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O:\福祉基盤課\040_１年未満文書フォルダ\職員間受渡し用フォルダ\06_上甲主査\R6.4～申請、届出書類\7.その他\"/>
    </mc:Choice>
  </mc:AlternateContent>
  <bookViews>
    <workbookView xWindow="0" yWindow="0" windowWidth="10185" windowHeight="6030"/>
  </bookViews>
  <sheets>
    <sheet name="居住費（滞在費）算定根拠説明" sheetId="1" r:id="rId1"/>
    <sheet name="（参考様式）居住費（滞在費）算定根拠 " sheetId="2" r:id="rId2"/>
    <sheet name="【入力例】居住費（滞在費）算定根拠" sheetId="5" r:id="rId3"/>
    <sheet name="食費算定根拠説明" sheetId="3" r:id="rId4"/>
    <sheet name="（参考様式）食費算定根拠" sheetId="4" r:id="rId5"/>
    <sheet name="【入力例】食費算定根拠" sheetId="6" r:id="rId6"/>
  </sheets>
  <externalReferences>
    <externalReference r:id="rId7"/>
  </externalReferences>
  <definedNames>
    <definedName name="_xlnm.Print_Area" localSheetId="1">'（参考様式）居住費（滞在費）算定根拠 '!$A$1:$N$43</definedName>
    <definedName name="_xlnm.Print_Area" localSheetId="4">'（参考様式）食費算定根拠'!$A$1:$Y$54</definedName>
    <definedName name="_xlnm.Print_Area" localSheetId="2">'【入力例】居住費（滞在費）算定根拠'!$A$1:$N$43</definedName>
    <definedName name="_xlnm.Print_Area" localSheetId="5">【入力例】食費算定根拠!$A$1:$Y$54</definedName>
    <definedName name="_xlnm.Print_Area" localSheetId="0">'居住費（滞在費）算定根拠説明'!$A$1:$Q$36</definedName>
    <definedName name="_xlnm.Print_Area" localSheetId="3">食費算定根拠説明!$A$1:$Q$46</definedName>
    <definedName name="資料番号と資料名称">#REF!</definedName>
    <definedName name="資料番号と名称" localSheetId="1">#REF!</definedName>
    <definedName name="資料番号と名称" localSheetId="4">#REF!</definedName>
    <definedName name="資料番号と名称" localSheetId="2">#REF!</definedName>
    <definedName name="資料番号と名称" localSheetId="5">#REF!</definedName>
    <definedName name="資料番号と名称">#REF!</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48" i="6" l="1"/>
  <c r="H47" i="6"/>
  <c r="H46" i="6"/>
  <c r="H45" i="6"/>
  <c r="P43" i="6"/>
  <c r="H43" i="6"/>
  <c r="L42" i="6"/>
  <c r="H42" i="6"/>
  <c r="P42" i="6" s="1"/>
  <c r="H41" i="6"/>
  <c r="H40" i="6"/>
  <c r="A40" i="6"/>
  <c r="A41" i="6" s="1"/>
  <c r="A42" i="6" s="1"/>
  <c r="A43" i="6" s="1"/>
  <c r="A44" i="6" s="1"/>
  <c r="A45" i="6" s="1"/>
  <c r="A46" i="6" s="1"/>
  <c r="A47" i="6" s="1"/>
  <c r="A48" i="6" s="1"/>
  <c r="A49" i="6" s="1"/>
  <c r="A50" i="6" s="1"/>
  <c r="A51" i="6" s="1"/>
  <c r="L39" i="6"/>
  <c r="H39" i="6"/>
  <c r="P39" i="6" s="1"/>
  <c r="H35" i="6"/>
  <c r="H36" i="6" s="1"/>
  <c r="A32" i="6"/>
  <c r="A33" i="6" s="1"/>
  <c r="A34" i="6" s="1"/>
  <c r="A35" i="6" s="1"/>
  <c r="A36" i="6" s="1"/>
  <c r="A31" i="6"/>
  <c r="N30" i="6"/>
  <c r="L30" i="6"/>
  <c r="J30" i="6"/>
  <c r="H30" i="6"/>
  <c r="A30" i="6"/>
  <c r="M23" i="6"/>
  <c r="M22" i="6"/>
  <c r="M20" i="6"/>
  <c r="M19" i="6"/>
  <c r="M18" i="6"/>
  <c r="M17" i="6"/>
  <c r="P49" i="6" s="1"/>
  <c r="A17" i="6"/>
  <c r="A18" i="6" s="1"/>
  <c r="A19" i="6" s="1"/>
  <c r="A20" i="6" s="1"/>
  <c r="A21" i="6" s="1"/>
  <c r="A22" i="6" s="1"/>
  <c r="A23" i="6" s="1"/>
  <c r="A24" i="6" s="1"/>
  <c r="A25" i="6" s="1"/>
  <c r="A26" i="6" s="1"/>
  <c r="M16" i="6"/>
  <c r="M24" i="6" s="1"/>
  <c r="X9" i="6"/>
  <c r="V9" i="6"/>
  <c r="T9" i="6"/>
  <c r="R9" i="6"/>
  <c r="A9" i="6"/>
  <c r="A10" i="6" s="1"/>
  <c r="A11" i="6" s="1"/>
  <c r="A12" i="6" s="1"/>
  <c r="A13" i="6" s="1"/>
  <c r="X8" i="6"/>
  <c r="V8" i="6"/>
  <c r="T8" i="6"/>
  <c r="R8" i="6"/>
  <c r="A8" i="6"/>
  <c r="X7" i="6"/>
  <c r="V7" i="6"/>
  <c r="T7" i="6"/>
  <c r="L40" i="6" s="1"/>
  <c r="R7" i="6"/>
  <c r="A7" i="6"/>
  <c r="X6" i="6"/>
  <c r="X10" i="6" s="1"/>
  <c r="V6" i="6"/>
  <c r="L41" i="6" s="1"/>
  <c r="T6" i="6"/>
  <c r="T10" i="6" s="1"/>
  <c r="R6" i="6"/>
  <c r="R10" i="6" s="1"/>
  <c r="L40" i="5"/>
  <c r="K40" i="5"/>
  <c r="J40" i="5"/>
  <c r="J38" i="5"/>
  <c r="M35" i="5"/>
  <c r="L35" i="5"/>
  <c r="K35" i="5"/>
  <c r="H33" i="5"/>
  <c r="H32" i="5"/>
  <c r="L32" i="5" s="1"/>
  <c r="M31" i="5"/>
  <c r="L31" i="5"/>
  <c r="K31" i="5"/>
  <c r="J31" i="5"/>
  <c r="J32" i="5" s="1"/>
  <c r="L30" i="5"/>
  <c r="H29" i="5"/>
  <c r="L27" i="5"/>
  <c r="M26" i="5"/>
  <c r="H25" i="5"/>
  <c r="M24" i="5"/>
  <c r="L24" i="5"/>
  <c r="K24" i="5"/>
  <c r="J24" i="5"/>
  <c r="M23" i="5"/>
  <c r="M25" i="5" s="1"/>
  <c r="M21" i="5"/>
  <c r="L21" i="5"/>
  <c r="K21" i="5"/>
  <c r="J21" i="5"/>
  <c r="H19" i="5"/>
  <c r="M18" i="5"/>
  <c r="L15" i="5"/>
  <c r="H14" i="5"/>
  <c r="H20" i="5" s="1"/>
  <c r="H22" i="5" s="1"/>
  <c r="L12" i="5"/>
  <c r="M11" i="5"/>
  <c r="L11" i="5"/>
  <c r="M10" i="5"/>
  <c r="M17" i="5" s="1"/>
  <c r="L10" i="5"/>
  <c r="L26" i="5" s="1"/>
  <c r="H9" i="5"/>
  <c r="K10" i="5" s="1"/>
  <c r="B9" i="5"/>
  <c r="B10" i="5" s="1"/>
  <c r="B11" i="5" s="1"/>
  <c r="B12" i="5" s="1"/>
  <c r="B13" i="5" s="1"/>
  <c r="B14" i="5" s="1"/>
  <c r="B15" i="5" s="1"/>
  <c r="B16" i="5" s="1"/>
  <c r="B17" i="5" s="1"/>
  <c r="B18" i="5" s="1"/>
  <c r="B19" i="5" s="1"/>
  <c r="B20" i="5" s="1"/>
  <c r="B21" i="5" s="1"/>
  <c r="B22" i="5" s="1"/>
  <c r="B23" i="5" s="1"/>
  <c r="B24" i="5" s="1"/>
  <c r="B25" i="5" s="1"/>
  <c r="B26" i="5" s="1"/>
  <c r="B27" i="5" s="1"/>
  <c r="B28" i="5" s="1"/>
  <c r="B29" i="5" s="1"/>
  <c r="B30" i="5" s="1"/>
  <c r="B31" i="5" s="1"/>
  <c r="B32" i="5" s="1"/>
  <c r="B33" i="5" s="1"/>
  <c r="B34" i="5" s="1"/>
  <c r="B35" i="5" s="1"/>
  <c r="B36" i="5" s="1"/>
  <c r="B37" i="5" s="1"/>
  <c r="B38" i="5" s="1"/>
  <c r="B39" i="5" s="1"/>
  <c r="B40" i="5" s="1"/>
  <c r="H8" i="5"/>
  <c r="P40" i="6" l="1"/>
  <c r="R12" i="6"/>
  <c r="L45" i="6"/>
  <c r="P45" i="6"/>
  <c r="L46" i="6"/>
  <c r="T12" i="6"/>
  <c r="P46" i="6"/>
  <c r="K30" i="5"/>
  <c r="K27" i="5"/>
  <c r="K15" i="5"/>
  <c r="K12" i="5"/>
  <c r="J12" i="5" s="1"/>
  <c r="J35" i="5" s="1"/>
  <c r="K26" i="5"/>
  <c r="K23" i="5"/>
  <c r="K18" i="5"/>
  <c r="K11" i="5"/>
  <c r="K28" i="5"/>
  <c r="K16" i="5"/>
  <c r="K13" i="5"/>
  <c r="K17" i="5"/>
  <c r="J10" i="5"/>
  <c r="H10" i="5" s="1"/>
  <c r="X12" i="6"/>
  <c r="L48" i="6"/>
  <c r="P41" i="6"/>
  <c r="P44" i="6" s="1"/>
  <c r="P48" i="6"/>
  <c r="V10" i="6"/>
  <c r="M12" i="5"/>
  <c r="M14" i="5" s="1"/>
  <c r="L13" i="5"/>
  <c r="L14" i="5" s="1"/>
  <c r="M15" i="5"/>
  <c r="L16" i="5"/>
  <c r="L19" i="5" s="1"/>
  <c r="M27" i="5"/>
  <c r="M29" i="5" s="1"/>
  <c r="L28" i="5"/>
  <c r="L29" i="5" s="1"/>
  <c r="L36" i="5" s="1"/>
  <c r="L37" i="5" s="1"/>
  <c r="L38" i="5" s="1"/>
  <c r="M30" i="5"/>
  <c r="M13" i="5"/>
  <c r="M16" i="5"/>
  <c r="L17" i="5"/>
  <c r="M28" i="5"/>
  <c r="K32" i="5"/>
  <c r="M32" i="5"/>
  <c r="L18" i="5"/>
  <c r="L23" i="5"/>
  <c r="L25" i="5" s="1"/>
  <c r="L20" i="5" l="1"/>
  <c r="L22" i="5" s="1"/>
  <c r="J17" i="5"/>
  <c r="K14" i="5"/>
  <c r="J11" i="5"/>
  <c r="P50" i="6"/>
  <c r="P51" i="6" s="1"/>
  <c r="J13" i="5"/>
  <c r="J18" i="5"/>
  <c r="J15" i="5"/>
  <c r="K19" i="5"/>
  <c r="V12" i="6"/>
  <c r="M25" i="6" s="1"/>
  <c r="M26" i="6" s="1"/>
  <c r="L47" i="6"/>
  <c r="P47" i="6" s="1"/>
  <c r="J16" i="5"/>
  <c r="K25" i="5"/>
  <c r="J25" i="5" s="1"/>
  <c r="J23" i="5"/>
  <c r="J27" i="5"/>
  <c r="M19" i="5"/>
  <c r="M20" i="5" s="1"/>
  <c r="M22" i="5" s="1"/>
  <c r="J28" i="5"/>
  <c r="K29" i="5"/>
  <c r="J26" i="5"/>
  <c r="J29" i="5" s="1"/>
  <c r="J30" i="5"/>
  <c r="J29" i="6" l="1"/>
  <c r="J31" i="6" s="1"/>
  <c r="J33" i="6" s="1"/>
  <c r="H29" i="6"/>
  <c r="H31" i="6" s="1"/>
  <c r="H33" i="6" s="1"/>
  <c r="L29" i="6"/>
  <c r="L31" i="6" s="1"/>
  <c r="L33" i="6" s="1"/>
  <c r="N29" i="6"/>
  <c r="N31" i="6" s="1"/>
  <c r="N33" i="6" s="1"/>
  <c r="R13" i="6"/>
  <c r="J19" i="5"/>
  <c r="J14" i="5"/>
  <c r="J20" i="5" s="1"/>
  <c r="K20" i="5"/>
  <c r="K22" i="5" s="1"/>
  <c r="K36" i="5" l="1"/>
  <c r="K37" i="5" s="1"/>
  <c r="K38" i="5" s="1"/>
  <c r="J22" i="5"/>
  <c r="J36" i="5" s="1"/>
  <c r="J37" i="5" s="1"/>
  <c r="H33" i="2" l="1"/>
  <c r="H48" i="4" l="1"/>
  <c r="H47" i="4"/>
  <c r="H46" i="4"/>
  <c r="H45" i="4"/>
  <c r="H43" i="4"/>
  <c r="P43" i="4" s="1"/>
  <c r="H42" i="4"/>
  <c r="H41" i="4"/>
  <c r="H40" i="4"/>
  <c r="A40" i="4"/>
  <c r="A41" i="4" s="1"/>
  <c r="A42" i="4" s="1"/>
  <c r="A43" i="4" s="1"/>
  <c r="A44" i="4" s="1"/>
  <c r="A45" i="4" s="1"/>
  <c r="A46" i="4" s="1"/>
  <c r="A47" i="4" s="1"/>
  <c r="A48" i="4" s="1"/>
  <c r="A49" i="4" s="1"/>
  <c r="A50" i="4" s="1"/>
  <c r="A51" i="4" s="1"/>
  <c r="H39" i="4"/>
  <c r="H35" i="4"/>
  <c r="H36" i="4" s="1"/>
  <c r="N30" i="4"/>
  <c r="L30" i="4"/>
  <c r="J30" i="4"/>
  <c r="H30" i="4"/>
  <c r="A30" i="4"/>
  <c r="A31" i="4" s="1"/>
  <c r="A32" i="4" s="1"/>
  <c r="A33" i="4" s="1"/>
  <c r="A34" i="4" s="1"/>
  <c r="A35" i="4" s="1"/>
  <c r="A36" i="4" s="1"/>
  <c r="M23" i="4"/>
  <c r="M22" i="4"/>
  <c r="M20" i="4"/>
  <c r="M19" i="4"/>
  <c r="M18" i="4"/>
  <c r="A18" i="4"/>
  <c r="A19" i="4" s="1"/>
  <c r="A20" i="4" s="1"/>
  <c r="A21" i="4" s="1"/>
  <c r="A22" i="4" s="1"/>
  <c r="A23" i="4" s="1"/>
  <c r="A24" i="4" s="1"/>
  <c r="A25" i="4" s="1"/>
  <c r="A26" i="4" s="1"/>
  <c r="M17" i="4"/>
  <c r="A17" i="4"/>
  <c r="M16" i="4"/>
  <c r="P49" i="4" s="1"/>
  <c r="X9" i="4"/>
  <c r="V9" i="4"/>
  <c r="T9" i="4"/>
  <c r="R9" i="4"/>
  <c r="X8" i="4"/>
  <c r="V8" i="4"/>
  <c r="T8" i="4"/>
  <c r="R8" i="4"/>
  <c r="X7" i="4"/>
  <c r="V7" i="4"/>
  <c r="T7" i="4"/>
  <c r="R7" i="4"/>
  <c r="A7" i="4"/>
  <c r="A8" i="4" s="1"/>
  <c r="A9" i="4" s="1"/>
  <c r="A10" i="4" s="1"/>
  <c r="A11" i="4" s="1"/>
  <c r="A12" i="4" s="1"/>
  <c r="A13" i="4" s="1"/>
  <c r="X6" i="4"/>
  <c r="V6" i="4"/>
  <c r="L41" i="4" s="1"/>
  <c r="T6" i="4"/>
  <c r="R6" i="4"/>
  <c r="L39" i="4" s="1"/>
  <c r="L40" i="2"/>
  <c r="K40" i="2"/>
  <c r="J40" i="2"/>
  <c r="J38" i="2"/>
  <c r="M35" i="2"/>
  <c r="L35" i="2"/>
  <c r="K35" i="2"/>
  <c r="M31" i="2"/>
  <c r="L31" i="2"/>
  <c r="K31" i="2"/>
  <c r="J31" i="2"/>
  <c r="J32" i="2" s="1"/>
  <c r="H29" i="2"/>
  <c r="H25" i="2"/>
  <c r="M24" i="2"/>
  <c r="L24" i="2"/>
  <c r="K24" i="2"/>
  <c r="J24" i="2"/>
  <c r="M21" i="2"/>
  <c r="L21" i="2"/>
  <c r="K21" i="2"/>
  <c r="J21" i="2"/>
  <c r="H19" i="2"/>
  <c r="H14" i="2"/>
  <c r="B10" i="2"/>
  <c r="B11" i="2" s="1"/>
  <c r="B12" i="2" s="1"/>
  <c r="B13" i="2" s="1"/>
  <c r="B14" i="2" s="1"/>
  <c r="B15" i="2" s="1"/>
  <c r="B16" i="2" s="1"/>
  <c r="B17" i="2" s="1"/>
  <c r="B18" i="2" s="1"/>
  <c r="B19" i="2" s="1"/>
  <c r="B20" i="2" s="1"/>
  <c r="B21" i="2" s="1"/>
  <c r="B22" i="2" s="1"/>
  <c r="B23" i="2" s="1"/>
  <c r="B24" i="2" s="1"/>
  <c r="B25" i="2" s="1"/>
  <c r="B26" i="2" s="1"/>
  <c r="B27" i="2" s="1"/>
  <c r="B28" i="2" s="1"/>
  <c r="B29" i="2" s="1"/>
  <c r="B30" i="2" s="1"/>
  <c r="B31" i="2" s="1"/>
  <c r="B32" i="2" s="1"/>
  <c r="B33" i="2" s="1"/>
  <c r="B34" i="2" s="1"/>
  <c r="B35" i="2" s="1"/>
  <c r="B36" i="2" s="1"/>
  <c r="B37" i="2" s="1"/>
  <c r="B38" i="2" s="1"/>
  <c r="B39" i="2" s="1"/>
  <c r="B40" i="2" s="1"/>
  <c r="H9" i="2"/>
  <c r="K10" i="2" s="1"/>
  <c r="B9" i="2"/>
  <c r="H8" i="2"/>
  <c r="H20" i="2" l="1"/>
  <c r="H22" i="2" s="1"/>
  <c r="P39" i="4"/>
  <c r="P41" i="4"/>
  <c r="M24" i="4"/>
  <c r="L40" i="4"/>
  <c r="P40" i="4" s="1"/>
  <c r="L42" i="4"/>
  <c r="P42" i="4" s="1"/>
  <c r="P44" i="4" s="1"/>
  <c r="K28" i="2"/>
  <c r="K16" i="2"/>
  <c r="K13" i="2"/>
  <c r="K26" i="2"/>
  <c r="K18" i="2"/>
  <c r="K11" i="2"/>
  <c r="K30" i="2"/>
  <c r="K27" i="2"/>
  <c r="K15" i="2"/>
  <c r="K12" i="2"/>
  <c r="K23" i="2"/>
  <c r="K17" i="2"/>
  <c r="H32" i="2"/>
  <c r="M10" i="2"/>
  <c r="L10" i="2"/>
  <c r="J10" i="2" s="1"/>
  <c r="H10" i="2" s="1"/>
  <c r="X10" i="4"/>
  <c r="R10" i="4"/>
  <c r="T10" i="4"/>
  <c r="V10" i="4"/>
  <c r="L46" i="4" l="1"/>
  <c r="P46" i="4" s="1"/>
  <c r="T12" i="4"/>
  <c r="L30" i="2"/>
  <c r="L27" i="2"/>
  <c r="L15" i="2"/>
  <c r="L12" i="2"/>
  <c r="L17" i="2"/>
  <c r="J17" i="2" s="1"/>
  <c r="L26" i="2"/>
  <c r="L23" i="2"/>
  <c r="L25" i="2" s="1"/>
  <c r="L18" i="2"/>
  <c r="J18" i="2" s="1"/>
  <c r="L11" i="2"/>
  <c r="L28" i="2"/>
  <c r="L16" i="2"/>
  <c r="L13" i="2"/>
  <c r="K14" i="2"/>
  <c r="K25" i="2"/>
  <c r="R12" i="4"/>
  <c r="L45" i="4"/>
  <c r="P45" i="4" s="1"/>
  <c r="M26" i="2"/>
  <c r="M23" i="2"/>
  <c r="M25" i="2" s="1"/>
  <c r="M18" i="2"/>
  <c r="M11" i="2"/>
  <c r="M28" i="2"/>
  <c r="M17" i="2"/>
  <c r="M16" i="2"/>
  <c r="M13" i="2"/>
  <c r="J13" i="2" s="1"/>
  <c r="M30" i="2"/>
  <c r="M27" i="2"/>
  <c r="M15" i="2"/>
  <c r="M12" i="2"/>
  <c r="J12" i="2" s="1"/>
  <c r="J35" i="2" s="1"/>
  <c r="K19" i="2"/>
  <c r="V12" i="4"/>
  <c r="L47" i="4"/>
  <c r="P47" i="4" s="1"/>
  <c r="X12" i="4"/>
  <c r="L48" i="4"/>
  <c r="P48" i="4" s="1"/>
  <c r="M32" i="2"/>
  <c r="L32" i="2"/>
  <c r="K32" i="2"/>
  <c r="K29" i="2"/>
  <c r="J28" i="2"/>
  <c r="J23" i="2" l="1"/>
  <c r="J27" i="2"/>
  <c r="J30" i="2"/>
  <c r="M19" i="2"/>
  <c r="J16" i="2"/>
  <c r="L14" i="2"/>
  <c r="M29" i="2"/>
  <c r="J26" i="2"/>
  <c r="M14" i="2"/>
  <c r="P50" i="4"/>
  <c r="P51" i="4" s="1"/>
  <c r="M25" i="4"/>
  <c r="M26" i="4" s="1"/>
  <c r="R13" i="4"/>
  <c r="J11" i="2"/>
  <c r="J14" i="2" s="1"/>
  <c r="L19" i="2"/>
  <c r="L20" i="2" s="1"/>
  <c r="L22" i="2" s="1"/>
  <c r="J15" i="2"/>
  <c r="J25" i="2"/>
  <c r="K20" i="2"/>
  <c r="K22" i="2" s="1"/>
  <c r="L29" i="2"/>
  <c r="L36" i="2" s="1"/>
  <c r="L37" i="2" s="1"/>
  <c r="L38" i="2" s="1"/>
  <c r="M20" i="2" l="1"/>
  <c r="M22" i="2" s="1"/>
  <c r="J29" i="2"/>
  <c r="J19" i="2"/>
  <c r="J20" i="2" s="1"/>
  <c r="K36" i="2"/>
  <c r="K37" i="2" s="1"/>
  <c r="K38" i="2" s="1"/>
  <c r="J22" i="2"/>
  <c r="J36" i="2" s="1"/>
  <c r="J37" i="2" s="1"/>
  <c r="L29" i="4"/>
  <c r="L31" i="4" s="1"/>
  <c r="L33" i="4" s="1"/>
  <c r="H29" i="4"/>
  <c r="H31" i="4" s="1"/>
  <c r="H33" i="4" s="1"/>
  <c r="N29" i="4"/>
  <c r="N31" i="4" s="1"/>
  <c r="N33" i="4" s="1"/>
  <c r="J29" i="4"/>
  <c r="J31" i="4" s="1"/>
  <c r="J33" i="4" s="1"/>
</calcChain>
</file>

<file path=xl/sharedStrings.xml><?xml version="1.0" encoding="utf-8"?>
<sst xmlns="http://schemas.openxmlformats.org/spreadsheetml/2006/main" count="569" uniqueCount="216">
  <si>
    <t>居住費の算定にあたって（参考様式の説明）</t>
  </si>
  <si>
    <t>Ⅰ　算出根拠の求め方（概略）</t>
  </si>
  <si>
    <t>　基本の式　居住費（個室）　　建設費用+支払利息＋光熱水費＋建物維持管
　　　　　　　　　　　　　　　理費＋建物修繕費＋備品購入費</t>
    <phoneticPr fontId="5"/>
  </si>
  <si>
    <t>　　　　　　居住費（多床室）　光熱水費相当</t>
    <phoneticPr fontId="5"/>
  </si>
  <si>
    <r>
      <t>　①</t>
    </r>
    <r>
      <rPr>
        <sz val="7"/>
        <color indexed="8"/>
        <rFont val="Times New Roman"/>
        <family val="1"/>
      </rPr>
      <t xml:space="preserve">  </t>
    </r>
    <r>
      <rPr>
        <sz val="12"/>
        <color indexed="8"/>
        <rFont val="ＭＳ ゴシック"/>
        <family val="3"/>
        <charset val="128"/>
      </rPr>
      <t>個室、多床室、その他・通所リハ等の区分</t>
    </r>
    <r>
      <rPr>
        <sz val="12"/>
        <color indexed="8"/>
        <rFont val="ＭＳ 明朝"/>
        <family val="1"/>
        <charset val="128"/>
      </rPr>
      <t>で</t>
    </r>
    <r>
      <rPr>
        <sz val="12"/>
        <color indexed="8"/>
        <rFont val="ＭＳ ゴシック"/>
        <family val="3"/>
        <charset val="128"/>
      </rPr>
      <t>専用面積を算出し費用を区分
　　します。</t>
    </r>
    <phoneticPr fontId="5"/>
  </si>
  <si>
    <r>
      <t>　②</t>
    </r>
    <r>
      <rPr>
        <sz val="7"/>
        <color indexed="8"/>
        <rFont val="Times New Roman"/>
        <family val="1"/>
      </rPr>
      <t xml:space="preserve">  </t>
    </r>
    <r>
      <rPr>
        <sz val="12"/>
        <color indexed="8"/>
        <rFont val="ＭＳ 明朝"/>
        <family val="1"/>
        <charset val="128"/>
      </rPr>
      <t>建築工事総額から</t>
    </r>
    <r>
      <rPr>
        <sz val="12"/>
        <color indexed="8"/>
        <rFont val="ＭＳ ゴシック"/>
        <family val="3"/>
        <charset val="128"/>
      </rPr>
      <t>控除すべき費用を除き</t>
    </r>
    <r>
      <rPr>
        <sz val="12"/>
        <color indexed="8"/>
        <rFont val="ＭＳ 明朝"/>
        <family val="1"/>
        <charset val="128"/>
      </rPr>
      <t>、算定期間で割り、純建設費用を
　　求めます。</t>
    </r>
    <phoneticPr fontId="5"/>
  </si>
  <si>
    <r>
      <t>　③</t>
    </r>
    <r>
      <rPr>
        <sz val="7"/>
        <color indexed="8"/>
        <rFont val="Times New Roman"/>
        <family val="1"/>
      </rPr>
      <t xml:space="preserve">  </t>
    </r>
    <r>
      <rPr>
        <sz val="12"/>
        <color indexed="8"/>
        <rFont val="ＭＳ 明朝"/>
        <family val="1"/>
        <charset val="128"/>
      </rPr>
      <t>支払利息、光熱水費、建物維持管理費、建物修繕費、備品購入費を求めま
　　す。</t>
    </r>
    <phoneticPr fontId="5"/>
  </si>
  <si>
    <r>
      <t>　④</t>
    </r>
    <r>
      <rPr>
        <sz val="7"/>
        <color indexed="8"/>
        <rFont val="Times New Roman"/>
        <family val="1"/>
      </rPr>
      <t xml:space="preserve">  </t>
    </r>
    <r>
      <rPr>
        <sz val="12"/>
        <color indexed="8"/>
        <rFont val="ＭＳ 明朝"/>
        <family val="1"/>
        <charset val="128"/>
      </rPr>
      <t>これらの費用を合計し、年間の居住費用を算出し、個室、多床室につい
　　て、</t>
    </r>
    <r>
      <rPr>
        <sz val="12"/>
        <color indexed="8"/>
        <rFont val="ＭＳ ゴシック"/>
        <family val="3"/>
        <charset val="128"/>
      </rPr>
      <t>各々の一人当たりの日額</t>
    </r>
    <r>
      <rPr>
        <sz val="12"/>
        <color indexed="8"/>
        <rFont val="ＭＳ 明朝"/>
        <family val="1"/>
        <charset val="128"/>
      </rPr>
      <t>を</t>
    </r>
    <r>
      <rPr>
        <sz val="12"/>
        <color indexed="8"/>
        <rFont val="ＭＳ ゴシック"/>
        <family val="3"/>
        <charset val="128"/>
      </rPr>
      <t>費用以下で決定</t>
    </r>
    <r>
      <rPr>
        <sz val="12"/>
        <color indexed="8"/>
        <rFont val="ＭＳ 明朝"/>
        <family val="1"/>
        <charset val="128"/>
      </rPr>
      <t>します。</t>
    </r>
    <phoneticPr fontId="5"/>
  </si>
  <si>
    <t>Ⅱ　注意事項及び補足説明</t>
  </si>
  <si>
    <t>　No.1介護医療院の定員、No.2施設面積</t>
    <rPh sb="5" eb="10">
      <t>カイゴイリョウイン</t>
    </rPh>
    <phoneticPr fontId="5"/>
  </si>
  <si>
    <r>
      <t>　　費用は、</t>
    </r>
    <r>
      <rPr>
        <sz val="12"/>
        <color indexed="8"/>
        <rFont val="ＭＳ ゴシック"/>
        <family val="3"/>
        <charset val="128"/>
      </rPr>
      <t>個室、多床室、通所事業所（他の施設等）に面積按分</t>
    </r>
    <r>
      <rPr>
        <sz val="12"/>
        <color indexed="8"/>
        <rFont val="ＭＳ 明朝"/>
        <family val="1"/>
        <charset val="128"/>
      </rPr>
      <t>を行って算
　出してください。通所事業所等で使用しない部分は、個室・多床室の面積に
　按分して含めることができます。</t>
    </r>
    <phoneticPr fontId="5"/>
  </si>
  <si>
    <t>　No.4～居住費総年額　</t>
    <phoneticPr fontId="5"/>
  </si>
  <si>
    <r>
      <rPr>
        <sz val="12"/>
        <color indexed="8"/>
        <rFont val="ＭＳ ゴシック"/>
        <family val="3"/>
        <charset val="128"/>
      </rPr>
      <t>　</t>
    </r>
    <r>
      <rPr>
        <sz val="12"/>
        <color indexed="8"/>
        <rFont val="Wingdings"/>
        <charset val="2"/>
      </rPr>
      <t>l</t>
    </r>
    <r>
      <rPr>
        <sz val="7"/>
        <color indexed="8"/>
        <rFont val="Times New Roman"/>
        <family val="1"/>
      </rPr>
      <t xml:space="preserve">  </t>
    </r>
    <r>
      <rPr>
        <sz val="12"/>
        <color indexed="8"/>
        <rFont val="ＭＳ ゴシック"/>
        <family val="3"/>
        <charset val="128"/>
      </rPr>
      <t>多床室は光熱水費に相当する費用以外は含めることはできません。</t>
    </r>
    <phoneticPr fontId="5"/>
  </si>
  <si>
    <r>
      <rPr>
        <sz val="12"/>
        <color indexed="8"/>
        <rFont val="ＭＳ 明朝"/>
        <family val="1"/>
        <charset val="128"/>
      </rPr>
      <t>　</t>
    </r>
    <r>
      <rPr>
        <sz val="12"/>
        <color indexed="8"/>
        <rFont val="Wingdings"/>
        <charset val="2"/>
      </rPr>
      <t>l</t>
    </r>
    <r>
      <rPr>
        <sz val="7"/>
        <color indexed="8"/>
        <rFont val="Times New Roman"/>
        <family val="1"/>
      </rPr>
      <t xml:space="preserve">  </t>
    </r>
    <r>
      <rPr>
        <sz val="12"/>
        <color indexed="8"/>
        <rFont val="ＭＳ 明朝"/>
        <family val="1"/>
        <charset val="128"/>
      </rPr>
      <t>建設費用から</t>
    </r>
    <r>
      <rPr>
        <sz val="12"/>
        <color indexed="8"/>
        <rFont val="ＭＳ ゴシック"/>
        <family val="3"/>
        <charset val="128"/>
      </rPr>
      <t>控除すべきもの（補助金等）</t>
    </r>
    <r>
      <rPr>
        <sz val="12"/>
        <color indexed="8"/>
        <rFont val="ＭＳ 明朝"/>
        <family val="1"/>
        <charset val="128"/>
      </rPr>
      <t>を除いてください。</t>
    </r>
    <phoneticPr fontId="5"/>
  </si>
  <si>
    <r>
      <rPr>
        <sz val="12"/>
        <color indexed="8"/>
        <rFont val="ＭＳ ゴシック"/>
        <family val="3"/>
        <charset val="128"/>
      </rPr>
      <t>　</t>
    </r>
    <r>
      <rPr>
        <sz val="12"/>
        <color indexed="8"/>
        <rFont val="Wingdings"/>
        <charset val="2"/>
      </rPr>
      <t>l</t>
    </r>
    <r>
      <rPr>
        <sz val="7"/>
        <color indexed="8"/>
        <rFont val="Times New Roman"/>
        <family val="1"/>
      </rPr>
      <t xml:space="preserve">  </t>
    </r>
    <r>
      <rPr>
        <sz val="12"/>
        <color indexed="8"/>
        <rFont val="ＭＳ ゴシック"/>
        <family val="3"/>
        <charset val="128"/>
      </rPr>
      <t>特別な室料</t>
    </r>
    <r>
      <rPr>
        <sz val="12"/>
        <color indexed="8"/>
        <rFont val="ＭＳ 明朝"/>
        <family val="1"/>
        <charset val="128"/>
      </rPr>
      <t>を徴収する場合に積算に重複がないようにしてください。</t>
    </r>
    <phoneticPr fontId="5"/>
  </si>
  <si>
    <r>
      <rPr>
        <sz val="12"/>
        <color indexed="8"/>
        <rFont val="ＭＳ 明朝"/>
        <family val="1"/>
        <charset val="128"/>
      </rPr>
      <t>　</t>
    </r>
    <r>
      <rPr>
        <sz val="12"/>
        <color indexed="8"/>
        <rFont val="Wingdings"/>
        <charset val="2"/>
      </rPr>
      <t>l</t>
    </r>
    <r>
      <rPr>
        <sz val="7"/>
        <color indexed="8"/>
        <rFont val="Times New Roman"/>
        <family val="1"/>
      </rPr>
      <t xml:space="preserve">  </t>
    </r>
    <r>
      <rPr>
        <sz val="12"/>
        <color indexed="8"/>
        <rFont val="ＭＳ 明朝"/>
        <family val="1"/>
        <charset val="128"/>
      </rPr>
      <t>算定期間は原則として</t>
    </r>
    <r>
      <rPr>
        <sz val="12"/>
        <color indexed="8"/>
        <rFont val="ＭＳ ゴシック"/>
        <family val="3"/>
        <charset val="128"/>
      </rPr>
      <t>借入金の償還年数</t>
    </r>
    <r>
      <rPr>
        <sz val="12"/>
        <color indexed="8"/>
        <rFont val="ＭＳ 明朝"/>
        <family val="1"/>
        <charset val="128"/>
      </rPr>
      <t>としてください。</t>
    </r>
    <phoneticPr fontId="5"/>
  </si>
  <si>
    <r>
      <rPr>
        <sz val="12"/>
        <color indexed="8"/>
        <rFont val="ＭＳ ゴシック"/>
        <family val="3"/>
        <charset val="128"/>
      </rPr>
      <t>　</t>
    </r>
    <r>
      <rPr>
        <sz val="12"/>
        <color indexed="8"/>
        <rFont val="Wingdings"/>
        <charset val="2"/>
      </rPr>
      <t>l</t>
    </r>
    <r>
      <rPr>
        <sz val="7"/>
        <color indexed="8"/>
        <rFont val="Times New Roman"/>
        <family val="1"/>
      </rPr>
      <t xml:space="preserve">  </t>
    </r>
    <r>
      <rPr>
        <sz val="12"/>
        <color indexed="8"/>
        <rFont val="ＭＳ ゴシック"/>
        <family val="3"/>
        <charset val="128"/>
      </rPr>
      <t>食費の算定</t>
    </r>
    <r>
      <rPr>
        <sz val="12"/>
        <color indexed="8"/>
        <rFont val="ＭＳ 明朝"/>
        <family val="1"/>
        <charset val="128"/>
      </rPr>
      <t>に光熱水費の費用を含めている場合は、重複がないように</t>
    </r>
    <r>
      <rPr>
        <sz val="12"/>
        <color indexed="8"/>
        <rFont val="ＭＳ ゴシック"/>
        <family val="3"/>
        <charset val="128"/>
      </rPr>
      <t>厨房
　　管理費から光熱水費を除しているか</t>
    </r>
    <r>
      <rPr>
        <sz val="12"/>
        <color indexed="8"/>
        <rFont val="ＭＳ 明朝"/>
        <family val="1"/>
        <charset val="128"/>
      </rPr>
      <t>、また、備品等の費用にも重複がない
　　か確認してください。</t>
    </r>
    <rPh sb="40" eb="43">
      <t>カンリヒ</t>
    </rPh>
    <phoneticPr fontId="5"/>
  </si>
  <si>
    <r>
      <rPr>
        <sz val="12"/>
        <color indexed="8"/>
        <rFont val="ＭＳ 明朝"/>
        <family val="1"/>
        <charset val="128"/>
      </rPr>
      <t>　</t>
    </r>
    <r>
      <rPr>
        <sz val="12"/>
        <color indexed="8"/>
        <rFont val="Wingdings"/>
        <charset val="2"/>
      </rPr>
      <t>l</t>
    </r>
    <r>
      <rPr>
        <sz val="7"/>
        <color indexed="8"/>
        <rFont val="Times New Roman"/>
        <family val="1"/>
      </rPr>
      <t xml:space="preserve">  </t>
    </r>
    <r>
      <rPr>
        <sz val="12"/>
        <color indexed="8"/>
        <rFont val="ＭＳ 明朝"/>
        <family val="1"/>
        <charset val="128"/>
      </rPr>
      <t>光熱水費は実績があれば実績で、無い場合は同等規模の施設を参考に積算
　　してください。</t>
    </r>
    <phoneticPr fontId="5"/>
  </si>
  <si>
    <t>　これらの費用の確認のため、工事請負契約書（写）、設計監理業務委託契約書（写）、補助金交付決定通知書（写）、償還計画表、光熱水費推計根拠、建物管理費推計根拠、購入備品一覧表、その他を提出してください。既に提出しているものがあればそれで足りるものとします。</t>
    <phoneticPr fontId="5"/>
  </si>
  <si>
    <t xml:space="preserve">（参考様式）　　　　　　　               　居住費（滞在費）の算定根拠　      </t>
    <rPh sb="29" eb="31">
      <t>キョジュウ</t>
    </rPh>
    <rPh sb="31" eb="32">
      <t>ヒ</t>
    </rPh>
    <rPh sb="33" eb="36">
      <t>タイザイヒ</t>
    </rPh>
    <rPh sb="38" eb="40">
      <t>サンテイ</t>
    </rPh>
    <rPh sb="40" eb="42">
      <t>コンキョ</t>
    </rPh>
    <phoneticPr fontId="5"/>
  </si>
  <si>
    <t>の部分に入力して下さい。</t>
    <rPh sb="1" eb="3">
      <t>ブブン</t>
    </rPh>
    <rPh sb="4" eb="6">
      <t>ニュウリョク</t>
    </rPh>
    <rPh sb="8" eb="9">
      <t>クダ</t>
    </rPh>
    <phoneticPr fontId="5"/>
  </si>
  <si>
    <t>No</t>
    <phoneticPr fontId="5"/>
  </si>
  <si>
    <t>区分</t>
    <rPh sb="0" eb="2">
      <t>クブン</t>
    </rPh>
    <phoneticPr fontId="5"/>
  </si>
  <si>
    <t>金額等</t>
    <rPh sb="0" eb="2">
      <t>キンガク</t>
    </rPh>
    <rPh sb="2" eb="3">
      <t>トウ</t>
    </rPh>
    <phoneticPr fontId="5"/>
  </si>
  <si>
    <t>施設の種類</t>
    <rPh sb="0" eb="2">
      <t>シセツ</t>
    </rPh>
    <rPh sb="3" eb="5">
      <t>シュルイ</t>
    </rPh>
    <phoneticPr fontId="5"/>
  </si>
  <si>
    <t>備考</t>
    <rPh sb="0" eb="2">
      <t>ビコウ</t>
    </rPh>
    <phoneticPr fontId="5"/>
  </si>
  <si>
    <t>介護医療院</t>
    <rPh sb="0" eb="2">
      <t>カイゴ</t>
    </rPh>
    <rPh sb="2" eb="4">
      <t>イリョウ</t>
    </rPh>
    <rPh sb="4" eb="5">
      <t>イン</t>
    </rPh>
    <phoneticPr fontId="5"/>
  </si>
  <si>
    <t>その他・通所ﾘﾊ等</t>
    <rPh sb="2" eb="3">
      <t>タ</t>
    </rPh>
    <rPh sb="4" eb="6">
      <t>ツウショ</t>
    </rPh>
    <rPh sb="8" eb="9">
      <t>トウ</t>
    </rPh>
    <phoneticPr fontId="5"/>
  </si>
  <si>
    <t>ユニット型
個室</t>
    <rPh sb="4" eb="5">
      <t>カタ</t>
    </rPh>
    <rPh sb="6" eb="8">
      <t>コシツ</t>
    </rPh>
    <phoneticPr fontId="5"/>
  </si>
  <si>
    <t>従来型</t>
    <rPh sb="0" eb="3">
      <t>ジュウライガタ</t>
    </rPh>
    <phoneticPr fontId="5"/>
  </si>
  <si>
    <t>従来型個室</t>
    <rPh sb="0" eb="3">
      <t>ジュウライガタ</t>
    </rPh>
    <rPh sb="3" eb="5">
      <t>コシツ</t>
    </rPh>
    <phoneticPr fontId="5"/>
  </si>
  <si>
    <t>多床室</t>
    <rPh sb="0" eb="1">
      <t>オオ</t>
    </rPh>
    <rPh sb="1" eb="2">
      <t>ユカ</t>
    </rPh>
    <rPh sb="2" eb="3">
      <t>シツ</t>
    </rPh>
    <phoneticPr fontId="5"/>
  </si>
  <si>
    <t>介護医療院（ショート）の入所（利用）定員</t>
    <rPh sb="0" eb="5">
      <t>カイゴイリョウイン</t>
    </rPh>
    <rPh sb="12" eb="14">
      <t>ニュウショ</t>
    </rPh>
    <rPh sb="15" eb="17">
      <t>リヨウ</t>
    </rPh>
    <rPh sb="18" eb="20">
      <t>テイイン</t>
    </rPh>
    <phoneticPr fontId="5"/>
  </si>
  <si>
    <t>人</t>
    <rPh sb="0" eb="1">
      <t>ニン</t>
    </rPh>
    <phoneticPr fontId="5"/>
  </si>
  <si>
    <t>定員</t>
    <rPh sb="0" eb="2">
      <t>テイイン</t>
    </rPh>
    <phoneticPr fontId="5"/>
  </si>
  <si>
    <t>施設面積</t>
    <rPh sb="0" eb="2">
      <t>シセツ</t>
    </rPh>
    <rPh sb="2" eb="4">
      <t>メンセキ</t>
    </rPh>
    <phoneticPr fontId="5"/>
  </si>
  <si>
    <t>専用面積</t>
    <rPh sb="0" eb="2">
      <t>センヨウ</t>
    </rPh>
    <rPh sb="2" eb="4">
      <t>メンセキ</t>
    </rPh>
    <phoneticPr fontId="5"/>
  </si>
  <si>
    <t>㎡</t>
    <phoneticPr fontId="5"/>
  </si>
  <si>
    <t>施設の種類別の専用面積を入力</t>
    <rPh sb="0" eb="2">
      <t>シセツ</t>
    </rPh>
    <rPh sb="3" eb="5">
      <t>シュルイ</t>
    </rPh>
    <rPh sb="5" eb="6">
      <t>ベツ</t>
    </rPh>
    <rPh sb="7" eb="9">
      <t>センヨウ</t>
    </rPh>
    <rPh sb="9" eb="11">
      <t>メンセキ</t>
    </rPh>
    <rPh sb="12" eb="14">
      <t>ニュウリョク</t>
    </rPh>
    <phoneticPr fontId="5"/>
  </si>
  <si>
    <t>専用面積の割合</t>
    <rPh sb="0" eb="2">
      <t>センヨウ</t>
    </rPh>
    <rPh sb="2" eb="4">
      <t>メンセキ</t>
    </rPh>
    <rPh sb="5" eb="7">
      <t>ワリアイ</t>
    </rPh>
    <phoneticPr fontId="5"/>
  </si>
  <si>
    <t>％</t>
    <phoneticPr fontId="5"/>
  </si>
  <si>
    <t>居住費総年額</t>
    <rPh sb="0" eb="2">
      <t>キョジュウ</t>
    </rPh>
    <rPh sb="2" eb="3">
      <t>ヒ</t>
    </rPh>
    <rPh sb="3" eb="4">
      <t>ソウ</t>
    </rPh>
    <rPh sb="4" eb="6">
      <t>ネンガク</t>
    </rPh>
    <phoneticPr fontId="5"/>
  </si>
  <si>
    <t>建設費用</t>
    <rPh sb="0" eb="2">
      <t>ケンセツ</t>
    </rPh>
    <rPh sb="2" eb="4">
      <t>ヒヨウ</t>
    </rPh>
    <phoneticPr fontId="5"/>
  </si>
  <si>
    <t>施設全体の純建設費用</t>
    <rPh sb="0" eb="2">
      <t>シセツ</t>
    </rPh>
    <rPh sb="2" eb="4">
      <t>ゼンタイ</t>
    </rPh>
    <rPh sb="5" eb="6">
      <t>ジュン</t>
    </rPh>
    <rPh sb="6" eb="8">
      <t>ケンセツ</t>
    </rPh>
    <rPh sb="8" eb="10">
      <t>ヒヨウ</t>
    </rPh>
    <phoneticPr fontId="5"/>
  </si>
  <si>
    <t>建設工事費総額</t>
    <rPh sb="0" eb="2">
      <t>ケンセツ</t>
    </rPh>
    <rPh sb="2" eb="5">
      <t>コウジヒ</t>
    </rPh>
    <rPh sb="5" eb="7">
      <t>ソウガク</t>
    </rPh>
    <phoneticPr fontId="5"/>
  </si>
  <si>
    <t>工事請負費</t>
    <rPh sb="0" eb="2">
      <t>コウジ</t>
    </rPh>
    <rPh sb="2" eb="4">
      <t>ウケオイ</t>
    </rPh>
    <rPh sb="4" eb="5">
      <t>ヒ</t>
    </rPh>
    <phoneticPr fontId="5"/>
  </si>
  <si>
    <t>円</t>
    <rPh sb="0" eb="1">
      <t>エン</t>
    </rPh>
    <phoneticPr fontId="5"/>
  </si>
  <si>
    <t>専用面積の割合で按分</t>
    <rPh sb="0" eb="2">
      <t>センヨウ</t>
    </rPh>
    <rPh sb="2" eb="4">
      <t>メンセキ</t>
    </rPh>
    <rPh sb="5" eb="7">
      <t>ワリアイ</t>
    </rPh>
    <rPh sb="8" eb="10">
      <t>アンブン</t>
    </rPh>
    <phoneticPr fontId="5"/>
  </si>
  <si>
    <t>設計監理料</t>
    <rPh sb="0" eb="2">
      <t>セッケイ</t>
    </rPh>
    <rPh sb="2" eb="4">
      <t>カンリ</t>
    </rPh>
    <rPh sb="4" eb="5">
      <t>リョウ</t>
    </rPh>
    <phoneticPr fontId="5"/>
  </si>
  <si>
    <t>その他</t>
    <rPh sb="2" eb="3">
      <t>ホカ</t>
    </rPh>
    <phoneticPr fontId="5"/>
  </si>
  <si>
    <t>土地造成費等</t>
    <rPh sb="0" eb="2">
      <t>トチ</t>
    </rPh>
    <rPh sb="2" eb="5">
      <t>ゾウセイヒ</t>
    </rPh>
    <rPh sb="5" eb="6">
      <t>トウ</t>
    </rPh>
    <phoneticPr fontId="5"/>
  </si>
  <si>
    <t>合計</t>
    <rPh sb="0" eb="2">
      <t>ゴウケイ</t>
    </rPh>
    <phoneticPr fontId="5"/>
  </si>
  <si>
    <t>建設工事費から控除する金額</t>
    <rPh sb="0" eb="2">
      <t>ケンセツ</t>
    </rPh>
    <rPh sb="2" eb="5">
      <t>コウジヒ</t>
    </rPh>
    <rPh sb="7" eb="9">
      <t>コウジョ</t>
    </rPh>
    <rPh sb="11" eb="13">
      <t>キンガク</t>
    </rPh>
    <phoneticPr fontId="5"/>
  </si>
  <si>
    <t>解体工事費</t>
    <rPh sb="0" eb="2">
      <t>カイタイ</t>
    </rPh>
    <rPh sb="2" eb="5">
      <t>コウジヒ</t>
    </rPh>
    <phoneticPr fontId="5"/>
  </si>
  <si>
    <t>県補助金</t>
    <rPh sb="0" eb="1">
      <t>ケン</t>
    </rPh>
    <rPh sb="1" eb="4">
      <t>ホジョキン</t>
    </rPh>
    <phoneticPr fontId="5"/>
  </si>
  <si>
    <t>市町村補助金</t>
    <rPh sb="0" eb="3">
      <t>シチョウソン</t>
    </rPh>
    <rPh sb="3" eb="6">
      <t>ホジョキン</t>
    </rPh>
    <phoneticPr fontId="5"/>
  </si>
  <si>
    <t>その他補助金</t>
    <rPh sb="2" eb="3">
      <t>ホカ</t>
    </rPh>
    <rPh sb="3" eb="6">
      <t>ホジョキン</t>
    </rPh>
    <phoneticPr fontId="5"/>
  </si>
  <si>
    <t>純建設費用</t>
    <rPh sb="0" eb="1">
      <t>ジュン</t>
    </rPh>
    <rPh sb="1" eb="3">
      <t>ケンセツ</t>
    </rPh>
    <rPh sb="3" eb="5">
      <t>ヒヨウ</t>
    </rPh>
    <phoneticPr fontId="5"/>
  </si>
  <si>
    <t>建設工事費総額－控除する金額</t>
    <rPh sb="0" eb="2">
      <t>ケンセツ</t>
    </rPh>
    <rPh sb="2" eb="5">
      <t>コウジヒ</t>
    </rPh>
    <rPh sb="5" eb="7">
      <t>ソウガク</t>
    </rPh>
    <rPh sb="8" eb="10">
      <t>コウジョ</t>
    </rPh>
    <rPh sb="12" eb="14">
      <t>キンガク</t>
    </rPh>
    <phoneticPr fontId="5"/>
  </si>
  <si>
    <t>算定期間</t>
    <rPh sb="0" eb="2">
      <t>サンテイ</t>
    </rPh>
    <rPh sb="2" eb="4">
      <t>キカン</t>
    </rPh>
    <phoneticPr fontId="5"/>
  </si>
  <si>
    <t>年</t>
    <rPh sb="0" eb="1">
      <t>ネン</t>
    </rPh>
    <phoneticPr fontId="5"/>
  </si>
  <si>
    <t>原則として借入金の償還年数</t>
    <rPh sb="0" eb="2">
      <t>ゲンソク</t>
    </rPh>
    <rPh sb="5" eb="8">
      <t>カリイレキン</t>
    </rPh>
    <rPh sb="9" eb="11">
      <t>ショウカン</t>
    </rPh>
    <rPh sb="11" eb="13">
      <t>ネンスウ</t>
    </rPh>
    <phoneticPr fontId="5"/>
  </si>
  <si>
    <t>純建設費年額</t>
    <rPh sb="0" eb="1">
      <t>ジュン</t>
    </rPh>
    <rPh sb="1" eb="4">
      <t>ケンセツヒ</t>
    </rPh>
    <rPh sb="4" eb="6">
      <t>ネンガク</t>
    </rPh>
    <phoneticPr fontId="5"/>
  </si>
  <si>
    <t>円/年</t>
    <rPh sb="0" eb="1">
      <t>エン</t>
    </rPh>
    <rPh sb="2" eb="3">
      <t>ネン</t>
    </rPh>
    <phoneticPr fontId="5"/>
  </si>
  <si>
    <t>純建設費用÷算定期間</t>
    <rPh sb="0" eb="1">
      <t>ジュン</t>
    </rPh>
    <rPh sb="1" eb="3">
      <t>ケンセツ</t>
    </rPh>
    <rPh sb="3" eb="5">
      <t>ヒヨウ</t>
    </rPh>
    <rPh sb="6" eb="8">
      <t>サンテイ</t>
    </rPh>
    <rPh sb="8" eb="10">
      <t>キカン</t>
    </rPh>
    <phoneticPr fontId="5"/>
  </si>
  <si>
    <t>支払利息</t>
    <rPh sb="0" eb="2">
      <t>シハライ</t>
    </rPh>
    <rPh sb="2" eb="4">
      <t>リソク</t>
    </rPh>
    <phoneticPr fontId="5"/>
  </si>
  <si>
    <t>施設整備に係る支払利息総額</t>
    <rPh sb="0" eb="2">
      <t>シセツ</t>
    </rPh>
    <rPh sb="2" eb="4">
      <t>セイビ</t>
    </rPh>
    <rPh sb="5" eb="6">
      <t>カカ</t>
    </rPh>
    <rPh sb="7" eb="9">
      <t>シハライ</t>
    </rPh>
    <rPh sb="9" eb="11">
      <t>リソク</t>
    </rPh>
    <rPh sb="11" eb="13">
      <t>ソウガク</t>
    </rPh>
    <phoneticPr fontId="5"/>
  </si>
  <si>
    <t>償還期間中に支払う利息の総額</t>
    <rPh sb="0" eb="2">
      <t>ショウカン</t>
    </rPh>
    <rPh sb="2" eb="5">
      <t>キカンチュウ</t>
    </rPh>
    <rPh sb="6" eb="8">
      <t>シハラ</t>
    </rPh>
    <rPh sb="9" eb="11">
      <t>リソク</t>
    </rPh>
    <rPh sb="12" eb="14">
      <t>ソウガク</t>
    </rPh>
    <phoneticPr fontId="5"/>
  </si>
  <si>
    <t>償還年数</t>
    <rPh sb="0" eb="2">
      <t>ショウカン</t>
    </rPh>
    <rPh sb="2" eb="4">
      <t>ネンスウ</t>
    </rPh>
    <phoneticPr fontId="5"/>
  </si>
  <si>
    <t>支払利息年額</t>
    <rPh sb="0" eb="2">
      <t>シハライ</t>
    </rPh>
    <rPh sb="2" eb="4">
      <t>リソク</t>
    </rPh>
    <rPh sb="4" eb="6">
      <t>ネンガク</t>
    </rPh>
    <phoneticPr fontId="5"/>
  </si>
  <si>
    <t>支払利息総額÷算定期間</t>
    <rPh sb="0" eb="2">
      <t>シハライ</t>
    </rPh>
    <rPh sb="2" eb="4">
      <t>リソク</t>
    </rPh>
    <rPh sb="4" eb="6">
      <t>ソウガク</t>
    </rPh>
    <rPh sb="7" eb="9">
      <t>サンテイ</t>
    </rPh>
    <rPh sb="9" eb="11">
      <t>キカン</t>
    </rPh>
    <phoneticPr fontId="5"/>
  </si>
  <si>
    <t>光熱水費</t>
    <rPh sb="0" eb="1">
      <t>ヒカリ</t>
    </rPh>
    <rPh sb="1" eb="2">
      <t>ネツ</t>
    </rPh>
    <rPh sb="2" eb="3">
      <t>ミズ</t>
    </rPh>
    <rPh sb="3" eb="4">
      <t>ヒ</t>
    </rPh>
    <phoneticPr fontId="5"/>
  </si>
  <si>
    <t>電気料金</t>
    <rPh sb="0" eb="2">
      <t>デンキ</t>
    </rPh>
    <rPh sb="2" eb="4">
      <t>リョウキン</t>
    </rPh>
    <phoneticPr fontId="5"/>
  </si>
  <si>
    <t>食費と二重計算にならないこと
専用面積の割合で按分</t>
    <rPh sb="0" eb="2">
      <t>ショクヒ</t>
    </rPh>
    <rPh sb="3" eb="5">
      <t>ニジュウ</t>
    </rPh>
    <rPh sb="5" eb="7">
      <t>ケイサン</t>
    </rPh>
    <rPh sb="15" eb="17">
      <t>センヨウ</t>
    </rPh>
    <rPh sb="17" eb="19">
      <t>メンセキ</t>
    </rPh>
    <rPh sb="20" eb="22">
      <t>ワリアイ</t>
    </rPh>
    <rPh sb="23" eb="25">
      <t>アンブン</t>
    </rPh>
    <phoneticPr fontId="5"/>
  </si>
  <si>
    <t>ガス料金</t>
    <rPh sb="2" eb="4">
      <t>リョウキン</t>
    </rPh>
    <phoneticPr fontId="5"/>
  </si>
  <si>
    <t>水道料金</t>
    <rPh sb="0" eb="2">
      <t>スイドウ</t>
    </rPh>
    <rPh sb="2" eb="4">
      <t>リョウキン</t>
    </rPh>
    <phoneticPr fontId="5"/>
  </si>
  <si>
    <t>建物維持管理費（賃借料、定期点検費等）</t>
    <rPh sb="0" eb="2">
      <t>タテモノ</t>
    </rPh>
    <rPh sb="2" eb="4">
      <t>イジ</t>
    </rPh>
    <rPh sb="4" eb="7">
      <t>カンリヒ</t>
    </rPh>
    <rPh sb="8" eb="11">
      <t>チンシャクリョウ</t>
    </rPh>
    <rPh sb="12" eb="14">
      <t>テイキ</t>
    </rPh>
    <rPh sb="14" eb="16">
      <t>テンケン</t>
    </rPh>
    <rPh sb="16" eb="17">
      <t>ヒ</t>
    </rPh>
    <rPh sb="17" eb="18">
      <t>トウ</t>
    </rPh>
    <phoneticPr fontId="5"/>
  </si>
  <si>
    <t>専用面積の割合で按分、清掃費計上不可</t>
    <rPh sb="0" eb="2">
      <t>センヨウ</t>
    </rPh>
    <rPh sb="2" eb="4">
      <t>メンセキ</t>
    </rPh>
    <rPh sb="5" eb="7">
      <t>ワリアイ</t>
    </rPh>
    <rPh sb="8" eb="10">
      <t>アンブン</t>
    </rPh>
    <rPh sb="11" eb="13">
      <t>セイソウ</t>
    </rPh>
    <rPh sb="13" eb="14">
      <t>ヒ</t>
    </rPh>
    <rPh sb="14" eb="16">
      <t>ケイジョウ</t>
    </rPh>
    <rPh sb="16" eb="18">
      <t>フカ</t>
    </rPh>
    <phoneticPr fontId="5"/>
  </si>
  <si>
    <t>建物修繕費</t>
    <rPh sb="0" eb="2">
      <t>タテモノ</t>
    </rPh>
    <rPh sb="2" eb="5">
      <t>シュウゼンヒ</t>
    </rPh>
    <phoneticPr fontId="5"/>
  </si>
  <si>
    <t>１㎡当たりの修繕費（積立額）月額</t>
    <rPh sb="2" eb="3">
      <t>ア</t>
    </rPh>
    <rPh sb="6" eb="9">
      <t>シュウゼンヒ</t>
    </rPh>
    <rPh sb="10" eb="13">
      <t>ツミタテガク</t>
    </rPh>
    <rPh sb="14" eb="16">
      <t>ゲツガク</t>
    </rPh>
    <phoneticPr fontId="5"/>
  </si>
  <si>
    <t>円/㎡・月</t>
    <rPh sb="0" eb="1">
      <t>エン</t>
    </rPh>
    <rPh sb="4" eb="5">
      <t>ゲツ</t>
    </rPh>
    <phoneticPr fontId="5"/>
  </si>
  <si>
    <t>200円/㎡・月～300円/㎡・月が標準</t>
    <rPh sb="3" eb="4">
      <t>エン</t>
    </rPh>
    <rPh sb="7" eb="8">
      <t>ゲツ</t>
    </rPh>
    <rPh sb="12" eb="13">
      <t>エン</t>
    </rPh>
    <rPh sb="16" eb="17">
      <t>ゲツ</t>
    </rPh>
    <rPh sb="18" eb="20">
      <t>ヒョウジュン</t>
    </rPh>
    <phoneticPr fontId="5"/>
  </si>
  <si>
    <t>修繕費（積立額）年額</t>
    <rPh sb="0" eb="3">
      <t>シュウゼンヒ</t>
    </rPh>
    <rPh sb="4" eb="7">
      <t>ツミタテガク</t>
    </rPh>
    <rPh sb="8" eb="10">
      <t>ネンガク</t>
    </rPh>
    <phoneticPr fontId="5"/>
  </si>
  <si>
    <t>月額×専用面積×12ヶ月</t>
    <rPh sb="0" eb="2">
      <t>ゲツガク</t>
    </rPh>
    <rPh sb="3" eb="5">
      <t>センヨウ</t>
    </rPh>
    <rPh sb="5" eb="7">
      <t>メンセキ</t>
    </rPh>
    <rPh sb="11" eb="12">
      <t>ゲツ</t>
    </rPh>
    <phoneticPr fontId="5"/>
  </si>
  <si>
    <t>備品購入費</t>
    <rPh sb="0" eb="2">
      <t>ビヒン</t>
    </rPh>
    <rPh sb="2" eb="5">
      <t>コウニュウヒ</t>
    </rPh>
    <phoneticPr fontId="5"/>
  </si>
  <si>
    <t>介護用備品・事務備品は除くこと</t>
    <rPh sb="0" eb="2">
      <t>カイゴ</t>
    </rPh>
    <rPh sb="2" eb="3">
      <t>ヨウ</t>
    </rPh>
    <rPh sb="3" eb="5">
      <t>ビヒン</t>
    </rPh>
    <rPh sb="6" eb="8">
      <t>ジム</t>
    </rPh>
    <rPh sb="8" eb="10">
      <t>ビヒン</t>
    </rPh>
    <rPh sb="11" eb="12">
      <t>ノゾ</t>
    </rPh>
    <phoneticPr fontId="5"/>
  </si>
  <si>
    <t>算定期間（更新サイクル）</t>
    <rPh sb="0" eb="2">
      <t>サンテイ</t>
    </rPh>
    <rPh sb="2" eb="4">
      <t>キカン</t>
    </rPh>
    <rPh sb="5" eb="7">
      <t>コウシン</t>
    </rPh>
    <phoneticPr fontId="5"/>
  </si>
  <si>
    <t>5～10年程度の範囲で設定する</t>
    <rPh sb="4" eb="5">
      <t>ネン</t>
    </rPh>
    <rPh sb="5" eb="7">
      <t>テイド</t>
    </rPh>
    <rPh sb="8" eb="10">
      <t>ハンイ</t>
    </rPh>
    <rPh sb="11" eb="13">
      <t>セッテイ</t>
    </rPh>
    <phoneticPr fontId="5"/>
  </si>
  <si>
    <t>備品購入費年額</t>
    <rPh sb="0" eb="2">
      <t>ビヒン</t>
    </rPh>
    <rPh sb="2" eb="5">
      <t>コウニュウヒ</t>
    </rPh>
    <rPh sb="5" eb="7">
      <t>ネンガク</t>
    </rPh>
    <phoneticPr fontId="5"/>
  </si>
  <si>
    <t>備品購入費÷算定期間</t>
    <rPh sb="0" eb="2">
      <t>ビヒン</t>
    </rPh>
    <rPh sb="2" eb="5">
      <t>コウニュウヒ</t>
    </rPh>
    <rPh sb="6" eb="8">
      <t>サンテイ</t>
    </rPh>
    <rPh sb="8" eb="10">
      <t>キカン</t>
    </rPh>
    <phoneticPr fontId="5"/>
  </si>
  <si>
    <t>多床室は光熱水費のみ計上</t>
    <rPh sb="0" eb="1">
      <t>オオ</t>
    </rPh>
    <rPh sb="1" eb="2">
      <t>ユカ</t>
    </rPh>
    <rPh sb="2" eb="3">
      <t>シツ</t>
    </rPh>
    <rPh sb="4" eb="5">
      <t>ヒカリ</t>
    </rPh>
    <rPh sb="5" eb="6">
      <t>ネツ</t>
    </rPh>
    <rPh sb="6" eb="7">
      <t>ミズ</t>
    </rPh>
    <rPh sb="7" eb="8">
      <t>ヒ</t>
    </rPh>
    <rPh sb="10" eb="12">
      <t>ケイジョウ</t>
    </rPh>
    <phoneticPr fontId="5"/>
  </si>
  <si>
    <t>居住費総日額</t>
    <rPh sb="0" eb="2">
      <t>キョジュウ</t>
    </rPh>
    <rPh sb="2" eb="3">
      <t>ヒ</t>
    </rPh>
    <rPh sb="3" eb="4">
      <t>ソウ</t>
    </rPh>
    <rPh sb="4" eb="6">
      <t>ニチガク</t>
    </rPh>
    <phoneticPr fontId="5"/>
  </si>
  <si>
    <t>円/日</t>
    <rPh sb="0" eb="1">
      <t>エン</t>
    </rPh>
    <rPh sb="2" eb="3">
      <t>ニチ</t>
    </rPh>
    <phoneticPr fontId="5"/>
  </si>
  <si>
    <t>居住費総年額÷365</t>
    <rPh sb="0" eb="2">
      <t>キョジュウ</t>
    </rPh>
    <rPh sb="2" eb="3">
      <t>ヒ</t>
    </rPh>
    <rPh sb="3" eb="4">
      <t>ソウ</t>
    </rPh>
    <rPh sb="4" eb="6">
      <t>ネンガク</t>
    </rPh>
    <phoneticPr fontId="5"/>
  </si>
  <si>
    <t>利用者一人当たりの居住費（滞在費）日額</t>
    <rPh sb="0" eb="3">
      <t>リヨウシャ</t>
    </rPh>
    <rPh sb="3" eb="5">
      <t>ヒトリ</t>
    </rPh>
    <rPh sb="5" eb="6">
      <t>ア</t>
    </rPh>
    <rPh sb="9" eb="11">
      <t>キョジュウ</t>
    </rPh>
    <rPh sb="11" eb="12">
      <t>ヒ</t>
    </rPh>
    <rPh sb="13" eb="16">
      <t>タイザイヒ</t>
    </rPh>
    <rPh sb="17" eb="19">
      <t>ニチガク</t>
    </rPh>
    <phoneticPr fontId="5"/>
  </si>
  <si>
    <t>円/人日</t>
    <rPh sb="0" eb="1">
      <t>エン</t>
    </rPh>
    <rPh sb="2" eb="3">
      <t>ニン</t>
    </rPh>
    <rPh sb="3" eb="4">
      <t>ニチ</t>
    </rPh>
    <phoneticPr fontId="5"/>
  </si>
  <si>
    <t>居住費日額÷入居定員</t>
    <rPh sb="0" eb="2">
      <t>キョジュウ</t>
    </rPh>
    <rPh sb="2" eb="3">
      <t>ヒ</t>
    </rPh>
    <rPh sb="3" eb="5">
      <t>ニチガク</t>
    </rPh>
    <rPh sb="6" eb="8">
      <t>ニュウキョ</t>
    </rPh>
    <rPh sb="8" eb="10">
      <t>テイイン</t>
    </rPh>
    <phoneticPr fontId="5"/>
  </si>
  <si>
    <t>決定した居住費</t>
    <rPh sb="0" eb="2">
      <t>ケッテイ</t>
    </rPh>
    <rPh sb="4" eb="6">
      <t>キョジュウ</t>
    </rPh>
    <rPh sb="6" eb="7">
      <t>ヒ</t>
    </rPh>
    <phoneticPr fontId="5"/>
  </si>
  <si>
    <t>日額</t>
    <rPh sb="0" eb="2">
      <t>ニチガク</t>
    </rPh>
    <phoneticPr fontId="5"/>
  </si>
  <si>
    <t>前記上限額以下の日額を設定する</t>
    <rPh sb="0" eb="2">
      <t>ゼンキ</t>
    </rPh>
    <rPh sb="2" eb="5">
      <t>ジョウゲンガク</t>
    </rPh>
    <rPh sb="5" eb="7">
      <t>イカ</t>
    </rPh>
    <rPh sb="8" eb="10">
      <t>ニチガク</t>
    </rPh>
    <rPh sb="11" eb="13">
      <t>セッテイ</t>
    </rPh>
    <phoneticPr fontId="5"/>
  </si>
  <si>
    <t>月額</t>
    <rPh sb="0" eb="2">
      <t>ゲツガク</t>
    </rPh>
    <phoneticPr fontId="5"/>
  </si>
  <si>
    <t>円/人月</t>
    <rPh sb="0" eb="1">
      <t>エン</t>
    </rPh>
    <rPh sb="2" eb="3">
      <t>ニン</t>
    </rPh>
    <rPh sb="3" eb="4">
      <t>ゲツ</t>
    </rPh>
    <phoneticPr fontId="5"/>
  </si>
  <si>
    <t>日額×30</t>
    <rPh sb="0" eb="2">
      <t>ニチガク</t>
    </rPh>
    <phoneticPr fontId="5"/>
  </si>
  <si>
    <t>（添付する資料）</t>
    <rPh sb="1" eb="3">
      <t>テンプ</t>
    </rPh>
    <rPh sb="5" eb="7">
      <t>シリョウ</t>
    </rPh>
    <phoneticPr fontId="5"/>
  </si>
  <si>
    <t>工事請負契約書（写）、設計監理業務委託契約書（写）、補助金交付決定通知書（写）、償還計画表、光熱水費推計根拠、建物管理費推計根拠</t>
    <rPh sb="0" eb="2">
      <t>コウジ</t>
    </rPh>
    <rPh sb="2" eb="4">
      <t>ウケオイ</t>
    </rPh>
    <rPh sb="4" eb="7">
      <t>ケイヤクショ</t>
    </rPh>
    <rPh sb="8" eb="9">
      <t>ウツ</t>
    </rPh>
    <rPh sb="11" eb="13">
      <t>セッケイ</t>
    </rPh>
    <rPh sb="13" eb="15">
      <t>カンリ</t>
    </rPh>
    <rPh sb="15" eb="17">
      <t>ギョウム</t>
    </rPh>
    <rPh sb="17" eb="19">
      <t>イタク</t>
    </rPh>
    <rPh sb="19" eb="22">
      <t>ケイヤクショ</t>
    </rPh>
    <rPh sb="23" eb="24">
      <t>ウツ</t>
    </rPh>
    <rPh sb="26" eb="29">
      <t>ホジョキン</t>
    </rPh>
    <rPh sb="29" eb="31">
      <t>コウフ</t>
    </rPh>
    <rPh sb="31" eb="33">
      <t>ケッテイ</t>
    </rPh>
    <rPh sb="33" eb="36">
      <t>ツウチショ</t>
    </rPh>
    <rPh sb="37" eb="38">
      <t>ウツ</t>
    </rPh>
    <rPh sb="40" eb="42">
      <t>ショウカン</t>
    </rPh>
    <rPh sb="42" eb="45">
      <t>ケイカクヒョウ</t>
    </rPh>
    <rPh sb="46" eb="47">
      <t>ヒカリ</t>
    </rPh>
    <rPh sb="47" eb="48">
      <t>ネツ</t>
    </rPh>
    <rPh sb="48" eb="49">
      <t>ミズ</t>
    </rPh>
    <rPh sb="49" eb="50">
      <t>ヒ</t>
    </rPh>
    <rPh sb="50" eb="52">
      <t>スイケイ</t>
    </rPh>
    <rPh sb="52" eb="54">
      <t>コンキョ</t>
    </rPh>
    <rPh sb="55" eb="57">
      <t>タテモノ</t>
    </rPh>
    <rPh sb="57" eb="60">
      <t>カンリヒ</t>
    </rPh>
    <rPh sb="60" eb="62">
      <t>スイケイ</t>
    </rPh>
    <rPh sb="62" eb="64">
      <t>コンキョ</t>
    </rPh>
    <phoneticPr fontId="5"/>
  </si>
  <si>
    <t>購入備品一覧表（施設の種類別に計上してください）</t>
    <rPh sb="8" eb="10">
      <t>シセツ</t>
    </rPh>
    <rPh sb="11" eb="13">
      <t>シュルイ</t>
    </rPh>
    <rPh sb="13" eb="14">
      <t>ベツ</t>
    </rPh>
    <rPh sb="15" eb="17">
      <t>ケイジョウ</t>
    </rPh>
    <phoneticPr fontId="3"/>
  </si>
  <si>
    <t>食費の算定にあたって（参考様式の説明）</t>
  </si>
  <si>
    <t>　</t>
    <phoneticPr fontId="5"/>
  </si>
  <si>
    <r>
      <t>　①　</t>
    </r>
    <r>
      <rPr>
        <sz val="7"/>
        <color indexed="8"/>
        <rFont val="Times New Roman"/>
        <family val="1"/>
      </rPr>
      <t xml:space="preserve"> </t>
    </r>
    <r>
      <rPr>
        <sz val="12"/>
        <color indexed="8"/>
        <rFont val="ＭＳ 明朝"/>
        <family val="1"/>
        <charset val="128"/>
      </rPr>
      <t>通リハの年間調理日数を求めます。</t>
    </r>
    <phoneticPr fontId="5"/>
  </si>
  <si>
    <t>　　（通リハ以外の年間調理日数は365日とします。）</t>
    <rPh sb="3" eb="4">
      <t>ツウ</t>
    </rPh>
    <rPh sb="6" eb="8">
      <t>イガイ</t>
    </rPh>
    <rPh sb="9" eb="11">
      <t>ネンカン</t>
    </rPh>
    <rPh sb="11" eb="13">
      <t>チョウリ</t>
    </rPh>
    <rPh sb="13" eb="15">
      <t>ニッスウ</t>
    </rPh>
    <rPh sb="19" eb="20">
      <t>ニチ</t>
    </rPh>
    <phoneticPr fontId="5"/>
  </si>
  <si>
    <r>
      <t>　②　</t>
    </r>
    <r>
      <rPr>
        <sz val="7"/>
        <color indexed="8"/>
        <rFont val="ＭＳ 明朝"/>
        <family val="1"/>
        <charset val="128"/>
      </rPr>
      <t xml:space="preserve"> </t>
    </r>
    <r>
      <rPr>
        <sz val="12"/>
        <color indexed="8"/>
        <rFont val="ＭＳ 明朝"/>
        <family val="1"/>
        <charset val="128"/>
      </rPr>
      <t>年間の調理食数を「朝食、昼食、夕食、おやつ」別に、また、「入所者（短期
　　入所は空所利用のため入所者に含める扱いとする）、通リハ利用者、職員」別に
　　求めます。</t>
    </r>
    <phoneticPr fontId="5"/>
  </si>
  <si>
    <t>　③　昼食換算係数（昼食の調理コストを「１」とした場合の、朝食、夕食、おやつ
    それぞれの調理コスト割合）を設定します。</t>
    <rPh sb="3" eb="5">
      <t>チュウショク</t>
    </rPh>
    <rPh sb="5" eb="7">
      <t>カンサン</t>
    </rPh>
    <rPh sb="7" eb="9">
      <t>ケイスウ</t>
    </rPh>
    <rPh sb="10" eb="12">
      <t>チュウショク</t>
    </rPh>
    <rPh sb="13" eb="15">
      <t>チョウリ</t>
    </rPh>
    <rPh sb="25" eb="27">
      <t>バアイ</t>
    </rPh>
    <rPh sb="29" eb="31">
      <t>チョウショク</t>
    </rPh>
    <rPh sb="32" eb="34">
      <t>ユウショク</t>
    </rPh>
    <rPh sb="48" eb="50">
      <t>チョウリ</t>
    </rPh>
    <rPh sb="53" eb="55">
      <t>ワリアイ</t>
    </rPh>
    <rPh sb="57" eb="59">
      <t>セッテイ</t>
    </rPh>
    <phoneticPr fontId="5"/>
  </si>
  <si>
    <r>
      <t>　④　</t>
    </r>
    <r>
      <rPr>
        <sz val="12"/>
        <color indexed="8"/>
        <rFont val="ＭＳ 明朝"/>
        <family val="1"/>
        <charset val="128"/>
      </rPr>
      <t>各食の調理食数②に、昼食換算係数③をそれぞれ乗じて、全食分を合計し、年
　　間昼食相当調理食数を求めます。</t>
    </r>
    <rPh sb="3" eb="4">
      <t>カク</t>
    </rPh>
    <rPh sb="4" eb="5">
      <t>ショク</t>
    </rPh>
    <rPh sb="6" eb="8">
      <t>チョウリ</t>
    </rPh>
    <rPh sb="8" eb="9">
      <t>ショク</t>
    </rPh>
    <rPh sb="9" eb="10">
      <t>スウ</t>
    </rPh>
    <rPh sb="13" eb="15">
      <t>チュウショク</t>
    </rPh>
    <rPh sb="15" eb="17">
      <t>カンサン</t>
    </rPh>
    <rPh sb="17" eb="19">
      <t>ケイスウ</t>
    </rPh>
    <rPh sb="25" eb="26">
      <t>ジョウ</t>
    </rPh>
    <rPh sb="29" eb="30">
      <t>ゼン</t>
    </rPh>
    <rPh sb="30" eb="31">
      <t>ショク</t>
    </rPh>
    <rPh sb="31" eb="32">
      <t>ブン</t>
    </rPh>
    <rPh sb="33" eb="35">
      <t>ゴウケイ</t>
    </rPh>
    <rPh sb="37" eb="38">
      <t>ネン</t>
    </rPh>
    <rPh sb="41" eb="42">
      <t>アイダ</t>
    </rPh>
    <rPh sb="42" eb="44">
      <t>チュウショク</t>
    </rPh>
    <rPh sb="44" eb="46">
      <t>ソウトウ</t>
    </rPh>
    <rPh sb="46" eb="48">
      <t>チョウリ</t>
    </rPh>
    <rPh sb="48" eb="49">
      <t>ショク</t>
    </rPh>
    <rPh sb="49" eb="50">
      <t>スウ</t>
    </rPh>
    <rPh sb="51" eb="52">
      <t>モト</t>
    </rPh>
    <phoneticPr fontId="5"/>
  </si>
  <si>
    <r>
      <t>　⑤　</t>
    </r>
    <r>
      <rPr>
        <sz val="12"/>
        <color indexed="8"/>
        <rFont val="ＭＳ 明朝"/>
        <family val="1"/>
        <charset val="128"/>
      </rPr>
      <t>年間の調理費用（食材費を除く）を求めます。</t>
    </r>
    <phoneticPr fontId="5"/>
  </si>
  <si>
    <r>
      <t>　⑥　</t>
    </r>
    <r>
      <rPr>
        <sz val="12"/>
        <color indexed="8"/>
        <rFont val="ＭＳ 明朝"/>
        <family val="1"/>
        <charset val="128"/>
      </rPr>
      <t>年間の調理費用⑤を、年間昼食相当調理食数④で除して、昼食1食分の調理費用
　　を割り出します。</t>
    </r>
    <rPh sb="13" eb="15">
      <t>ネンカン</t>
    </rPh>
    <rPh sb="15" eb="17">
      <t>チュウショク</t>
    </rPh>
    <rPh sb="17" eb="19">
      <t>ソウトウ</t>
    </rPh>
    <rPh sb="19" eb="21">
      <t>チョウリ</t>
    </rPh>
    <phoneticPr fontId="5"/>
  </si>
  <si>
    <r>
      <t>　⑦　昼食</t>
    </r>
    <r>
      <rPr>
        <sz val="12"/>
        <color indexed="8"/>
        <rFont val="ＭＳ 明朝"/>
        <family val="1"/>
        <charset val="128"/>
      </rPr>
      <t>1食分の調理費用⑥に、朝食、昼食、夕食、おやつ別に昼食換算係数③を乗
　　じて各食の調理費用を割り出します。
　　す。</t>
    </r>
    <rPh sb="3" eb="5">
      <t>チュウショク</t>
    </rPh>
    <rPh sb="9" eb="11">
      <t>チョウリ</t>
    </rPh>
    <rPh sb="30" eb="32">
      <t>チュウショク</t>
    </rPh>
    <rPh sb="38" eb="39">
      <t>ジョウ</t>
    </rPh>
    <rPh sb="44" eb="45">
      <t>カク</t>
    </rPh>
    <rPh sb="45" eb="46">
      <t>ショク</t>
    </rPh>
    <rPh sb="47" eb="49">
      <t>チョウリ</t>
    </rPh>
    <phoneticPr fontId="5"/>
  </si>
  <si>
    <r>
      <t>　⑧　⑦に、</t>
    </r>
    <r>
      <rPr>
        <sz val="12"/>
        <color indexed="8"/>
        <rFont val="ＭＳ 明朝"/>
        <family val="1"/>
        <charset val="128"/>
      </rPr>
      <t>朝食、昼食、夕食、おやつ別に食材費を加えて食費を決定します。</t>
    </r>
    <phoneticPr fontId="5"/>
  </si>
  <si>
    <t>　１　年間調理食数</t>
    <phoneticPr fontId="5"/>
  </si>
  <si>
    <r>
      <rPr>
        <sz val="12"/>
        <color indexed="8"/>
        <rFont val="ＭＳ 明朝"/>
        <family val="1"/>
        <charset val="128"/>
      </rPr>
      <t>　　</t>
    </r>
    <r>
      <rPr>
        <sz val="12"/>
        <color indexed="8"/>
        <rFont val="Wingdings"/>
        <charset val="2"/>
      </rPr>
      <t>l</t>
    </r>
    <r>
      <rPr>
        <sz val="7"/>
        <color indexed="8"/>
        <rFont val="Times New Roman"/>
        <family val="1"/>
      </rPr>
      <t xml:space="preserve">  </t>
    </r>
    <r>
      <rPr>
        <sz val="12"/>
        <color indexed="8"/>
        <rFont val="ＭＳ 明朝"/>
        <family val="1"/>
        <charset val="128"/>
      </rPr>
      <t>朝食、昼食、夕食、おやつの各々の費用が異なるため、区別して算出する必要
　　　があります。短期入所の料金表では必ず1食ごとの表示になります。</t>
    </r>
    <phoneticPr fontId="5"/>
  </si>
  <si>
    <r>
      <rPr>
        <sz val="12"/>
        <color indexed="8"/>
        <rFont val="ＭＳ 明朝"/>
        <family val="1"/>
        <charset val="128"/>
      </rPr>
      <t>　　</t>
    </r>
    <r>
      <rPr>
        <sz val="12"/>
        <color indexed="8"/>
        <rFont val="Wingdings"/>
        <charset val="2"/>
      </rPr>
      <t>l</t>
    </r>
    <r>
      <rPr>
        <sz val="7"/>
        <color indexed="8"/>
        <rFont val="Times New Roman"/>
        <family val="1"/>
      </rPr>
      <t xml:space="preserve">  </t>
    </r>
    <r>
      <rPr>
        <sz val="12"/>
        <color indexed="8"/>
        <rFont val="ＭＳ 明朝"/>
        <family val="1"/>
        <charset val="128"/>
      </rPr>
      <t>通所利用者や職員の食事等が調理コストに含まれていれば、食数を区別してカ
　　　ウントする必要があります。</t>
    </r>
    <phoneticPr fontId="5"/>
  </si>
  <si>
    <r>
      <rPr>
        <sz val="12"/>
        <color indexed="8"/>
        <rFont val="ＭＳ 明朝"/>
        <family val="1"/>
        <charset val="128"/>
      </rPr>
      <t>　　</t>
    </r>
    <r>
      <rPr>
        <sz val="12"/>
        <color indexed="8"/>
        <rFont val="Wingdings"/>
        <charset val="2"/>
      </rPr>
      <t>l</t>
    </r>
    <r>
      <rPr>
        <sz val="7"/>
        <color indexed="8"/>
        <rFont val="Times New Roman"/>
        <family val="1"/>
      </rPr>
      <t xml:space="preserve">  </t>
    </r>
    <r>
      <rPr>
        <sz val="12"/>
        <color indexed="8"/>
        <rFont val="ＭＳ 明朝"/>
        <family val="1"/>
        <charset val="128"/>
      </rPr>
      <t>おやつ代を徴収している場合は、調理コスト等におやつに係る費用が含まれる
　　　ので、おやつも食数に含めてカウントする必要があります。</t>
    </r>
    <phoneticPr fontId="5"/>
  </si>
  <si>
    <r>
      <t>　２　年間調理費（食材費除く）</t>
    </r>
    <r>
      <rPr>
        <sz val="12"/>
        <color indexed="8"/>
        <rFont val="ＭＳ 明朝"/>
        <family val="1"/>
        <charset val="128"/>
      </rPr>
      <t>　</t>
    </r>
    <phoneticPr fontId="5"/>
  </si>
  <si>
    <r>
      <rPr>
        <sz val="12"/>
        <color indexed="8"/>
        <rFont val="ＭＳ 明朝"/>
        <family val="1"/>
        <charset val="128"/>
      </rPr>
      <t>　　</t>
    </r>
    <r>
      <rPr>
        <sz val="12"/>
        <color indexed="8"/>
        <rFont val="Wingdings"/>
        <charset val="2"/>
      </rPr>
      <t>l</t>
    </r>
    <r>
      <rPr>
        <sz val="7"/>
        <color indexed="8"/>
        <rFont val="Times New Roman"/>
        <family val="1"/>
      </rPr>
      <t xml:space="preserve">  </t>
    </r>
    <r>
      <rPr>
        <sz val="12"/>
        <color indexed="8"/>
        <rFont val="ＭＳ 明朝"/>
        <family val="1"/>
        <charset val="128"/>
      </rPr>
      <t>直営の場合、栄養士の人件費を含めていないか確認してください。ただし、介
　　　護報酬に含まれない、例えば調理師として雇用された栄養士資格の者は算入す
　　　ることができます。</t>
    </r>
    <phoneticPr fontId="5"/>
  </si>
  <si>
    <r>
      <rPr>
        <sz val="12"/>
        <color indexed="8"/>
        <rFont val="ＭＳ 明朝"/>
        <family val="1"/>
        <charset val="128"/>
      </rPr>
      <t>　　</t>
    </r>
    <r>
      <rPr>
        <sz val="12"/>
        <color indexed="8"/>
        <rFont val="Wingdings"/>
        <charset val="2"/>
      </rPr>
      <t>l</t>
    </r>
    <r>
      <rPr>
        <sz val="7"/>
        <color indexed="8"/>
        <rFont val="Times New Roman"/>
        <family val="1"/>
      </rPr>
      <t xml:space="preserve">  </t>
    </r>
    <r>
      <rPr>
        <sz val="12"/>
        <color indexed="8"/>
        <rFont val="ＭＳ 明朝"/>
        <family val="1"/>
        <charset val="128"/>
      </rPr>
      <t>委託の場合は、契約書・見積書の写を添付してください。</t>
    </r>
    <phoneticPr fontId="5"/>
  </si>
  <si>
    <r>
      <rPr>
        <sz val="12"/>
        <color indexed="8"/>
        <rFont val="ＭＳ 明朝"/>
        <family val="1"/>
        <charset val="128"/>
      </rPr>
      <t>　　</t>
    </r>
    <r>
      <rPr>
        <sz val="12"/>
        <color indexed="8"/>
        <rFont val="Wingdings"/>
        <charset val="2"/>
      </rPr>
      <t>l</t>
    </r>
    <r>
      <rPr>
        <sz val="7"/>
        <color indexed="8"/>
        <rFont val="Times New Roman"/>
        <family val="1"/>
      </rPr>
      <t xml:space="preserve">  </t>
    </r>
    <r>
      <rPr>
        <sz val="12"/>
        <color indexed="8"/>
        <rFont val="ＭＳ 明朝"/>
        <family val="1"/>
        <charset val="128"/>
      </rPr>
      <t>光熱水費は厨房部分に限定しているか。また、居住費の算出にあたっては、厨
　　　房部分の光熱水費を除しているか確認してください。光熱水費は実績があれば
　　　実績、無い場合は同等規模の施設の実績等を添付してください。</t>
    </r>
    <phoneticPr fontId="5"/>
  </si>
  <si>
    <r>
      <rPr>
        <sz val="12"/>
        <color indexed="8"/>
        <rFont val="ＭＳ 明朝"/>
        <family val="1"/>
        <charset val="128"/>
      </rPr>
      <t>　　</t>
    </r>
    <r>
      <rPr>
        <sz val="12"/>
        <color indexed="8"/>
        <rFont val="Wingdings"/>
        <charset val="2"/>
      </rPr>
      <t>l</t>
    </r>
    <r>
      <rPr>
        <sz val="7"/>
        <color indexed="8"/>
        <rFont val="Times New Roman"/>
        <family val="1"/>
      </rPr>
      <t xml:space="preserve">  </t>
    </r>
    <r>
      <rPr>
        <sz val="12"/>
        <color indexed="8"/>
        <rFont val="ＭＳ 明朝"/>
        <family val="1"/>
        <charset val="128"/>
      </rPr>
      <t>食事提供に関係する設備・備品・消耗品は含めることは可能ですが関係のない
　　　ものは含まれていないか、また、居住費の算定分と重複はないか確認してくだ
　　　さい。</t>
    </r>
    <phoneticPr fontId="5"/>
  </si>
  <si>
    <t>　３　決定した食費</t>
    <phoneticPr fontId="5"/>
  </si>
  <si>
    <r>
      <rPr>
        <sz val="12"/>
        <color indexed="8"/>
        <rFont val="ＭＳ 明朝"/>
        <family val="1"/>
        <charset val="128"/>
      </rPr>
      <t>　　</t>
    </r>
    <r>
      <rPr>
        <sz val="12"/>
        <color indexed="8"/>
        <rFont val="Wingdings"/>
        <charset val="2"/>
      </rPr>
      <t>l</t>
    </r>
    <r>
      <rPr>
        <sz val="7"/>
        <color indexed="8"/>
        <rFont val="Times New Roman"/>
        <family val="1"/>
      </rPr>
      <t xml:space="preserve">  </t>
    </r>
    <r>
      <rPr>
        <sz val="12"/>
        <color indexed="8"/>
        <rFont val="ＭＳ 明朝"/>
        <family val="1"/>
        <charset val="128"/>
      </rPr>
      <t>食材費について、実績がある場合は実績を添付してください。</t>
    </r>
    <phoneticPr fontId="5"/>
  </si>
  <si>
    <t>　４　給食事業年間収支（参考）</t>
    <phoneticPr fontId="5"/>
  </si>
  <si>
    <t>　　　設定した食費が適正かどうかの参考として活用ください。
　　　調理コスト及び食材費により割り出した額を超えないよう食費を設定するた
　　　め、収支差額は赤字となります。</t>
    <rPh sb="33" eb="35">
      <t>チョウリ</t>
    </rPh>
    <rPh sb="38" eb="39">
      <t>オヨ</t>
    </rPh>
    <rPh sb="40" eb="42">
      <t>ショクザイ</t>
    </rPh>
    <rPh sb="42" eb="43">
      <t>ヒ</t>
    </rPh>
    <rPh sb="46" eb="47">
      <t>ワ</t>
    </rPh>
    <rPh sb="48" eb="49">
      <t>ダ</t>
    </rPh>
    <rPh sb="51" eb="52">
      <t>ガク</t>
    </rPh>
    <rPh sb="53" eb="54">
      <t>コ</t>
    </rPh>
    <rPh sb="59" eb="61">
      <t>ショクヒ</t>
    </rPh>
    <rPh sb="62" eb="64">
      <t>セッテイ</t>
    </rPh>
    <rPh sb="73" eb="75">
      <t>シュウシ</t>
    </rPh>
    <rPh sb="75" eb="77">
      <t>サガク</t>
    </rPh>
    <phoneticPr fontId="5"/>
  </si>
  <si>
    <t>（参考様式）　　　　　　　　　　　　　　食費の算定根拠　　　　　　　</t>
    <rPh sb="20" eb="22">
      <t>ショクヒ</t>
    </rPh>
    <rPh sb="23" eb="25">
      <t>サンテイ</t>
    </rPh>
    <rPh sb="25" eb="27">
      <t>コンキョ</t>
    </rPh>
    <phoneticPr fontId="5"/>
  </si>
  <si>
    <t>１　年間調理食数</t>
    <rPh sb="2" eb="4">
      <t>ネンカン</t>
    </rPh>
    <rPh sb="4" eb="6">
      <t>チョウリ</t>
    </rPh>
    <rPh sb="6" eb="8">
      <t>ショクスウ</t>
    </rPh>
    <phoneticPr fontId="5"/>
  </si>
  <si>
    <t>年間調理日数</t>
    <rPh sb="0" eb="2">
      <t>ネンカン</t>
    </rPh>
    <rPh sb="2" eb="4">
      <t>チョウリ</t>
    </rPh>
    <rPh sb="4" eb="6">
      <t>ニッスウ</t>
    </rPh>
    <phoneticPr fontId="5"/>
  </si>
  <si>
    <t>１日当たりの調理食数</t>
    <rPh sb="1" eb="2">
      <t>ニチ</t>
    </rPh>
    <rPh sb="2" eb="3">
      <t>ア</t>
    </rPh>
    <rPh sb="6" eb="8">
      <t>チョウリ</t>
    </rPh>
    <rPh sb="8" eb="10">
      <t>ショクスウ</t>
    </rPh>
    <phoneticPr fontId="5"/>
  </si>
  <si>
    <t>年間調理食数</t>
    <rPh sb="0" eb="2">
      <t>ネンカン</t>
    </rPh>
    <rPh sb="2" eb="4">
      <t>チョウリ</t>
    </rPh>
    <rPh sb="4" eb="6">
      <t>ショクスウ</t>
    </rPh>
    <phoneticPr fontId="5"/>
  </si>
  <si>
    <t>朝食</t>
    <rPh sb="0" eb="2">
      <t>チョウショク</t>
    </rPh>
    <phoneticPr fontId="5"/>
  </si>
  <si>
    <t>昼食</t>
    <rPh sb="0" eb="2">
      <t>チュウショク</t>
    </rPh>
    <phoneticPr fontId="5"/>
  </si>
  <si>
    <t>夕食</t>
    <rPh sb="0" eb="2">
      <t>ユウショク</t>
    </rPh>
    <phoneticPr fontId="5"/>
  </si>
  <si>
    <t>おやつ</t>
    <phoneticPr fontId="5"/>
  </si>
  <si>
    <t>調理食数</t>
    <rPh sb="0" eb="2">
      <t>チョウリ</t>
    </rPh>
    <rPh sb="2" eb="4">
      <t>ショクスウ</t>
    </rPh>
    <phoneticPr fontId="5"/>
  </si>
  <si>
    <t>介護医療院</t>
    <rPh sb="0" eb="5">
      <t>カイゴイリョウイン</t>
    </rPh>
    <phoneticPr fontId="5"/>
  </si>
  <si>
    <t>通所ﾘﾊほか</t>
    <rPh sb="0" eb="2">
      <t>ツウショ</t>
    </rPh>
    <phoneticPr fontId="5"/>
  </si>
  <si>
    <t>検食・保存食（２食）</t>
    <rPh sb="0" eb="1">
      <t>ケン</t>
    </rPh>
    <rPh sb="1" eb="2">
      <t>ショク</t>
    </rPh>
    <rPh sb="3" eb="6">
      <t>ホゾンショク</t>
    </rPh>
    <rPh sb="8" eb="9">
      <t>ショク</t>
    </rPh>
    <phoneticPr fontId="5"/>
  </si>
  <si>
    <t>職員用食事</t>
    <rPh sb="0" eb="3">
      <t>ショクインヨウ</t>
    </rPh>
    <rPh sb="3" eb="5">
      <t>ショクジ</t>
    </rPh>
    <phoneticPr fontId="5"/>
  </si>
  <si>
    <t>昼食換算</t>
    <rPh sb="0" eb="2">
      <t>チュウショク</t>
    </rPh>
    <rPh sb="2" eb="4">
      <t>カンサン</t>
    </rPh>
    <phoneticPr fontId="5"/>
  </si>
  <si>
    <t>昼食への換算係数a</t>
    <rPh sb="0" eb="2">
      <t>チュウショク</t>
    </rPh>
    <rPh sb="4" eb="6">
      <t>カンサン</t>
    </rPh>
    <rPh sb="6" eb="8">
      <t>ケイスウ</t>
    </rPh>
    <phoneticPr fontId="5"/>
  </si>
  <si>
    <t>昼食相当数</t>
    <rPh sb="0" eb="2">
      <t>チュウショク</t>
    </rPh>
    <rPh sb="2" eb="5">
      <t>ソウトウスウ</t>
    </rPh>
    <phoneticPr fontId="5"/>
  </si>
  <si>
    <t>合計（年間昼食相当調理食数）b</t>
    <rPh sb="0" eb="2">
      <t>ゴウケイ</t>
    </rPh>
    <rPh sb="3" eb="5">
      <t>ネンカン</t>
    </rPh>
    <rPh sb="5" eb="7">
      <t>チュウショク</t>
    </rPh>
    <rPh sb="7" eb="9">
      <t>ソウトウ</t>
    </rPh>
    <rPh sb="9" eb="11">
      <t>チョウリ</t>
    </rPh>
    <rPh sb="11" eb="12">
      <t>ショク</t>
    </rPh>
    <rPh sb="12" eb="13">
      <t>スウ</t>
    </rPh>
    <phoneticPr fontId="5"/>
  </si>
  <si>
    <t>２　年間調理費（食材費除く）</t>
    <rPh sb="2" eb="4">
      <t>ネンカン</t>
    </rPh>
    <rPh sb="4" eb="6">
      <t>チョウリ</t>
    </rPh>
    <rPh sb="6" eb="7">
      <t>ヒ</t>
    </rPh>
    <rPh sb="8" eb="10">
      <t>ショクザイ</t>
    </rPh>
    <rPh sb="10" eb="11">
      <t>ヒ</t>
    </rPh>
    <rPh sb="11" eb="12">
      <t>ノゾ</t>
    </rPh>
    <phoneticPr fontId="5"/>
  </si>
  <si>
    <t>月数</t>
    <rPh sb="0" eb="1">
      <t>ツキ</t>
    </rPh>
    <rPh sb="1" eb="2">
      <t>スウ</t>
    </rPh>
    <phoneticPr fontId="5"/>
  </si>
  <si>
    <t>年額</t>
    <rPh sb="0" eb="2">
      <t>ネンガク</t>
    </rPh>
    <phoneticPr fontId="5"/>
  </si>
  <si>
    <t>年間調理費</t>
    <rPh sb="0" eb="2">
      <t>ネンカン</t>
    </rPh>
    <rPh sb="2" eb="4">
      <t>チョウリ</t>
    </rPh>
    <rPh sb="4" eb="5">
      <t>ヒ</t>
    </rPh>
    <phoneticPr fontId="5"/>
  </si>
  <si>
    <t>調理業務員人件費</t>
    <rPh sb="0" eb="2">
      <t>チョウリ</t>
    </rPh>
    <rPh sb="2" eb="4">
      <t>ギョウム</t>
    </rPh>
    <rPh sb="4" eb="5">
      <t>イン</t>
    </rPh>
    <rPh sb="5" eb="8">
      <t>ジンケンヒ</t>
    </rPh>
    <phoneticPr fontId="5"/>
  </si>
  <si>
    <t>調理業務員を雇用している場合の人件費(注１）</t>
    <rPh sb="0" eb="2">
      <t>チョウリ</t>
    </rPh>
    <rPh sb="2" eb="4">
      <t>ギョウム</t>
    </rPh>
    <rPh sb="4" eb="5">
      <t>イン</t>
    </rPh>
    <rPh sb="6" eb="8">
      <t>コヨウ</t>
    </rPh>
    <rPh sb="12" eb="14">
      <t>バアイ</t>
    </rPh>
    <rPh sb="15" eb="18">
      <t>ジンケンヒ</t>
    </rPh>
    <rPh sb="19" eb="20">
      <t>チュウ</t>
    </rPh>
    <phoneticPr fontId="5"/>
  </si>
  <si>
    <t>調理業務外部委託費</t>
    <rPh sb="0" eb="2">
      <t>チョウリ</t>
    </rPh>
    <rPh sb="2" eb="4">
      <t>ギョウム</t>
    </rPh>
    <rPh sb="4" eb="6">
      <t>ガイブ</t>
    </rPh>
    <rPh sb="6" eb="9">
      <t>イタクヒ</t>
    </rPh>
    <phoneticPr fontId="5"/>
  </si>
  <si>
    <t>調理業務を外部に委託している場合の委託費</t>
    <rPh sb="0" eb="2">
      <t>チョウリ</t>
    </rPh>
    <rPh sb="2" eb="4">
      <t>ギョウム</t>
    </rPh>
    <rPh sb="5" eb="7">
      <t>ガイブ</t>
    </rPh>
    <rPh sb="8" eb="10">
      <t>イタク</t>
    </rPh>
    <rPh sb="14" eb="16">
      <t>バアイ</t>
    </rPh>
    <rPh sb="17" eb="19">
      <t>イタク</t>
    </rPh>
    <rPh sb="19" eb="20">
      <t>ヒ</t>
    </rPh>
    <phoneticPr fontId="5"/>
  </si>
  <si>
    <t>維持管理費</t>
    <rPh sb="0" eb="2">
      <t>イジ</t>
    </rPh>
    <rPh sb="2" eb="4">
      <t>カンリ</t>
    </rPh>
    <rPh sb="4" eb="5">
      <t>ヒ</t>
    </rPh>
    <phoneticPr fontId="5"/>
  </si>
  <si>
    <t>不明な場合は厨房面積按分等による</t>
    <rPh sb="0" eb="2">
      <t>フメイ</t>
    </rPh>
    <rPh sb="3" eb="5">
      <t>バアイ</t>
    </rPh>
    <rPh sb="6" eb="8">
      <t>チュウボウ</t>
    </rPh>
    <rPh sb="8" eb="10">
      <t>メンセキ</t>
    </rPh>
    <rPh sb="10" eb="12">
      <t>アンブン</t>
    </rPh>
    <rPh sb="12" eb="13">
      <t>トウ</t>
    </rPh>
    <phoneticPr fontId="5"/>
  </si>
  <si>
    <t>生ごみ処理費</t>
    <rPh sb="0" eb="1">
      <t>ナマ</t>
    </rPh>
    <rPh sb="3" eb="5">
      <t>ショリ</t>
    </rPh>
    <rPh sb="5" eb="6">
      <t>ヒ</t>
    </rPh>
    <phoneticPr fontId="5"/>
  </si>
  <si>
    <t>ごみ処理費のうち生ゴミ（残飯）処理費</t>
    <rPh sb="2" eb="4">
      <t>ショリ</t>
    </rPh>
    <rPh sb="4" eb="5">
      <t>ヒ</t>
    </rPh>
    <rPh sb="8" eb="9">
      <t>ナマ</t>
    </rPh>
    <rPh sb="12" eb="14">
      <t>ザンパン</t>
    </rPh>
    <rPh sb="15" eb="17">
      <t>ショリ</t>
    </rPh>
    <rPh sb="17" eb="18">
      <t>ヒ</t>
    </rPh>
    <phoneticPr fontId="5"/>
  </si>
  <si>
    <t>維持管理費</t>
    <rPh sb="0" eb="2">
      <t>イジ</t>
    </rPh>
    <rPh sb="2" eb="5">
      <t>カンリヒ</t>
    </rPh>
    <phoneticPr fontId="5"/>
  </si>
  <si>
    <t>害虫駆除、グリストラップ清掃費等の経費</t>
    <rPh sb="0" eb="2">
      <t>ガイチュウ</t>
    </rPh>
    <rPh sb="2" eb="4">
      <t>クジョ</t>
    </rPh>
    <rPh sb="12" eb="15">
      <t>セイソウヒ</t>
    </rPh>
    <rPh sb="15" eb="16">
      <t>トウ</t>
    </rPh>
    <rPh sb="17" eb="19">
      <t>ケイヒ</t>
    </rPh>
    <phoneticPr fontId="5"/>
  </si>
  <si>
    <t>厨房設備減価償却費</t>
    <rPh sb="0" eb="2">
      <t>チュウボウ</t>
    </rPh>
    <rPh sb="2" eb="4">
      <t>セツビ</t>
    </rPh>
    <rPh sb="4" eb="6">
      <t>ゲンカ</t>
    </rPh>
    <rPh sb="6" eb="9">
      <t>ショウキャクヒ</t>
    </rPh>
    <phoneticPr fontId="5"/>
  </si>
  <si>
    <t>居住費に計上していない場合のみ計上可</t>
    <rPh sb="0" eb="2">
      <t>キョジュウ</t>
    </rPh>
    <rPh sb="2" eb="3">
      <t>ヒ</t>
    </rPh>
    <rPh sb="4" eb="6">
      <t>ケイジョウ</t>
    </rPh>
    <rPh sb="11" eb="13">
      <t>バアイ</t>
    </rPh>
    <rPh sb="15" eb="17">
      <t>ケイジョウ</t>
    </rPh>
    <rPh sb="17" eb="18">
      <t>カ</t>
    </rPh>
    <phoneticPr fontId="5"/>
  </si>
  <si>
    <t>食器等更新費</t>
    <rPh sb="0" eb="2">
      <t>ショッキ</t>
    </rPh>
    <rPh sb="2" eb="3">
      <t>トウ</t>
    </rPh>
    <rPh sb="3" eb="5">
      <t>コウシン</t>
    </rPh>
    <rPh sb="5" eb="6">
      <t>ヒ</t>
    </rPh>
    <phoneticPr fontId="5"/>
  </si>
  <si>
    <t>食器、調理器具等の年間更新費</t>
    <rPh sb="0" eb="2">
      <t>ショッキ</t>
    </rPh>
    <rPh sb="3" eb="5">
      <t>チョウリ</t>
    </rPh>
    <rPh sb="5" eb="7">
      <t>キグ</t>
    </rPh>
    <rPh sb="7" eb="8">
      <t>トウ</t>
    </rPh>
    <rPh sb="9" eb="11">
      <t>ネンカン</t>
    </rPh>
    <rPh sb="11" eb="13">
      <t>コウシン</t>
    </rPh>
    <rPh sb="13" eb="14">
      <t>ヒ</t>
    </rPh>
    <phoneticPr fontId="5"/>
  </si>
  <si>
    <t>職員用食事の職員負担額</t>
    <rPh sb="0" eb="2">
      <t>ショクイン</t>
    </rPh>
    <rPh sb="2" eb="3">
      <t>ヨウ</t>
    </rPh>
    <rPh sb="3" eb="5">
      <t>ショクジ</t>
    </rPh>
    <rPh sb="6" eb="8">
      <t>ショクイン</t>
    </rPh>
    <rPh sb="8" eb="11">
      <t>フタンガク</t>
    </rPh>
    <phoneticPr fontId="5"/>
  </si>
  <si>
    <t>食費相当額を給与から控除している場合計上</t>
    <rPh sb="0" eb="2">
      <t>ショクヒ</t>
    </rPh>
    <rPh sb="2" eb="5">
      <t>ソウトウガク</t>
    </rPh>
    <rPh sb="6" eb="8">
      <t>キュウヨ</t>
    </rPh>
    <rPh sb="10" eb="12">
      <t>コウジョ</t>
    </rPh>
    <rPh sb="16" eb="18">
      <t>バアイ</t>
    </rPh>
    <rPh sb="18" eb="20">
      <t>ケイジョウ</t>
    </rPh>
    <phoneticPr fontId="5"/>
  </si>
  <si>
    <t>合計c</t>
    <rPh sb="0" eb="2">
      <t>ゴウケイ</t>
    </rPh>
    <phoneticPr fontId="5"/>
  </si>
  <si>
    <t>年間昼食相当調理食数d</t>
    <rPh sb="0" eb="2">
      <t>ネンカン</t>
    </rPh>
    <rPh sb="2" eb="4">
      <t>チュウショク</t>
    </rPh>
    <rPh sb="4" eb="6">
      <t>ソウトウ</t>
    </rPh>
    <rPh sb="6" eb="8">
      <t>チョウリ</t>
    </rPh>
    <rPh sb="8" eb="9">
      <t>ショク</t>
    </rPh>
    <rPh sb="9" eb="10">
      <t>カズ</t>
    </rPh>
    <phoneticPr fontId="5"/>
  </si>
  <si>
    <t>表１のb</t>
    <rPh sb="0" eb="1">
      <t>ヒョウ</t>
    </rPh>
    <phoneticPr fontId="3"/>
  </si>
  <si>
    <t>昼食１食分の調理費e</t>
    <rPh sb="0" eb="2">
      <t>チュウショク</t>
    </rPh>
    <rPh sb="3" eb="4">
      <t>ショク</t>
    </rPh>
    <rPh sb="4" eb="5">
      <t>ブン</t>
    </rPh>
    <rPh sb="6" eb="8">
      <t>チョウリ</t>
    </rPh>
    <rPh sb="8" eb="9">
      <t>ヒ</t>
    </rPh>
    <phoneticPr fontId="5"/>
  </si>
  <si>
    <t>年間調理費÷年間昼食相当調理食数(c÷d)</t>
    <rPh sb="0" eb="2">
      <t>ネンカン</t>
    </rPh>
    <rPh sb="2" eb="4">
      <t>チョウリ</t>
    </rPh>
    <rPh sb="4" eb="5">
      <t>ヒ</t>
    </rPh>
    <rPh sb="6" eb="8">
      <t>ネンカン</t>
    </rPh>
    <rPh sb="8" eb="10">
      <t>チュウショク</t>
    </rPh>
    <rPh sb="10" eb="12">
      <t>ソウトウ</t>
    </rPh>
    <rPh sb="12" eb="14">
      <t>チョウリ</t>
    </rPh>
    <rPh sb="14" eb="15">
      <t>ショク</t>
    </rPh>
    <rPh sb="15" eb="16">
      <t>カズ</t>
    </rPh>
    <phoneticPr fontId="5"/>
  </si>
  <si>
    <t>３　決定した食費</t>
    <rPh sb="2" eb="4">
      <t>ケッテイ</t>
    </rPh>
    <rPh sb="6" eb="8">
      <t>ショクヒ</t>
    </rPh>
    <phoneticPr fontId="5"/>
  </si>
  <si>
    <t>食費上限額</t>
    <rPh sb="0" eb="2">
      <t>ショクヒ</t>
    </rPh>
    <rPh sb="2" eb="5">
      <t>ジョウゲンガク</t>
    </rPh>
    <phoneticPr fontId="5"/>
  </si>
  <si>
    <t>調
理
費</t>
    <rPh sb="0" eb="1">
      <t>チョウ</t>
    </rPh>
    <rPh sb="2" eb="3">
      <t>リ</t>
    </rPh>
    <rPh sb="4" eb="5">
      <t>ヒ</t>
    </rPh>
    <phoneticPr fontId="5"/>
  </si>
  <si>
    <t>昼食１食分の調理費f</t>
    <rPh sb="0" eb="2">
      <t>チュウショク</t>
    </rPh>
    <rPh sb="3" eb="4">
      <t>ショク</t>
    </rPh>
    <rPh sb="4" eb="5">
      <t>ブン</t>
    </rPh>
    <rPh sb="6" eb="8">
      <t>チョウリ</t>
    </rPh>
    <rPh sb="8" eb="9">
      <t>ヒ</t>
    </rPh>
    <phoneticPr fontId="5"/>
  </si>
  <si>
    <t>表２のe</t>
    <rPh sb="0" eb="1">
      <t>ヒョウ</t>
    </rPh>
    <phoneticPr fontId="5"/>
  </si>
  <si>
    <t>換算係数g</t>
    <rPh sb="0" eb="2">
      <t>カンサン</t>
    </rPh>
    <rPh sb="2" eb="4">
      <t>ケイスウ</t>
    </rPh>
    <phoneticPr fontId="5"/>
  </si>
  <si>
    <t>表１のa</t>
    <rPh sb="0" eb="1">
      <t>ヒョウ</t>
    </rPh>
    <phoneticPr fontId="3"/>
  </si>
  <si>
    <t>１食当たりの調理費</t>
    <rPh sb="1" eb="2">
      <t>ショク</t>
    </rPh>
    <rPh sb="2" eb="3">
      <t>ア</t>
    </rPh>
    <rPh sb="6" eb="8">
      <t>チョウリ</t>
    </rPh>
    <rPh sb="8" eb="9">
      <t>ヒ</t>
    </rPh>
    <phoneticPr fontId="5"/>
  </si>
  <si>
    <t>f×g</t>
    <phoneticPr fontId="3"/>
  </si>
  <si>
    <t>食材費</t>
    <rPh sb="0" eb="3">
      <t>ショクザイヒ</t>
    </rPh>
    <phoneticPr fontId="5"/>
  </si>
  <si>
    <t>おやつを食費に含める場合、おやつ食材費を入力</t>
    <rPh sb="4" eb="6">
      <t>ショクヒ</t>
    </rPh>
    <rPh sb="7" eb="8">
      <t>フク</t>
    </rPh>
    <rPh sb="10" eb="12">
      <t>バアイ</t>
    </rPh>
    <rPh sb="16" eb="18">
      <t>ショクザイ</t>
    </rPh>
    <rPh sb="18" eb="19">
      <t>ヒ</t>
    </rPh>
    <rPh sb="20" eb="22">
      <t>ニュウリョク</t>
    </rPh>
    <phoneticPr fontId="5"/>
  </si>
  <si>
    <t>設定可能な食費の上限額（原価）</t>
    <rPh sb="0" eb="2">
      <t>セッテイ</t>
    </rPh>
    <rPh sb="2" eb="4">
      <t>カノウ</t>
    </rPh>
    <rPh sb="5" eb="7">
      <t>ショクヒ</t>
    </rPh>
    <rPh sb="8" eb="11">
      <t>ジョウゲンガク</t>
    </rPh>
    <rPh sb="12" eb="14">
      <t>ゲンカ</t>
    </rPh>
    <phoneticPr fontId="5"/>
  </si>
  <si>
    <t>食費</t>
    <rPh sb="0" eb="2">
      <t>ショクヒ</t>
    </rPh>
    <phoneticPr fontId="5"/>
  </si>
  <si>
    <t>決定した食費</t>
    <rPh sb="0" eb="2">
      <t>ケッテイ</t>
    </rPh>
    <rPh sb="4" eb="6">
      <t>ショクヒ</t>
    </rPh>
    <phoneticPr fontId="5"/>
  </si>
  <si>
    <t>設定可能な食費の上限額以下とする</t>
    <rPh sb="0" eb="2">
      <t>セッテイ</t>
    </rPh>
    <rPh sb="2" eb="4">
      <t>カノウ</t>
    </rPh>
    <rPh sb="5" eb="7">
      <t>ショクヒ</t>
    </rPh>
    <rPh sb="8" eb="11">
      <t>ジョウゲンガク</t>
    </rPh>
    <rPh sb="11" eb="13">
      <t>イカ</t>
    </rPh>
    <phoneticPr fontId="5"/>
  </si>
  <si>
    <t>決定した食費日額</t>
    <rPh sb="0" eb="2">
      <t>ケッテイ</t>
    </rPh>
    <rPh sb="4" eb="6">
      <t>ショクヒ</t>
    </rPh>
    <rPh sb="6" eb="8">
      <t>ニチガク</t>
    </rPh>
    <phoneticPr fontId="5"/>
  </si>
  <si>
    <t>決定した食費日額×30</t>
    <rPh sb="0" eb="2">
      <t>ケッテイ</t>
    </rPh>
    <rPh sb="4" eb="6">
      <t>ショクヒ</t>
    </rPh>
    <rPh sb="6" eb="8">
      <t>ニチガク</t>
    </rPh>
    <phoneticPr fontId="5"/>
  </si>
  <si>
    <t>４　給食事業年間収支（参考　１～３で算定した食費による試算）</t>
    <rPh sb="2" eb="4">
      <t>キュウショク</t>
    </rPh>
    <rPh sb="4" eb="6">
      <t>ジギョウ</t>
    </rPh>
    <rPh sb="6" eb="8">
      <t>ネンカン</t>
    </rPh>
    <rPh sb="8" eb="10">
      <t>シュウシ</t>
    </rPh>
    <rPh sb="11" eb="13">
      <t>サンコウ</t>
    </rPh>
    <rPh sb="18" eb="20">
      <t>サンテイ</t>
    </rPh>
    <rPh sb="22" eb="24">
      <t>ショクヒ</t>
    </rPh>
    <rPh sb="27" eb="29">
      <t>シサン</t>
    </rPh>
    <phoneticPr fontId="5"/>
  </si>
  <si>
    <t>単価</t>
    <rPh sb="0" eb="2">
      <t>タンカ</t>
    </rPh>
    <phoneticPr fontId="5"/>
  </si>
  <si>
    <t>数量</t>
    <rPh sb="0" eb="2">
      <t>スウリョウ</t>
    </rPh>
    <phoneticPr fontId="5"/>
  </si>
  <si>
    <t>収入</t>
    <rPh sb="0" eb="2">
      <t>シュウニュウ</t>
    </rPh>
    <phoneticPr fontId="5"/>
  </si>
  <si>
    <t>給食収入</t>
    <rPh sb="0" eb="2">
      <t>キュウショク</t>
    </rPh>
    <rPh sb="2" eb="4">
      <t>シュウニュウ</t>
    </rPh>
    <phoneticPr fontId="5"/>
  </si>
  <si>
    <t>円/食</t>
    <rPh sb="0" eb="1">
      <t>エン</t>
    </rPh>
    <rPh sb="2" eb="3">
      <t>ショク</t>
    </rPh>
    <phoneticPr fontId="5"/>
  </si>
  <si>
    <t>食/年</t>
    <rPh sb="0" eb="1">
      <t>ショク</t>
    </rPh>
    <rPh sb="2" eb="3">
      <t>ネン</t>
    </rPh>
    <phoneticPr fontId="5"/>
  </si>
  <si>
    <t>おやつ</t>
    <phoneticPr fontId="5"/>
  </si>
  <si>
    <t>職員用食事の収入額</t>
    <rPh sb="0" eb="3">
      <t>ショクインヨウ</t>
    </rPh>
    <rPh sb="3" eb="5">
      <t>ショクジ</t>
    </rPh>
    <rPh sb="6" eb="8">
      <t>シュウニュウ</t>
    </rPh>
    <rPh sb="8" eb="9">
      <t>ガク</t>
    </rPh>
    <phoneticPr fontId="5"/>
  </si>
  <si>
    <t>円/月</t>
    <rPh sb="0" eb="1">
      <t>エン</t>
    </rPh>
    <rPh sb="2" eb="3">
      <t>ゲツ</t>
    </rPh>
    <phoneticPr fontId="5"/>
  </si>
  <si>
    <t>月</t>
    <rPh sb="0" eb="1">
      <t>ゲツ</t>
    </rPh>
    <phoneticPr fontId="5"/>
  </si>
  <si>
    <t>支出</t>
    <rPh sb="0" eb="2">
      <t>シシュツ</t>
    </rPh>
    <phoneticPr fontId="5"/>
  </si>
  <si>
    <t>調理費</t>
    <rPh sb="0" eb="2">
      <t>チョウリ</t>
    </rPh>
    <rPh sb="2" eb="3">
      <t>ヒ</t>
    </rPh>
    <phoneticPr fontId="5"/>
  </si>
  <si>
    <t>収支差額（収入－支出）</t>
    <rPh sb="0" eb="2">
      <t>シュウシ</t>
    </rPh>
    <rPh sb="2" eb="4">
      <t>サガク</t>
    </rPh>
    <rPh sb="5" eb="7">
      <t>シュウニュウ</t>
    </rPh>
    <rPh sb="8" eb="10">
      <t>シシュツ</t>
    </rPh>
    <phoneticPr fontId="5"/>
  </si>
  <si>
    <t>収支差額は赤字になる</t>
    <rPh sb="0" eb="2">
      <t>シュウシ</t>
    </rPh>
    <rPh sb="2" eb="4">
      <t>サガク</t>
    </rPh>
    <rPh sb="5" eb="7">
      <t>アカジ</t>
    </rPh>
    <phoneticPr fontId="5"/>
  </si>
  <si>
    <t>（注１）栄養士として施設に配置されている人件費は組み込むことができません（栄養士資格の調理師は含めることは可）</t>
    <rPh sb="1" eb="2">
      <t>チュウ</t>
    </rPh>
    <rPh sb="4" eb="7">
      <t>エイヨウシ</t>
    </rPh>
    <rPh sb="10" eb="12">
      <t>シセツ</t>
    </rPh>
    <rPh sb="13" eb="15">
      <t>ハイチ</t>
    </rPh>
    <rPh sb="20" eb="23">
      <t>ジンケンヒ</t>
    </rPh>
    <rPh sb="24" eb="25">
      <t>ク</t>
    </rPh>
    <rPh sb="26" eb="27">
      <t>コ</t>
    </rPh>
    <rPh sb="37" eb="40">
      <t>エイヨウシ</t>
    </rPh>
    <rPh sb="40" eb="42">
      <t>シカク</t>
    </rPh>
    <rPh sb="43" eb="46">
      <t>チョウリシ</t>
    </rPh>
    <rPh sb="47" eb="48">
      <t>フク</t>
    </rPh>
    <rPh sb="53" eb="54">
      <t>カ</t>
    </rPh>
    <phoneticPr fontId="5"/>
  </si>
  <si>
    <t>（添付資料）</t>
    <rPh sb="1" eb="3">
      <t>テンプ</t>
    </rPh>
    <rPh sb="3" eb="5">
      <t>シリョウ</t>
    </rPh>
    <phoneticPr fontId="5"/>
  </si>
  <si>
    <t>調理業務委託契約書（写）、その他積算根拠を説明する資料</t>
    <rPh sb="0" eb="2">
      <t>チョウリ</t>
    </rPh>
    <rPh sb="2" eb="4">
      <t>ギョウム</t>
    </rPh>
    <rPh sb="4" eb="6">
      <t>イタク</t>
    </rPh>
    <rPh sb="6" eb="9">
      <t>ケイヤクショ</t>
    </rPh>
    <rPh sb="10" eb="11">
      <t>ウツ</t>
    </rPh>
    <rPh sb="15" eb="16">
      <t>タ</t>
    </rPh>
    <rPh sb="16" eb="18">
      <t>セキサン</t>
    </rPh>
    <rPh sb="18" eb="20">
      <t>コンキョ</t>
    </rPh>
    <rPh sb="21" eb="23">
      <t>セツメイ</t>
    </rPh>
    <rPh sb="25" eb="27">
      <t>シリョウ</t>
    </rPh>
    <phoneticPr fontId="5"/>
  </si>
  <si>
    <t>黄色のセルには既に、数値、文字が入力されていますが、これは入力事例です。</t>
    <rPh sb="0" eb="2">
      <t>キイロ</t>
    </rPh>
    <rPh sb="7" eb="8">
      <t>スデ</t>
    </rPh>
    <rPh sb="10" eb="12">
      <t>スウチ</t>
    </rPh>
    <rPh sb="13" eb="15">
      <t>モジ</t>
    </rPh>
    <rPh sb="16" eb="18">
      <t>ニュウリョク</t>
    </rPh>
    <rPh sb="29" eb="31">
      <t>ニュウリョク</t>
    </rPh>
    <rPh sb="31" eb="33">
      <t>ジレイ</t>
    </rPh>
    <phoneticPr fontId="5"/>
  </si>
  <si>
    <t>貴施設の実態に即した、数値、文字を黄色のセルに再入力してください。</t>
    <rPh sb="0" eb="1">
      <t>キ</t>
    </rPh>
    <rPh sb="1" eb="3">
      <t>シセツ</t>
    </rPh>
    <rPh sb="4" eb="6">
      <t>ジッタイ</t>
    </rPh>
    <rPh sb="7" eb="8">
      <t>ソク</t>
    </rPh>
    <rPh sb="11" eb="13">
      <t>スウチ</t>
    </rPh>
    <rPh sb="14" eb="16">
      <t>モジ</t>
    </rPh>
    <rPh sb="17" eb="19">
      <t>キイロ</t>
    </rPh>
    <rPh sb="23" eb="24">
      <t>サイ</t>
    </rPh>
    <rPh sb="24" eb="26">
      <t>ニュウリョク</t>
    </rPh>
    <phoneticPr fontId="5"/>
  </si>
  <si>
    <t>㎡</t>
    <phoneticPr fontId="5"/>
  </si>
  <si>
    <t>％</t>
    <phoneticPr fontId="5"/>
  </si>
  <si>
    <t>おやつ</t>
    <phoneticPr fontId="5"/>
  </si>
  <si>
    <t>No</t>
    <phoneticPr fontId="5"/>
  </si>
  <si>
    <t>f×g</t>
    <phoneticPr fontId="3"/>
  </si>
  <si>
    <t>おやつ</t>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</si>
</sst>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0.0;[Red]\-#,##0.0"/>
    <numFmt numFmtId="177" formatCode="#,##0;&quot;△ &quot;#,##0"/>
  </numFmts>
  <fonts count="19" x14ac:knownFonts="1">
    <font>
      <sz val="12"/>
      <name val="ＭＳ Ｐゴシック"/>
      <family val="3"/>
      <charset val="128"/>
    </font>
    <font>
      <sz val="12"/>
      <name val="ＭＳ Ｐゴシック"/>
      <family val="3"/>
      <charset val="128"/>
    </font>
    <font>
      <sz val="12"/>
      <color theme="1"/>
      <name val="ＭＳ ゴシック"/>
      <family val="3"/>
      <charset val="128"/>
    </font>
    <font>
      <sz val="6"/>
      <name val="ＭＳ Ｐゴシック"/>
      <family val="3"/>
      <charset val="128"/>
    </font>
    <font>
      <sz val="12"/>
      <color theme="1"/>
      <name val="ＭＳ 明朝"/>
      <family val="1"/>
      <charset val="128"/>
    </font>
    <font>
      <sz val="6"/>
      <name val="ＭＳ 明朝"/>
      <family val="1"/>
      <charset val="128"/>
    </font>
    <font>
      <sz val="7"/>
      <color indexed="8"/>
      <name val="Times New Roman"/>
      <family val="1"/>
    </font>
    <font>
      <sz val="12"/>
      <color indexed="8"/>
      <name val="ＭＳ ゴシック"/>
      <family val="3"/>
      <charset val="128"/>
    </font>
    <font>
      <sz val="12"/>
      <color indexed="8"/>
      <name val="ＭＳ 明朝"/>
      <family val="1"/>
      <charset val="128"/>
    </font>
    <font>
      <sz val="12"/>
      <color theme="1"/>
      <name val="Wingdings"/>
      <charset val="2"/>
    </font>
    <font>
      <sz val="12"/>
      <color indexed="8"/>
      <name val="Wingdings"/>
      <charset val="2"/>
    </font>
    <font>
      <sz val="12"/>
      <name val="ＭＳ 明朝"/>
      <family val="1"/>
      <charset val="128"/>
    </font>
    <font>
      <sz val="12"/>
      <name val="ＭＳ ゴシック"/>
      <family val="3"/>
      <charset val="128"/>
    </font>
    <font>
      <sz val="9"/>
      <name val="ＭＳ ゴシック"/>
      <family val="3"/>
      <charset val="128"/>
    </font>
    <font>
      <sz val="10"/>
      <color rgb="FFFF0000"/>
      <name val="ＭＳ ゴシック"/>
      <family val="3"/>
      <charset val="128"/>
    </font>
    <font>
      <sz val="9"/>
      <name val="ＭＳ Ｐゴシック"/>
      <family val="3"/>
      <charset val="128"/>
    </font>
    <font>
      <sz val="7"/>
      <color indexed="8"/>
      <name val="ＭＳ 明朝"/>
      <family val="1"/>
      <charset val="128"/>
    </font>
    <font>
      <sz val="10"/>
      <name val="ＭＳ Ｐゴシック"/>
      <family val="3"/>
      <charset val="128"/>
    </font>
    <font>
      <sz val="8"/>
      <name val="ＭＳ Ｐゴシック"/>
      <family val="3"/>
      <charset val="128"/>
    </font>
  </fonts>
  <fills count="5">
    <fill>
      <patternFill patternType="none"/>
    </fill>
    <fill>
      <patternFill patternType="gray125"/>
    </fill>
    <fill>
      <patternFill patternType="solid">
        <fgColor indexed="13"/>
        <bgColor indexed="64"/>
      </patternFill>
    </fill>
    <fill>
      <patternFill patternType="lightTrellis"/>
    </fill>
    <fill>
      <patternFill patternType="solid">
        <fgColor rgb="FFFFFF00"/>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hair">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s>
  <cellStyleXfs count="4">
    <xf numFmtId="0" fontId="0" fillId="0" borderId="0" applyBorder="0"/>
    <xf numFmtId="38" fontId="11" fillId="0" borderId="0" applyFont="0" applyFill="0" applyBorder="0" applyAlignment="0" applyProtection="0">
      <alignment vertical="center"/>
    </xf>
    <xf numFmtId="0" fontId="11" fillId="0" borderId="0">
      <alignment vertical="center"/>
    </xf>
    <xf numFmtId="9" fontId="11" fillId="0" borderId="0" applyFont="0" applyFill="0" applyBorder="0" applyAlignment="0" applyProtection="0">
      <alignment vertical="center"/>
    </xf>
  </cellStyleXfs>
  <cellXfs count="235">
    <xf numFmtId="0" fontId="0" fillId="0" borderId="0" xfId="0"/>
    <xf numFmtId="0" fontId="0" fillId="0" borderId="0" xfId="0" applyAlignment="1">
      <alignment vertical="center"/>
    </xf>
    <xf numFmtId="0" fontId="4" fillId="0" borderId="0" xfId="0" applyFont="1" applyAlignment="1">
      <alignment horizontal="right" vertical="center"/>
    </xf>
    <xf numFmtId="0" fontId="4" fillId="0" borderId="0" xfId="0" applyFont="1" applyAlignment="1">
      <alignment horizontal="justify" vertical="center"/>
    </xf>
    <xf numFmtId="38" fontId="12" fillId="0" borderId="0" xfId="1" applyFont="1" applyFill="1" applyAlignment="1">
      <alignment vertical="center"/>
    </xf>
    <xf numFmtId="38" fontId="13" fillId="0" borderId="0" xfId="1" applyFont="1" applyFill="1" applyAlignment="1">
      <alignment horizontal="center" vertical="center"/>
    </xf>
    <xf numFmtId="38" fontId="13" fillId="2" borderId="1" xfId="1" applyFont="1" applyFill="1" applyBorder="1" applyAlignment="1">
      <alignment horizontal="center" vertical="center"/>
    </xf>
    <xf numFmtId="38" fontId="13" fillId="0" borderId="0" xfId="1" applyFont="1" applyFill="1" applyAlignment="1">
      <alignment vertical="center"/>
    </xf>
    <xf numFmtId="38" fontId="14" fillId="0" borderId="0" xfId="1" applyFont="1" applyFill="1" applyAlignment="1">
      <alignment horizontal="right" vertical="center"/>
    </xf>
    <xf numFmtId="38" fontId="13" fillId="0" borderId="5" xfId="1" applyFont="1" applyFill="1" applyBorder="1" applyAlignment="1">
      <alignment horizontal="center" vertical="center"/>
    </xf>
    <xf numFmtId="38" fontId="13" fillId="0" borderId="12" xfId="1" applyFont="1" applyFill="1" applyBorder="1" applyAlignment="1">
      <alignment horizontal="center" vertical="center" wrapText="1"/>
    </xf>
    <xf numFmtId="38" fontId="13" fillId="0" borderId="16" xfId="2" applyNumberFormat="1" applyFont="1" applyBorder="1" applyAlignment="1">
      <alignment vertical="center" wrapText="1"/>
    </xf>
    <xf numFmtId="0" fontId="13" fillId="0" borderId="8" xfId="2" applyFont="1" applyBorder="1" applyAlignment="1">
      <alignment vertical="center" shrinkToFit="1"/>
    </xf>
    <xf numFmtId="38" fontId="13" fillId="2" borderId="11" xfId="1" applyFont="1" applyFill="1" applyBorder="1" applyAlignment="1">
      <alignment vertical="center" wrapText="1"/>
    </xf>
    <xf numFmtId="38" fontId="13" fillId="2" borderId="5" xfId="1" applyFont="1" applyFill="1" applyBorder="1" applyAlignment="1">
      <alignment vertical="center"/>
    </xf>
    <xf numFmtId="38" fontId="13" fillId="3" borderId="11" xfId="1" applyFont="1" applyFill="1" applyBorder="1" applyAlignment="1">
      <alignment vertical="center" wrapText="1"/>
    </xf>
    <xf numFmtId="38" fontId="13" fillId="0" borderId="11" xfId="1" applyFont="1" applyFill="1" applyBorder="1" applyAlignment="1">
      <alignment vertical="center" wrapText="1"/>
    </xf>
    <xf numFmtId="38" fontId="13" fillId="0" borderId="1" xfId="1" applyFont="1" applyFill="1" applyBorder="1" applyAlignment="1">
      <alignment horizontal="center" vertical="center"/>
    </xf>
    <xf numFmtId="38" fontId="13" fillId="0" borderId="16" xfId="1" applyFont="1" applyFill="1" applyBorder="1" applyAlignment="1">
      <alignment vertical="center"/>
    </xf>
    <xf numFmtId="38" fontId="13" fillId="0" borderId="8" xfId="1" applyFont="1" applyFill="1" applyBorder="1" applyAlignment="1">
      <alignment vertical="center" shrinkToFit="1"/>
    </xf>
    <xf numFmtId="38" fontId="13" fillId="0" borderId="5" xfId="1" applyFont="1" applyFill="1" applyBorder="1" applyAlignment="1">
      <alignment vertical="center"/>
    </xf>
    <xf numFmtId="176" fontId="13" fillId="0" borderId="16" xfId="1" applyNumberFormat="1" applyFont="1" applyFill="1" applyBorder="1" applyAlignment="1">
      <alignment vertical="center"/>
    </xf>
    <xf numFmtId="176" fontId="13" fillId="0" borderId="5" xfId="1" applyNumberFormat="1" applyFont="1" applyFill="1" applyBorder="1" applyAlignment="1">
      <alignment vertical="center"/>
    </xf>
    <xf numFmtId="38" fontId="13" fillId="0" borderId="3" xfId="1" applyFont="1" applyFill="1" applyBorder="1" applyAlignment="1">
      <alignment vertical="center"/>
    </xf>
    <xf numFmtId="38" fontId="13" fillId="2" borderId="16" xfId="1" applyFont="1" applyFill="1" applyBorder="1" applyAlignment="1">
      <alignment vertical="center" shrinkToFit="1"/>
    </xf>
    <xf numFmtId="49" fontId="13" fillId="0" borderId="8" xfId="1" applyNumberFormat="1" applyFont="1" applyFill="1" applyBorder="1" applyAlignment="1">
      <alignment vertical="center" shrinkToFit="1"/>
    </xf>
    <xf numFmtId="38" fontId="13" fillId="0" borderId="6" xfId="1" applyFont="1" applyFill="1" applyBorder="1" applyAlignment="1">
      <alignment vertical="center"/>
    </xf>
    <xf numFmtId="38" fontId="13" fillId="0" borderId="6" xfId="1" applyFont="1" applyFill="1" applyBorder="1" applyAlignment="1">
      <alignment horizontal="center" vertical="center"/>
    </xf>
    <xf numFmtId="38" fontId="13" fillId="0" borderId="16" xfId="1" applyFont="1" applyFill="1" applyBorder="1" applyAlignment="1">
      <alignment vertical="center" shrinkToFit="1"/>
    </xf>
    <xf numFmtId="38" fontId="13" fillId="0" borderId="1" xfId="1" applyFont="1" applyFill="1" applyBorder="1" applyAlignment="1">
      <alignment vertical="center" shrinkToFit="1"/>
    </xf>
    <xf numFmtId="38" fontId="13" fillId="4" borderId="16" xfId="1" applyFont="1" applyFill="1" applyBorder="1" applyAlignment="1">
      <alignment vertical="center" shrinkToFit="1"/>
    </xf>
    <xf numFmtId="9" fontId="13" fillId="0" borderId="0" xfId="3" applyFont="1" applyFill="1" applyAlignment="1">
      <alignment vertical="center"/>
    </xf>
    <xf numFmtId="38" fontId="13" fillId="0" borderId="13" xfId="1" applyFont="1" applyFill="1" applyBorder="1" applyAlignment="1">
      <alignment vertical="center"/>
    </xf>
    <xf numFmtId="38" fontId="13" fillId="0" borderId="13" xfId="1" applyFont="1" applyFill="1" applyBorder="1" applyAlignment="1">
      <alignment horizontal="center" vertical="center"/>
    </xf>
    <xf numFmtId="38" fontId="13" fillId="0" borderId="7" xfId="1" applyFont="1" applyFill="1" applyBorder="1" applyAlignment="1">
      <alignment vertical="center"/>
    </xf>
    <xf numFmtId="38" fontId="15" fillId="0" borderId="0" xfId="1" applyFont="1" applyFill="1" applyAlignment="1">
      <alignment vertical="center" textRotation="180"/>
    </xf>
    <xf numFmtId="38" fontId="13" fillId="4" borderId="8" xfId="1" applyFont="1" applyFill="1" applyBorder="1" applyAlignment="1">
      <alignment vertical="center" shrinkToFit="1"/>
    </xf>
    <xf numFmtId="38" fontId="13" fillId="0" borderId="15" xfId="1" applyFont="1" applyFill="1" applyBorder="1" applyAlignment="1">
      <alignment vertical="center"/>
    </xf>
    <xf numFmtId="38" fontId="13" fillId="3" borderId="8" xfId="1" applyFont="1" applyFill="1" applyBorder="1" applyAlignment="1">
      <alignment vertical="center" shrinkToFit="1"/>
    </xf>
    <xf numFmtId="38" fontId="13" fillId="0" borderId="7" xfId="1" applyFont="1" applyFill="1" applyBorder="1" applyAlignment="1">
      <alignment vertical="center" shrinkToFit="1"/>
    </xf>
    <xf numFmtId="38" fontId="13" fillId="0" borderId="2" xfId="1" applyFont="1" applyFill="1" applyBorder="1" applyAlignment="1">
      <alignment vertical="center" shrinkToFit="1"/>
    </xf>
    <xf numFmtId="38" fontId="13" fillId="4" borderId="17" xfId="1" applyFont="1" applyFill="1" applyBorder="1" applyAlignment="1">
      <alignment vertical="center"/>
    </xf>
    <xf numFmtId="38" fontId="13" fillId="0" borderId="17" xfId="1" applyFont="1" applyFill="1" applyBorder="1" applyAlignment="1">
      <alignment vertical="center"/>
    </xf>
    <xf numFmtId="0" fontId="1" fillId="0" borderId="0" xfId="2" applyFont="1" applyBorder="1">
      <alignment vertical="center"/>
    </xf>
    <xf numFmtId="0" fontId="1" fillId="0" borderId="0" xfId="2" applyFont="1" applyAlignment="1">
      <alignment vertical="center"/>
    </xf>
    <xf numFmtId="0" fontId="15" fillId="0" borderId="0" xfId="2" applyFont="1" applyAlignment="1">
      <alignment vertical="center"/>
    </xf>
    <xf numFmtId="49" fontId="17" fillId="0" borderId="0" xfId="2" applyNumberFormat="1" applyFont="1" applyAlignment="1">
      <alignment horizontal="right" vertical="center"/>
    </xf>
    <xf numFmtId="0" fontId="1" fillId="0" borderId="0" xfId="2" applyFont="1">
      <alignment vertical="center"/>
    </xf>
    <xf numFmtId="0" fontId="15" fillId="0" borderId="0" xfId="2" applyFont="1">
      <alignment vertical="center"/>
    </xf>
    <xf numFmtId="0" fontId="15" fillId="0" borderId="1" xfId="2" applyFont="1" applyBorder="1" applyAlignment="1">
      <alignment horizontal="center" vertical="center"/>
    </xf>
    <xf numFmtId="0" fontId="15" fillId="0" borderId="1" xfId="2" applyFont="1" applyFill="1" applyBorder="1" applyAlignment="1">
      <alignment horizontal="center" vertical="center"/>
    </xf>
    <xf numFmtId="0" fontId="1" fillId="0" borderId="0" xfId="2" applyFont="1" applyFill="1">
      <alignment vertical="center"/>
    </xf>
    <xf numFmtId="0" fontId="15" fillId="0" borderId="0" xfId="2" applyFont="1" applyFill="1">
      <alignment vertical="center"/>
    </xf>
    <xf numFmtId="0" fontId="15" fillId="0" borderId="9" xfId="2" applyFont="1" applyFill="1" applyBorder="1" applyAlignment="1">
      <alignment horizontal="center" vertical="center"/>
    </xf>
    <xf numFmtId="0" fontId="0" fillId="0" borderId="0" xfId="2" applyFont="1" applyFill="1">
      <alignment vertical="center"/>
    </xf>
    <xf numFmtId="0" fontId="15" fillId="0" borderId="6" xfId="2" applyFont="1" applyFill="1" applyBorder="1" applyAlignment="1">
      <alignment horizontal="center" vertical="center"/>
    </xf>
    <xf numFmtId="0" fontId="15" fillId="0" borderId="7" xfId="2" applyFont="1" applyBorder="1">
      <alignment vertical="center"/>
    </xf>
    <xf numFmtId="0" fontId="15" fillId="0" borderId="7" xfId="2" applyFont="1" applyBorder="1" applyAlignment="1">
      <alignment vertical="center"/>
    </xf>
    <xf numFmtId="0" fontId="1" fillId="0" borderId="8" xfId="2" applyFont="1" applyBorder="1" applyAlignment="1">
      <alignment vertical="center"/>
    </xf>
    <xf numFmtId="0" fontId="15" fillId="0" borderId="7" xfId="2" applyFont="1" applyBorder="1" applyAlignment="1">
      <alignment vertical="center" shrinkToFit="1"/>
    </xf>
    <xf numFmtId="38" fontId="15" fillId="0" borderId="8" xfId="1" applyFont="1" applyBorder="1" applyAlignment="1">
      <alignment vertical="center" shrinkToFit="1"/>
    </xf>
    <xf numFmtId="0" fontId="15" fillId="0" borderId="0" xfId="2" applyFont="1" applyFill="1" applyBorder="1" applyAlignment="1">
      <alignment vertical="center"/>
    </xf>
    <xf numFmtId="0" fontId="15" fillId="0" borderId="0" xfId="2" applyFont="1" applyBorder="1" applyAlignment="1">
      <alignment horizontal="center" vertical="center"/>
    </xf>
    <xf numFmtId="38" fontId="15" fillId="0" borderId="0" xfId="1" applyFont="1" applyBorder="1" applyAlignment="1">
      <alignment vertical="center" shrinkToFit="1"/>
    </xf>
    <xf numFmtId="0" fontId="15" fillId="0" borderId="0" xfId="2" applyFont="1" applyBorder="1">
      <alignment vertical="center"/>
    </xf>
    <xf numFmtId="177" fontId="15" fillId="0" borderId="0" xfId="1" applyNumberFormat="1" applyFont="1" applyBorder="1" applyAlignment="1">
      <alignment vertical="center" shrinkToFit="1"/>
    </xf>
    <xf numFmtId="38" fontId="13" fillId="0" borderId="7" xfId="1" applyFont="1" applyFill="1" applyBorder="1" applyAlignment="1">
      <alignment vertical="center" shrinkToFit="1"/>
    </xf>
    <xf numFmtId="38" fontId="13" fillId="0" borderId="8" xfId="1" applyFont="1" applyFill="1" applyBorder="1" applyAlignment="1">
      <alignment vertical="center" shrinkToFit="1"/>
    </xf>
    <xf numFmtId="38" fontId="13" fillId="0" borderId="1" xfId="1" applyFont="1" applyFill="1" applyBorder="1" applyAlignment="1">
      <alignment vertical="center" shrinkToFit="1"/>
    </xf>
    <xf numFmtId="0" fontId="13" fillId="0" borderId="8" xfId="2" applyFont="1" applyBorder="1" applyAlignment="1">
      <alignment vertical="center" shrinkToFit="1"/>
    </xf>
    <xf numFmtId="38" fontId="13" fillId="0" borderId="11" xfId="1" applyFont="1" applyFill="1" applyBorder="1" applyAlignment="1">
      <alignment vertical="center" wrapText="1"/>
    </xf>
    <xf numFmtId="38" fontId="13" fillId="0" borderId="12" xfId="1" applyFont="1" applyFill="1" applyBorder="1" applyAlignment="1">
      <alignment horizontal="center" vertical="center" wrapText="1"/>
    </xf>
    <xf numFmtId="0" fontId="15" fillId="0" borderId="7" xfId="2" applyFont="1" applyBorder="1" applyAlignment="1">
      <alignment vertical="center"/>
    </xf>
    <xf numFmtId="0" fontId="1" fillId="0" borderId="8" xfId="2" applyFont="1" applyBorder="1" applyAlignment="1">
      <alignment vertical="center"/>
    </xf>
    <xf numFmtId="0" fontId="15" fillId="0" borderId="6" xfId="2" applyFont="1" applyFill="1" applyBorder="1" applyAlignment="1">
      <alignment horizontal="center" vertical="center"/>
    </xf>
    <xf numFmtId="0" fontId="15" fillId="0" borderId="7" xfId="2" applyFont="1" applyBorder="1" applyAlignment="1">
      <alignment vertical="center" shrinkToFit="1"/>
    </xf>
    <xf numFmtId="0" fontId="4" fillId="0" borderId="0" xfId="0" applyFont="1" applyAlignment="1">
      <alignment horizontal="justify" vertical="center" wrapText="1"/>
    </xf>
    <xf numFmtId="0" fontId="2" fillId="0" borderId="0" xfId="0" applyFont="1" applyAlignment="1">
      <alignment horizontal="center" vertical="center" wrapText="1"/>
    </xf>
    <xf numFmtId="0" fontId="0" fillId="0" borderId="0" xfId="0" applyAlignment="1">
      <alignment horizontal="center" vertical="center"/>
    </xf>
    <xf numFmtId="58" fontId="4" fillId="0" borderId="0" xfId="0" applyNumberFormat="1" applyFont="1" applyAlignment="1">
      <alignment horizontal="right" vertical="center"/>
    </xf>
    <xf numFmtId="0" fontId="2" fillId="0" borderId="0" xfId="0" applyFont="1" applyAlignment="1">
      <alignment horizontal="justify" vertical="center" wrapText="1"/>
    </xf>
    <xf numFmtId="0" fontId="0" fillId="0" borderId="0" xfId="0" applyAlignment="1">
      <alignment vertical="center"/>
    </xf>
    <xf numFmtId="0" fontId="9" fillId="0" borderId="0" xfId="0" applyFont="1" applyAlignment="1">
      <alignment horizontal="justify" vertical="center" wrapText="1"/>
    </xf>
    <xf numFmtId="0" fontId="10" fillId="0" borderId="0" xfId="0" applyFont="1" applyAlignment="1">
      <alignment horizontal="justify" vertical="center" wrapText="1"/>
    </xf>
    <xf numFmtId="38" fontId="12" fillId="0" borderId="0" xfId="1" applyFont="1" applyFill="1" applyAlignment="1">
      <alignment horizontal="left" vertical="center"/>
    </xf>
    <xf numFmtId="38" fontId="13" fillId="0" borderId="2" xfId="1" applyFont="1" applyFill="1" applyBorder="1" applyAlignment="1">
      <alignment horizontal="center" vertical="center" wrapText="1"/>
    </xf>
    <xf numFmtId="38" fontId="13" fillId="0" borderId="9" xfId="1" applyFont="1" applyFill="1" applyBorder="1" applyAlignment="1">
      <alignment horizontal="center" vertical="center" wrapText="1"/>
    </xf>
    <xf numFmtId="38" fontId="13" fillId="0" borderId="12" xfId="1" applyFont="1" applyFill="1" applyBorder="1" applyAlignment="1">
      <alignment horizontal="center" vertical="center" wrapText="1"/>
    </xf>
    <xf numFmtId="38" fontId="13" fillId="0" borderId="3" xfId="1" applyFont="1" applyFill="1" applyBorder="1" applyAlignment="1">
      <alignment horizontal="center" vertical="center" wrapText="1"/>
    </xf>
    <xf numFmtId="38" fontId="13" fillId="0" borderId="4" xfId="1" applyFont="1" applyFill="1" applyBorder="1" applyAlignment="1">
      <alignment horizontal="center" vertical="center" wrapText="1"/>
    </xf>
    <xf numFmtId="38" fontId="13" fillId="0" borderId="5" xfId="1" applyFont="1" applyFill="1" applyBorder="1" applyAlignment="1">
      <alignment horizontal="center" vertical="center" wrapText="1"/>
    </xf>
    <xf numFmtId="0" fontId="13" fillId="0" borderId="10" xfId="2" applyFont="1" applyBorder="1" applyAlignment="1">
      <alignment horizontal="center" vertical="center" wrapText="1"/>
    </xf>
    <xf numFmtId="0" fontId="13" fillId="0" borderId="0" xfId="2" applyFont="1" applyAlignment="1">
      <alignment horizontal="center" vertical="center" wrapText="1"/>
    </xf>
    <xf numFmtId="0" fontId="13" fillId="0" borderId="11" xfId="2" applyFont="1" applyBorder="1" applyAlignment="1">
      <alignment horizontal="center" vertical="center" wrapText="1"/>
    </xf>
    <xf numFmtId="0" fontId="13" fillId="0" borderId="13" xfId="2" applyFont="1" applyBorder="1" applyAlignment="1">
      <alignment horizontal="center" vertical="center" wrapText="1"/>
    </xf>
    <xf numFmtId="0" fontId="13" fillId="0" borderId="14" xfId="2" applyFont="1" applyBorder="1" applyAlignment="1">
      <alignment horizontal="center" vertical="center" wrapText="1"/>
    </xf>
    <xf numFmtId="0" fontId="13" fillId="0" borderId="15" xfId="2" applyFont="1" applyBorder="1" applyAlignment="1">
      <alignment horizontal="center" vertical="center" wrapText="1"/>
    </xf>
    <xf numFmtId="0" fontId="13" fillId="0" borderId="6" xfId="1" applyNumberFormat="1" applyFont="1" applyFill="1" applyBorder="1" applyAlignment="1">
      <alignment horizontal="center" vertical="center" shrinkToFit="1"/>
    </xf>
    <xf numFmtId="0" fontId="13" fillId="0" borderId="7" xfId="1" applyNumberFormat="1" applyFont="1" applyFill="1" applyBorder="1" applyAlignment="1">
      <alignment horizontal="center" vertical="center" shrinkToFit="1"/>
    </xf>
    <xf numFmtId="0" fontId="13" fillId="0" borderId="8" xfId="1" applyNumberFormat="1" applyFont="1" applyFill="1" applyBorder="1" applyAlignment="1">
      <alignment horizontal="center" vertical="center" shrinkToFit="1"/>
    </xf>
    <xf numFmtId="38" fontId="13" fillId="0" borderId="6" xfId="1" applyFont="1" applyFill="1" applyBorder="1" applyAlignment="1">
      <alignment horizontal="center" vertical="center" shrinkToFit="1"/>
    </xf>
    <xf numFmtId="38" fontId="13" fillId="0" borderId="7" xfId="1" applyFont="1" applyFill="1" applyBorder="1" applyAlignment="1">
      <alignment horizontal="center" vertical="center" shrinkToFit="1"/>
    </xf>
    <xf numFmtId="38" fontId="13" fillId="0" borderId="8" xfId="1" applyFont="1" applyFill="1" applyBorder="1" applyAlignment="1">
      <alignment horizontal="center" vertical="center" shrinkToFit="1"/>
    </xf>
    <xf numFmtId="38" fontId="13" fillId="0" borderId="6" xfId="1" applyFont="1" applyFill="1" applyBorder="1" applyAlignment="1">
      <alignment horizontal="center" vertical="center" wrapText="1"/>
    </xf>
    <xf numFmtId="38" fontId="13" fillId="0" borderId="8" xfId="1" applyFont="1" applyFill="1" applyBorder="1" applyAlignment="1">
      <alignment horizontal="center" vertical="center" wrapText="1"/>
    </xf>
    <xf numFmtId="0" fontId="13" fillId="0" borderId="6" xfId="2" applyFont="1" applyBorder="1" applyAlignment="1">
      <alignment vertical="center" wrapText="1"/>
    </xf>
    <xf numFmtId="0" fontId="13" fillId="0" borderId="7" xfId="2" applyFont="1" applyBorder="1" applyAlignment="1">
      <alignment vertical="center" wrapText="1"/>
    </xf>
    <xf numFmtId="0" fontId="13" fillId="0" borderId="8" xfId="2" applyFont="1" applyBorder="1" applyAlignment="1">
      <alignment vertical="center" wrapText="1"/>
    </xf>
    <xf numFmtId="0" fontId="13" fillId="0" borderId="2" xfId="1" applyNumberFormat="1" applyFont="1" applyFill="1" applyBorder="1" applyAlignment="1">
      <alignment horizontal="center" vertical="center" wrapText="1"/>
    </xf>
    <xf numFmtId="0" fontId="13" fillId="0" borderId="9" xfId="1" applyNumberFormat="1" applyFont="1" applyFill="1" applyBorder="1" applyAlignment="1">
      <alignment horizontal="center" vertical="center" wrapText="1"/>
    </xf>
    <xf numFmtId="38" fontId="13" fillId="0" borderId="6" xfId="1" applyFont="1" applyFill="1" applyBorder="1" applyAlignment="1">
      <alignment vertical="center" shrinkToFit="1"/>
    </xf>
    <xf numFmtId="38" fontId="13" fillId="0" borderId="7" xfId="1" applyFont="1" applyFill="1" applyBorder="1" applyAlignment="1">
      <alignment vertical="center" shrinkToFit="1"/>
    </xf>
    <xf numFmtId="38" fontId="13" fillId="0" borderId="8" xfId="1" applyFont="1" applyFill="1" applyBorder="1" applyAlignment="1">
      <alignment vertical="center" shrinkToFit="1"/>
    </xf>
    <xf numFmtId="38" fontId="13" fillId="0" borderId="5" xfId="1" applyFont="1" applyFill="1" applyBorder="1" applyAlignment="1">
      <alignment vertical="center" wrapText="1"/>
    </xf>
    <xf numFmtId="0" fontId="13" fillId="0" borderId="11" xfId="2" applyFont="1" applyFill="1" applyBorder="1" applyAlignment="1">
      <alignment vertical="center" wrapText="1"/>
    </xf>
    <xf numFmtId="38" fontId="13" fillId="0" borderId="2" xfId="1" applyFont="1" applyFill="1" applyBorder="1" applyAlignment="1">
      <alignment vertical="center" wrapText="1"/>
    </xf>
    <xf numFmtId="0" fontId="13" fillId="0" borderId="9" xfId="2" applyFont="1" applyBorder="1" applyAlignment="1">
      <alignment vertical="center" wrapText="1"/>
    </xf>
    <xf numFmtId="0" fontId="13" fillId="0" borderId="12" xfId="2" applyFont="1" applyBorder="1" applyAlignment="1">
      <alignment vertical="center" wrapText="1"/>
    </xf>
    <xf numFmtId="0" fontId="13" fillId="0" borderId="9" xfId="2" applyFont="1" applyFill="1" applyBorder="1" applyAlignment="1">
      <alignment vertical="center" wrapText="1"/>
    </xf>
    <xf numFmtId="0" fontId="13" fillId="0" borderId="12" xfId="2" applyFont="1" applyFill="1" applyBorder="1" applyAlignment="1">
      <alignment vertical="center" wrapText="1"/>
    </xf>
    <xf numFmtId="0" fontId="11" fillId="0" borderId="7" xfId="2" applyBorder="1" applyAlignment="1">
      <alignment vertical="center" shrinkToFit="1"/>
    </xf>
    <xf numFmtId="0" fontId="11" fillId="0" borderId="8" xfId="2" applyBorder="1" applyAlignment="1">
      <alignment vertical="center" shrinkToFit="1"/>
    </xf>
    <xf numFmtId="0" fontId="13" fillId="0" borderId="2" xfId="2" applyFont="1" applyFill="1" applyBorder="1" applyAlignment="1">
      <alignment vertical="center" wrapText="1"/>
    </xf>
    <xf numFmtId="0" fontId="13" fillId="0" borderId="6" xfId="2" applyFont="1" applyFill="1" applyBorder="1" applyAlignment="1">
      <alignment vertical="center" shrinkToFit="1"/>
    </xf>
    <xf numFmtId="0" fontId="13" fillId="0" borderId="7" xfId="2" applyFont="1" applyBorder="1" applyAlignment="1">
      <alignment vertical="center" shrinkToFit="1"/>
    </xf>
    <xf numFmtId="0" fontId="13" fillId="0" borderId="8" xfId="2" applyFont="1" applyBorder="1" applyAlignment="1">
      <alignment vertical="center" shrinkToFit="1"/>
    </xf>
    <xf numFmtId="38" fontId="13" fillId="0" borderId="11" xfId="1" applyFont="1" applyFill="1" applyBorder="1" applyAlignment="1">
      <alignment vertical="center" wrapText="1"/>
    </xf>
    <xf numFmtId="38" fontId="13" fillId="0" borderId="1" xfId="1" applyFont="1" applyFill="1" applyBorder="1" applyAlignment="1">
      <alignment vertical="center" shrinkToFit="1"/>
    </xf>
    <xf numFmtId="0" fontId="11" fillId="0" borderId="1" xfId="2" applyBorder="1" applyAlignment="1">
      <alignment vertical="center" shrinkToFit="1"/>
    </xf>
    <xf numFmtId="49" fontId="13" fillId="0" borderId="2" xfId="1" applyNumberFormat="1" applyFont="1" applyFill="1" applyBorder="1" applyAlignment="1">
      <alignment horizontal="left" vertical="center" wrapText="1" shrinkToFit="1"/>
    </xf>
    <xf numFmtId="49" fontId="13" fillId="0" borderId="9" xfId="1" applyNumberFormat="1" applyFont="1" applyFill="1" applyBorder="1" applyAlignment="1">
      <alignment horizontal="left" vertical="center" shrinkToFit="1"/>
    </xf>
    <xf numFmtId="49" fontId="13" fillId="0" borderId="12" xfId="1" applyNumberFormat="1" applyFont="1" applyFill="1" applyBorder="1" applyAlignment="1">
      <alignment horizontal="left" vertical="center" shrinkToFit="1"/>
    </xf>
    <xf numFmtId="0" fontId="13" fillId="0" borderId="1" xfId="2" applyFont="1" applyFill="1" applyBorder="1" applyAlignment="1">
      <alignment vertical="center" shrinkToFit="1"/>
    </xf>
    <xf numFmtId="38" fontId="13" fillId="0" borderId="3" xfId="1" applyFont="1" applyFill="1" applyBorder="1" applyAlignment="1">
      <alignment vertical="center" wrapText="1"/>
    </xf>
    <xf numFmtId="0" fontId="13" fillId="0" borderId="5" xfId="2" applyFont="1" applyBorder="1" applyAlignment="1">
      <alignment vertical="center" wrapText="1"/>
    </xf>
    <xf numFmtId="0" fontId="13" fillId="0" borderId="13" xfId="2" applyFont="1" applyBorder="1" applyAlignment="1">
      <alignment vertical="center" wrapText="1"/>
    </xf>
    <xf numFmtId="0" fontId="13" fillId="0" borderId="15" xfId="2" applyFont="1" applyBorder="1" applyAlignment="1">
      <alignment vertical="center" wrapText="1"/>
    </xf>
    <xf numFmtId="38" fontId="13" fillId="0" borderId="6" xfId="1" applyFont="1" applyFill="1" applyBorder="1" applyAlignment="1">
      <alignment vertical="center" wrapText="1"/>
    </xf>
    <xf numFmtId="38" fontId="13" fillId="0" borderId="7" xfId="1" applyFont="1" applyFill="1" applyBorder="1" applyAlignment="1">
      <alignment vertical="center" wrapText="1"/>
    </xf>
    <xf numFmtId="38" fontId="13" fillId="0" borderId="8" xfId="1" applyFont="1" applyFill="1" applyBorder="1" applyAlignment="1">
      <alignment vertical="center" wrapText="1"/>
    </xf>
    <xf numFmtId="0" fontId="11" fillId="0" borderId="0" xfId="0" applyFont="1" applyAlignment="1">
      <alignment vertical="center"/>
    </xf>
    <xf numFmtId="0" fontId="11" fillId="0" borderId="0" xfId="0" applyFont="1" applyAlignment="1">
      <alignment vertical="center" wrapText="1"/>
    </xf>
    <xf numFmtId="0" fontId="0" fillId="0" borderId="0" xfId="0" applyAlignment="1">
      <alignment wrapText="1"/>
    </xf>
    <xf numFmtId="0" fontId="0" fillId="0" borderId="0" xfId="2" applyFont="1" applyAlignment="1">
      <alignment horizontal="left" vertical="center"/>
    </xf>
    <xf numFmtId="0" fontId="1" fillId="0" borderId="0" xfId="2" applyFont="1" applyAlignment="1">
      <alignment horizontal="left" vertical="center"/>
    </xf>
    <xf numFmtId="0" fontId="15" fillId="2" borderId="6" xfId="2" applyFont="1" applyFill="1" applyBorder="1" applyAlignment="1">
      <alignment vertical="center"/>
    </xf>
    <xf numFmtId="0" fontId="1" fillId="2" borderId="8" xfId="2" applyFont="1" applyFill="1" applyBorder="1" applyAlignment="1">
      <alignment vertical="center"/>
    </xf>
    <xf numFmtId="0" fontId="15" fillId="0" borderId="2" xfId="2" applyFont="1" applyBorder="1" applyAlignment="1">
      <alignment horizontal="center" vertical="center" wrapText="1"/>
    </xf>
    <xf numFmtId="0" fontId="15" fillId="0" borderId="12" xfId="2" applyFont="1" applyBorder="1" applyAlignment="1">
      <alignment horizontal="center" vertical="center" wrapText="1"/>
    </xf>
    <xf numFmtId="0" fontId="15" fillId="0" borderId="3" xfId="2" applyFont="1" applyBorder="1" applyAlignment="1">
      <alignment horizontal="center" vertical="center" wrapText="1"/>
    </xf>
    <xf numFmtId="0" fontId="15" fillId="0" borderId="4" xfId="2" applyFont="1" applyBorder="1" applyAlignment="1">
      <alignment horizontal="center" vertical="center" wrapText="1"/>
    </xf>
    <xf numFmtId="0" fontId="15" fillId="0" borderId="5" xfId="2" applyFont="1" applyBorder="1" applyAlignment="1">
      <alignment horizontal="center" vertical="center" wrapText="1"/>
    </xf>
    <xf numFmtId="0" fontId="15" fillId="0" borderId="13" xfId="2" applyFont="1" applyBorder="1" applyAlignment="1">
      <alignment horizontal="center" vertical="center" wrapText="1"/>
    </xf>
    <xf numFmtId="0" fontId="15" fillId="0" borderId="14" xfId="2" applyFont="1" applyBorder="1" applyAlignment="1">
      <alignment horizontal="center" vertical="center" wrapText="1"/>
    </xf>
    <xf numFmtId="0" fontId="15" fillId="0" borderId="15" xfId="2" applyFont="1" applyBorder="1" applyAlignment="1">
      <alignment horizontal="center" vertical="center" wrapText="1"/>
    </xf>
    <xf numFmtId="0" fontId="15" fillId="0" borderId="6" xfId="2" applyFont="1" applyBorder="1" applyAlignment="1">
      <alignment horizontal="center" vertical="center" wrapText="1"/>
    </xf>
    <xf numFmtId="0" fontId="15" fillId="0" borderId="7" xfId="2" applyFont="1" applyBorder="1" applyAlignment="1">
      <alignment horizontal="center" vertical="center" wrapText="1"/>
    </xf>
    <xf numFmtId="0" fontId="15" fillId="0" borderId="8" xfId="2" applyFont="1" applyBorder="1" applyAlignment="1">
      <alignment horizontal="center" vertical="center" wrapText="1"/>
    </xf>
    <xf numFmtId="0" fontId="15" fillId="2" borderId="1" xfId="2" applyFont="1" applyFill="1" applyBorder="1" applyAlignment="1">
      <alignment vertical="center" shrinkToFit="1"/>
    </xf>
    <xf numFmtId="38" fontId="15" fillId="0" borderId="1" xfId="1" applyFont="1" applyBorder="1" applyAlignment="1">
      <alignment vertical="center" shrinkToFit="1"/>
    </xf>
    <xf numFmtId="0" fontId="15" fillId="0" borderId="6" xfId="2" applyFont="1" applyBorder="1" applyAlignment="1">
      <alignment vertical="center" shrinkToFit="1"/>
    </xf>
    <xf numFmtId="0" fontId="15" fillId="0" borderId="7" xfId="2" applyFont="1" applyBorder="1" applyAlignment="1">
      <alignment vertical="center" shrinkToFit="1"/>
    </xf>
    <xf numFmtId="0" fontId="15" fillId="0" borderId="8" xfId="2" applyFont="1" applyBorder="1" applyAlignment="1">
      <alignment vertical="center" shrinkToFit="1"/>
    </xf>
    <xf numFmtId="0" fontId="15" fillId="0" borderId="1" xfId="2" applyFont="1" applyBorder="1" applyAlignment="1">
      <alignment vertical="center" shrinkToFit="1"/>
    </xf>
    <xf numFmtId="0" fontId="15" fillId="0" borderId="6" xfId="2" applyFont="1" applyBorder="1" applyAlignment="1">
      <alignment horizontal="center" vertical="center" shrinkToFit="1"/>
    </xf>
    <xf numFmtId="0" fontId="15" fillId="0" borderId="7" xfId="2" applyFont="1" applyBorder="1" applyAlignment="1">
      <alignment horizontal="center" vertical="center" shrinkToFit="1"/>
    </xf>
    <xf numFmtId="0" fontId="15" fillId="0" borderId="8" xfId="2" applyFont="1" applyBorder="1" applyAlignment="1">
      <alignment horizontal="center" vertical="center" shrinkToFit="1"/>
    </xf>
    <xf numFmtId="0" fontId="1" fillId="0" borderId="8" xfId="2" applyFont="1" applyBorder="1" applyAlignment="1">
      <alignment vertical="center" shrinkToFit="1"/>
    </xf>
    <xf numFmtId="38" fontId="15" fillId="0" borderId="1" xfId="2" applyNumberFormat="1" applyFont="1" applyBorder="1" applyAlignment="1">
      <alignment vertical="center" shrinkToFit="1"/>
    </xf>
    <xf numFmtId="0" fontId="18" fillId="0" borderId="2" xfId="2" applyFont="1" applyBorder="1" applyAlignment="1">
      <alignment horizontal="center" vertical="center" wrapText="1"/>
    </xf>
    <xf numFmtId="0" fontId="18" fillId="0" borderId="9" xfId="2" applyFont="1" applyBorder="1" applyAlignment="1">
      <alignment horizontal="center" vertical="center" wrapText="1"/>
    </xf>
    <xf numFmtId="0" fontId="18" fillId="0" borderId="12" xfId="2" applyFont="1" applyBorder="1" applyAlignment="1">
      <alignment horizontal="center" vertical="center" wrapText="1"/>
    </xf>
    <xf numFmtId="0" fontId="15" fillId="0" borderId="9" xfId="2" applyFont="1" applyBorder="1" applyAlignment="1">
      <alignment horizontal="center" vertical="center" wrapText="1"/>
    </xf>
    <xf numFmtId="40" fontId="15" fillId="2" borderId="1" xfId="2" applyNumberFormat="1" applyFont="1" applyFill="1" applyBorder="1" applyAlignment="1">
      <alignment vertical="center" shrinkToFit="1"/>
    </xf>
    <xf numFmtId="40" fontId="15" fillId="0" borderId="1" xfId="2" applyNumberFormat="1" applyFont="1" applyFill="1" applyBorder="1" applyAlignment="1">
      <alignment vertical="center" shrinkToFit="1"/>
    </xf>
    <xf numFmtId="38" fontId="15" fillId="0" borderId="6" xfId="1" applyFont="1" applyBorder="1" applyAlignment="1">
      <alignment vertical="center"/>
    </xf>
    <xf numFmtId="38" fontId="15" fillId="0" borderId="7" xfId="1" applyFont="1" applyBorder="1" applyAlignment="1">
      <alignment vertical="center"/>
    </xf>
    <xf numFmtId="0" fontId="15" fillId="0" borderId="7" xfId="2" applyFont="1" applyBorder="1" applyAlignment="1">
      <alignment vertical="center"/>
    </xf>
    <xf numFmtId="0" fontId="15" fillId="0" borderId="8" xfId="2" applyFont="1" applyBorder="1" applyAlignment="1">
      <alignment vertical="center"/>
    </xf>
    <xf numFmtId="0" fontId="15" fillId="0" borderId="6" xfId="2" applyFont="1" applyFill="1" applyBorder="1" applyAlignment="1">
      <alignment horizontal="center" vertical="center" wrapText="1"/>
    </xf>
    <xf numFmtId="0" fontId="15" fillId="0" borderId="7" xfId="2" applyFont="1" applyFill="1" applyBorder="1" applyAlignment="1">
      <alignment horizontal="center" vertical="center" wrapText="1"/>
    </xf>
    <xf numFmtId="0" fontId="15" fillId="0" borderId="8" xfId="2" applyFont="1" applyFill="1" applyBorder="1" applyAlignment="1">
      <alignment horizontal="center" vertical="center" wrapText="1"/>
    </xf>
    <xf numFmtId="0" fontId="15" fillId="0" borderId="6" xfId="2" applyFont="1" applyFill="1" applyBorder="1" applyAlignment="1">
      <alignment horizontal="center" vertical="center" shrinkToFit="1"/>
    </xf>
    <xf numFmtId="0" fontId="15" fillId="0" borderId="7" xfId="2" applyFont="1" applyFill="1" applyBorder="1" applyAlignment="1">
      <alignment horizontal="center" vertical="center" shrinkToFit="1"/>
    </xf>
    <xf numFmtId="0" fontId="15" fillId="0" borderId="8" xfId="2" applyFont="1" applyFill="1" applyBorder="1" applyAlignment="1">
      <alignment horizontal="center" vertical="center" shrinkToFit="1"/>
    </xf>
    <xf numFmtId="0" fontId="15" fillId="0" borderId="2" xfId="2" applyFont="1" applyFill="1" applyBorder="1" applyAlignment="1">
      <alignment horizontal="center" vertical="center" wrapText="1"/>
    </xf>
    <xf numFmtId="0" fontId="15" fillId="0" borderId="6" xfId="2" applyFont="1" applyFill="1" applyBorder="1" applyAlignment="1">
      <alignment vertical="center" shrinkToFit="1"/>
    </xf>
    <xf numFmtId="38" fontId="15" fillId="2" borderId="6" xfId="1" applyFont="1" applyFill="1" applyBorder="1" applyAlignment="1">
      <alignment vertical="center" shrinkToFit="1"/>
    </xf>
    <xf numFmtId="0" fontId="15" fillId="2" borderId="7" xfId="2" applyFont="1" applyFill="1" applyBorder="1" applyAlignment="1">
      <alignment vertical="center" shrinkToFit="1"/>
    </xf>
    <xf numFmtId="0" fontId="15" fillId="0" borderId="8" xfId="2" applyFont="1" applyFill="1" applyBorder="1" applyAlignment="1">
      <alignment vertical="center" shrinkToFit="1"/>
    </xf>
    <xf numFmtId="38" fontId="15" fillId="0" borderId="6" xfId="1" applyFont="1" applyFill="1" applyBorder="1" applyAlignment="1">
      <alignment vertical="center" shrinkToFit="1"/>
    </xf>
    <xf numFmtId="0" fontId="15" fillId="0" borderId="7" xfId="2" applyFont="1" applyFill="1" applyBorder="1" applyAlignment="1">
      <alignment vertical="center" shrinkToFit="1"/>
    </xf>
    <xf numFmtId="38" fontId="15" fillId="2" borderId="3" xfId="1" applyFont="1" applyFill="1" applyBorder="1" applyAlignment="1">
      <alignment vertical="center" shrinkToFit="1"/>
    </xf>
    <xf numFmtId="0" fontId="15" fillId="2" borderId="4" xfId="2" applyFont="1" applyFill="1" applyBorder="1" applyAlignment="1">
      <alignment vertical="center" shrinkToFit="1"/>
    </xf>
    <xf numFmtId="0" fontId="15" fillId="0" borderId="3" xfId="2" applyFont="1" applyFill="1" applyBorder="1" applyAlignment="1">
      <alignment vertical="center" shrinkToFit="1"/>
    </xf>
    <xf numFmtId="0" fontId="15" fillId="0" borderId="5" xfId="2" applyFont="1" applyFill="1" applyBorder="1" applyAlignment="1">
      <alignment vertical="center" shrinkToFit="1"/>
    </xf>
    <xf numFmtId="0" fontId="15" fillId="0" borderId="9" xfId="2" applyFont="1" applyFill="1" applyBorder="1" applyAlignment="1">
      <alignment horizontal="center" vertical="center" wrapText="1"/>
    </xf>
    <xf numFmtId="0" fontId="15" fillId="0" borderId="12" xfId="2" applyFont="1" applyFill="1" applyBorder="1" applyAlignment="1">
      <alignment horizontal="center" vertical="center" wrapText="1"/>
    </xf>
    <xf numFmtId="38" fontId="15" fillId="0" borderId="1" xfId="1" applyFont="1" applyFill="1" applyBorder="1" applyAlignment="1">
      <alignment vertical="center" shrinkToFit="1"/>
    </xf>
    <xf numFmtId="0" fontId="15" fillId="0" borderId="1" xfId="2" applyFont="1" applyFill="1" applyBorder="1" applyAlignment="1">
      <alignment vertical="center" shrinkToFit="1"/>
    </xf>
    <xf numFmtId="38" fontId="15" fillId="2" borderId="7" xfId="1" applyFont="1" applyFill="1" applyBorder="1" applyAlignment="1">
      <alignment vertical="center" shrinkToFit="1"/>
    </xf>
    <xf numFmtId="0" fontId="15" fillId="2" borderId="8" xfId="2" applyFont="1" applyFill="1" applyBorder="1" applyAlignment="1">
      <alignment vertical="center" shrinkToFit="1"/>
    </xf>
    <xf numFmtId="38" fontId="15" fillId="2" borderId="1" xfId="1" applyFont="1" applyFill="1" applyBorder="1" applyAlignment="1">
      <alignment vertical="center" shrinkToFit="1"/>
    </xf>
    <xf numFmtId="38" fontId="15" fillId="2" borderId="13" xfId="1" applyFont="1" applyFill="1" applyBorder="1" applyAlignment="1">
      <alignment vertical="center" shrinkToFit="1"/>
    </xf>
    <xf numFmtId="0" fontId="15" fillId="2" borderId="14" xfId="2" applyFont="1" applyFill="1" applyBorder="1" applyAlignment="1">
      <alignment vertical="center" shrinkToFit="1"/>
    </xf>
    <xf numFmtId="0" fontId="15" fillId="0" borderId="13" xfId="2" applyFont="1" applyFill="1" applyBorder="1" applyAlignment="1">
      <alignment vertical="center" shrinkToFit="1"/>
    </xf>
    <xf numFmtId="0" fontId="15" fillId="0" borderId="15" xfId="2" applyFont="1" applyFill="1" applyBorder="1" applyAlignment="1">
      <alignment vertical="center" shrinkToFit="1"/>
    </xf>
    <xf numFmtId="177" fontId="15" fillId="0" borderId="6" xfId="1" applyNumberFormat="1" applyFont="1" applyFill="1" applyBorder="1" applyAlignment="1">
      <alignment vertical="center" shrinkToFit="1"/>
    </xf>
    <xf numFmtId="177" fontId="15" fillId="0" borderId="7" xfId="2" applyNumberFormat="1" applyFont="1" applyFill="1" applyBorder="1" applyAlignment="1">
      <alignment vertical="center" shrinkToFit="1"/>
    </xf>
    <xf numFmtId="177" fontId="15" fillId="0" borderId="8" xfId="2" applyNumberFormat="1" applyFont="1" applyFill="1" applyBorder="1" applyAlignment="1">
      <alignment vertical="center" shrinkToFit="1"/>
    </xf>
    <xf numFmtId="0" fontId="1" fillId="0" borderId="7" xfId="2" applyFont="1" applyBorder="1" applyAlignment="1">
      <alignment vertical="center" shrinkToFit="1"/>
    </xf>
    <xf numFmtId="38" fontId="15" fillId="0" borderId="6" xfId="2" applyNumberFormat="1" applyFont="1" applyFill="1" applyBorder="1" applyAlignment="1">
      <alignment vertical="center" shrinkToFit="1"/>
    </xf>
    <xf numFmtId="0" fontId="1" fillId="0" borderId="7" xfId="2" applyFont="1" applyBorder="1" applyAlignment="1">
      <alignment horizontal="center" vertical="center" shrinkToFit="1"/>
    </xf>
    <xf numFmtId="0" fontId="1" fillId="0" borderId="8" xfId="2" applyFont="1" applyBorder="1" applyAlignment="1">
      <alignment horizontal="center" vertical="center" shrinkToFit="1"/>
    </xf>
    <xf numFmtId="40" fontId="15" fillId="0" borderId="6" xfId="1" applyNumberFormat="1" applyFont="1" applyFill="1" applyBorder="1" applyAlignment="1">
      <alignment vertical="center" shrinkToFit="1"/>
    </xf>
    <xf numFmtId="40" fontId="15" fillId="0" borderId="8" xfId="2" applyNumberFormat="1" applyFont="1" applyFill="1" applyBorder="1" applyAlignment="1">
      <alignment vertical="center" shrinkToFit="1"/>
    </xf>
    <xf numFmtId="0" fontId="15" fillId="0" borderId="6" xfId="2" applyFont="1" applyFill="1" applyBorder="1" applyAlignment="1">
      <alignment horizontal="center" vertical="center"/>
    </xf>
    <xf numFmtId="0" fontId="15" fillId="0" borderId="7" xfId="2" applyFont="1" applyBorder="1" applyAlignment="1">
      <alignment horizontal="center" vertical="center"/>
    </xf>
    <xf numFmtId="0" fontId="15" fillId="0" borderId="8" xfId="2" applyFont="1" applyBorder="1" applyAlignment="1">
      <alignment horizontal="center" vertical="center"/>
    </xf>
    <xf numFmtId="0" fontId="15" fillId="0" borderId="6" xfId="2" applyFont="1" applyBorder="1" applyAlignment="1">
      <alignment horizontal="center" vertical="center"/>
    </xf>
    <xf numFmtId="0" fontId="15" fillId="0" borderId="3" xfId="2" applyFont="1" applyBorder="1" applyAlignment="1">
      <alignment horizontal="center" vertical="center"/>
    </xf>
    <xf numFmtId="0" fontId="15" fillId="0" borderId="4" xfId="2" applyFont="1" applyBorder="1" applyAlignment="1">
      <alignment horizontal="center" vertical="center"/>
    </xf>
    <xf numFmtId="0" fontId="15" fillId="0" borderId="5" xfId="2" applyFont="1" applyBorder="1" applyAlignment="1">
      <alignment horizontal="center" vertical="center"/>
    </xf>
    <xf numFmtId="38" fontId="15" fillId="0" borderId="3" xfId="1" applyFont="1" applyBorder="1" applyAlignment="1">
      <alignment vertical="center" shrinkToFit="1"/>
    </xf>
    <xf numFmtId="0" fontId="1" fillId="0" borderId="4" xfId="2" applyFont="1" applyBorder="1" applyAlignment="1">
      <alignment vertical="center" shrinkToFit="1"/>
    </xf>
    <xf numFmtId="0" fontId="1" fillId="0" borderId="8" xfId="2" applyFont="1" applyBorder="1" applyAlignment="1">
      <alignment vertical="center"/>
    </xf>
    <xf numFmtId="38" fontId="15" fillId="0" borderId="6" xfId="1" applyFont="1" applyBorder="1" applyAlignment="1">
      <alignment vertical="center" shrinkToFit="1"/>
    </xf>
    <xf numFmtId="0" fontId="1" fillId="0" borderId="7" xfId="2" applyFont="1" applyBorder="1" applyAlignment="1">
      <alignment vertical="center"/>
    </xf>
    <xf numFmtId="0" fontId="1" fillId="0" borderId="4" xfId="2" applyFont="1" applyBorder="1" applyAlignment="1">
      <alignment vertical="center"/>
    </xf>
    <xf numFmtId="38" fontId="15" fillId="0" borderId="6" xfId="2" applyNumberFormat="1" applyFont="1" applyBorder="1" applyAlignment="1">
      <alignment vertical="center" shrinkToFit="1"/>
    </xf>
    <xf numFmtId="0" fontId="1" fillId="0" borderId="11" xfId="2" applyFont="1" applyBorder="1" applyAlignment="1">
      <alignment horizontal="center" vertical="center" wrapText="1"/>
    </xf>
    <xf numFmtId="0" fontId="1" fillId="0" borderId="15" xfId="2" applyFont="1" applyBorder="1" applyAlignment="1">
      <alignment horizontal="center" vertical="center" wrapText="1"/>
    </xf>
    <xf numFmtId="177" fontId="15" fillId="0" borderId="6" xfId="1" applyNumberFormat="1" applyFont="1" applyBorder="1" applyAlignment="1">
      <alignment vertical="center" shrinkToFit="1"/>
    </xf>
    <xf numFmtId="0" fontId="1" fillId="0" borderId="9" xfId="2" applyFont="1" applyBorder="1" applyAlignment="1">
      <alignment horizontal="center" vertical="center" wrapText="1"/>
    </xf>
    <xf numFmtId="0" fontId="1" fillId="0" borderId="12" xfId="2" applyFont="1" applyBorder="1" applyAlignment="1">
      <alignment horizontal="center" vertical="center" wrapText="1"/>
    </xf>
  </cellXfs>
  <cellStyles count="4">
    <cellStyle name="パーセント 2" xfId="3"/>
    <cellStyle name="桁区切り 2" xfId="1"/>
    <cellStyle name="標準" xfId="0" builtinId="0"/>
    <cellStyle name="標準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13</xdr:col>
      <xdr:colOff>1066800</xdr:colOff>
      <xdr:row>0</xdr:row>
      <xdr:rowOff>28575</xdr:rowOff>
    </xdr:from>
    <xdr:to>
      <xdr:col>13</xdr:col>
      <xdr:colOff>1924051</xdr:colOff>
      <xdr:row>1</xdr:row>
      <xdr:rowOff>85725</xdr:rowOff>
    </xdr:to>
    <xdr:sp macro="" textlink="">
      <xdr:nvSpPr>
        <xdr:cNvPr id="2" name="テキスト ボックス 1"/>
        <xdr:cNvSpPr txBox="1"/>
      </xdr:nvSpPr>
      <xdr:spPr>
        <a:xfrm>
          <a:off x="8458200" y="28575"/>
          <a:ext cx="857251" cy="2381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algn="ctr"/>
          <a:r>
            <a:rPr kumimoji="1" lang="ja-JP" altLang="en-US" sz="1100"/>
            <a:t>入力例</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13</xdr:col>
      <xdr:colOff>1066800</xdr:colOff>
      <xdr:row>0</xdr:row>
      <xdr:rowOff>28575</xdr:rowOff>
    </xdr:from>
    <xdr:to>
      <xdr:col>13</xdr:col>
      <xdr:colOff>1924051</xdr:colOff>
      <xdr:row>1</xdr:row>
      <xdr:rowOff>85725</xdr:rowOff>
    </xdr:to>
    <xdr:sp macro="" textlink="">
      <xdr:nvSpPr>
        <xdr:cNvPr id="2" name="テキスト ボックス 1"/>
        <xdr:cNvSpPr txBox="1"/>
      </xdr:nvSpPr>
      <xdr:spPr>
        <a:xfrm>
          <a:off x="8458200" y="28575"/>
          <a:ext cx="857251" cy="2381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algn="ctr"/>
          <a:r>
            <a:rPr kumimoji="1" lang="ja-JP" altLang="en-US" sz="1100"/>
            <a:t>入力例</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371476</xdr:colOff>
      <xdr:row>4</xdr:row>
      <xdr:rowOff>57150</xdr:rowOff>
    </xdr:from>
    <xdr:to>
      <xdr:col>6</xdr:col>
      <xdr:colOff>38100</xdr:colOff>
      <xdr:row>4</xdr:row>
      <xdr:rowOff>466725</xdr:rowOff>
    </xdr:to>
    <xdr:sp macro="" textlink="">
      <xdr:nvSpPr>
        <xdr:cNvPr id="2" name="テキスト ボックス 1"/>
        <xdr:cNvSpPr txBox="1"/>
      </xdr:nvSpPr>
      <xdr:spPr>
        <a:xfrm>
          <a:off x="371476" y="781050"/>
          <a:ext cx="3781424" cy="409575"/>
        </a:xfrm>
        <a:prstGeom prst="rect">
          <a:avLst/>
        </a:prstGeom>
        <a:solidFill>
          <a:schemeClr val="lt1"/>
        </a:solidFill>
        <a:ln w="1587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algn="ctr"/>
          <a:r>
            <a:rPr kumimoji="1" lang="ja-JP" altLang="en-US" sz="1100"/>
            <a:t>基本の式　（調理コスト＋食材費）</a:t>
          </a:r>
          <a:r>
            <a:rPr kumimoji="1" lang="en-US" altLang="ja-JP" sz="1100"/>
            <a:t>÷</a:t>
          </a:r>
          <a:r>
            <a:rPr kumimoji="1" lang="ja-JP" altLang="en-US" sz="1100"/>
            <a:t>食数＝</a:t>
          </a:r>
          <a:r>
            <a:rPr kumimoji="1" lang="en-US" altLang="ja-JP" sz="1100"/>
            <a:t>1</a:t>
          </a:r>
          <a:r>
            <a:rPr kumimoji="1" lang="ja-JP" altLang="en-US" sz="1100"/>
            <a:t>食当たりの食費</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21</xdr:col>
      <xdr:colOff>38100</xdr:colOff>
      <xdr:row>0</xdr:row>
      <xdr:rowOff>47625</xdr:rowOff>
    </xdr:from>
    <xdr:to>
      <xdr:col>24</xdr:col>
      <xdr:colOff>180976</xdr:colOff>
      <xdr:row>0</xdr:row>
      <xdr:rowOff>257175</xdr:rowOff>
    </xdr:to>
    <xdr:sp macro="" textlink="">
      <xdr:nvSpPr>
        <xdr:cNvPr id="2" name="テキスト ボックス 1"/>
        <xdr:cNvSpPr txBox="1"/>
      </xdr:nvSpPr>
      <xdr:spPr>
        <a:xfrm>
          <a:off x="5257800" y="47625"/>
          <a:ext cx="857251" cy="2095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algn="ctr"/>
          <a:r>
            <a:rPr kumimoji="1" lang="ja-JP" altLang="en-US" sz="1100"/>
            <a:t>入力例</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21</xdr:col>
      <xdr:colOff>38100</xdr:colOff>
      <xdr:row>0</xdr:row>
      <xdr:rowOff>47625</xdr:rowOff>
    </xdr:from>
    <xdr:to>
      <xdr:col>24</xdr:col>
      <xdr:colOff>180976</xdr:colOff>
      <xdr:row>0</xdr:row>
      <xdr:rowOff>257175</xdr:rowOff>
    </xdr:to>
    <xdr:sp macro="" textlink="">
      <xdr:nvSpPr>
        <xdr:cNvPr id="2" name="テキスト ボックス 1"/>
        <xdr:cNvSpPr txBox="1"/>
      </xdr:nvSpPr>
      <xdr:spPr>
        <a:xfrm>
          <a:off x="5257800" y="47625"/>
          <a:ext cx="857251" cy="2095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algn="ctr"/>
          <a:r>
            <a:rPr kumimoji="1" lang="ja-JP" altLang="en-US" sz="1100"/>
            <a:t>入力例</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31119;&#31049;&#22522;&#30436;&#35506;/020_&#20849;&#36890;&#12501;&#12449;&#12452;&#12523;&#12469;&#12540;&#12496;&#31649;&#29702;&#65288;&#21407;&#26412;&#65289;/010_&#24120;&#29992;&#25991;&#26360;/010_&#26908;&#35342;&#20013;&#25991;&#26360;/020_&#39640;&#40802;&#25351;&#23450;&#12539;&#25351;&#23566;&#29677;/16-00_&#20107;&#26989;&#32773;&#25351;&#23450;/16-00_&#23621;&#23429;&#12539;&#26045;&#35373;&#12469;&#12540;&#12499;&#12473;&#12395;&#20418;&#12427;&#25351;&#23450;/01&#25351;&#23450;&#38306;&#20418;/01&#25351;&#23450;&#38306;&#20418;/&#9679;&#9679;&#9679;&#30003;&#35531;&#26360;&#39006;&#31561;&#26368;&#26032;&#12487;&#12540;&#12479;&#9679;&#9679;&#9679;/&#30003;&#35531;&#12289;&#23626;&#20986;&#26360;&#39006;&#12296;&#32769;&#20154;&#31119;&#31049;&#27861;&#12395;&#20418;&#12427;&#23626;&#20986;&#12434;&#21547;&#12416;&#12297;/&#30003;&#35531;&#12289;&#23626;&#20986;&#26360;&#39006;&#12296;&#32769;&#20154;&#31119;&#31049;&#27861;&#12395;&#20418;&#12427;&#23626;&#20986;&#12434;&#21547;&#12416;&#12297;/7.&#12381;&#12398;&#20182;/14.(&#21442;&#32771;)&#23621;&#20303;&#36027;&#12289;&#39135;&#36027;&#31639;%20&#26681;&#2531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居住費（滞在費）算定根拠説明"/>
      <sheetName val="（参考様式）居住費（滞在費）算定根拠 "/>
      <sheetName val="食費算定根拠説明"/>
      <sheetName val="（参考様式）食費算定根拠"/>
    </sheetNames>
    <sheetDataSet>
      <sheetData sheetId="0" refreshError="1"/>
      <sheetData sheetId="1"/>
      <sheetData sheetId="2" refreshError="1"/>
      <sheetData sheetId="3"/>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Q36"/>
  <sheetViews>
    <sheetView tabSelected="1" view="pageBreakPreview" zoomScaleNormal="100" zoomScaleSheetLayoutView="100" workbookViewId="0">
      <selection sqref="A1:Q1"/>
    </sheetView>
  </sheetViews>
  <sheetFormatPr defaultRowHeight="14.25" x14ac:dyDescent="0.15"/>
  <cols>
    <col min="9" max="18" width="0" hidden="1" customWidth="1"/>
  </cols>
  <sheetData>
    <row r="1" spans="1:17" x14ac:dyDescent="0.15">
      <c r="A1" s="77" t="s">
        <v>0</v>
      </c>
      <c r="B1" s="78"/>
      <c r="C1" s="78"/>
      <c r="D1" s="78"/>
      <c r="E1" s="78"/>
      <c r="F1" s="78"/>
      <c r="G1" s="78"/>
      <c r="H1" s="78"/>
      <c r="I1" s="78"/>
      <c r="J1" s="78"/>
      <c r="K1" s="78"/>
      <c r="L1" s="78"/>
      <c r="M1" s="78"/>
      <c r="N1" s="78"/>
      <c r="O1" s="78"/>
      <c r="P1" s="78"/>
      <c r="Q1" s="78"/>
    </row>
    <row r="2" spans="1:17" x14ac:dyDescent="0.15">
      <c r="A2" s="79"/>
      <c r="B2" s="79"/>
      <c r="C2" s="79"/>
      <c r="D2" s="79"/>
      <c r="E2" s="79"/>
      <c r="F2" s="79"/>
      <c r="G2" s="79"/>
      <c r="H2" s="79"/>
      <c r="I2" s="1"/>
      <c r="J2" s="1"/>
      <c r="K2" s="1"/>
      <c r="L2" s="1"/>
      <c r="M2" s="1"/>
      <c r="N2" s="1"/>
      <c r="O2" s="1"/>
      <c r="P2" s="1"/>
      <c r="Q2" s="1"/>
    </row>
    <row r="3" spans="1:17" x14ac:dyDescent="0.15">
      <c r="A3" s="2"/>
      <c r="B3" s="1"/>
      <c r="C3" s="1"/>
      <c r="D3" s="1"/>
      <c r="E3" s="1"/>
      <c r="F3" s="1"/>
      <c r="G3" s="1"/>
      <c r="H3" s="1"/>
      <c r="I3" s="1"/>
      <c r="J3" s="1"/>
      <c r="K3" s="1"/>
      <c r="L3" s="1"/>
      <c r="M3" s="1"/>
      <c r="N3" s="1"/>
      <c r="O3" s="1"/>
      <c r="P3" s="1"/>
      <c r="Q3" s="1"/>
    </row>
    <row r="4" spans="1:17" x14ac:dyDescent="0.15">
      <c r="A4" s="80" t="s">
        <v>1</v>
      </c>
      <c r="B4" s="81"/>
      <c r="C4" s="81"/>
      <c r="D4" s="81"/>
      <c r="E4" s="81"/>
      <c r="F4" s="81"/>
      <c r="G4" s="81"/>
      <c r="H4" s="81"/>
      <c r="I4" s="81"/>
      <c r="J4" s="81"/>
      <c r="K4" s="81"/>
      <c r="L4" s="81"/>
      <c r="M4" s="81"/>
      <c r="N4" s="81"/>
      <c r="O4" s="81"/>
      <c r="P4" s="81"/>
      <c r="Q4" s="81"/>
    </row>
    <row r="5" spans="1:17" x14ac:dyDescent="0.15">
      <c r="A5" s="80" t="s">
        <v>2</v>
      </c>
      <c r="B5" s="80"/>
      <c r="C5" s="80"/>
      <c r="D5" s="80"/>
      <c r="E5" s="80"/>
      <c r="F5" s="80"/>
      <c r="G5" s="80"/>
      <c r="H5" s="80"/>
      <c r="I5" s="80"/>
      <c r="J5" s="80"/>
      <c r="K5" s="80"/>
      <c r="L5" s="80"/>
      <c r="M5" s="80"/>
      <c r="N5" s="80"/>
      <c r="O5" s="80"/>
      <c r="P5" s="80"/>
      <c r="Q5" s="80"/>
    </row>
    <row r="6" spans="1:17" x14ac:dyDescent="0.15">
      <c r="A6" s="80"/>
      <c r="B6" s="80"/>
      <c r="C6" s="80"/>
      <c r="D6" s="80"/>
      <c r="E6" s="80"/>
      <c r="F6" s="80"/>
      <c r="G6" s="80"/>
      <c r="H6" s="80"/>
      <c r="I6" s="80"/>
      <c r="J6" s="80"/>
      <c r="K6" s="80"/>
      <c r="L6" s="80"/>
      <c r="M6" s="80"/>
      <c r="N6" s="80"/>
      <c r="O6" s="80"/>
      <c r="P6" s="80"/>
      <c r="Q6" s="80"/>
    </row>
    <row r="7" spans="1:17" x14ac:dyDescent="0.15">
      <c r="A7" s="80" t="s">
        <v>3</v>
      </c>
      <c r="B7" s="81"/>
      <c r="C7" s="81"/>
      <c r="D7" s="81"/>
      <c r="E7" s="81"/>
      <c r="F7" s="81"/>
      <c r="G7" s="81"/>
      <c r="H7" s="81"/>
      <c r="I7" s="81"/>
      <c r="J7" s="81"/>
      <c r="K7" s="81"/>
      <c r="L7" s="81"/>
      <c r="M7" s="81"/>
      <c r="N7" s="81"/>
      <c r="O7" s="81"/>
      <c r="P7" s="81"/>
      <c r="Q7" s="81"/>
    </row>
    <row r="8" spans="1:17" x14ac:dyDescent="0.15">
      <c r="A8" s="76" t="s">
        <v>4</v>
      </c>
      <c r="B8" s="76"/>
      <c r="C8" s="76"/>
      <c r="D8" s="76"/>
      <c r="E8" s="76"/>
      <c r="F8" s="76"/>
      <c r="G8" s="76"/>
      <c r="H8" s="76"/>
      <c r="I8" s="76"/>
      <c r="J8" s="76"/>
      <c r="K8" s="76"/>
      <c r="L8" s="76"/>
      <c r="M8" s="76"/>
      <c r="N8" s="76"/>
      <c r="O8" s="76"/>
      <c r="P8" s="76"/>
      <c r="Q8" s="76"/>
    </row>
    <row r="9" spans="1:17" x14ac:dyDescent="0.15">
      <c r="A9" s="76"/>
      <c r="B9" s="76"/>
      <c r="C9" s="76"/>
      <c r="D9" s="76"/>
      <c r="E9" s="76"/>
      <c r="F9" s="76"/>
      <c r="G9" s="76"/>
      <c r="H9" s="76"/>
      <c r="I9" s="76"/>
      <c r="J9" s="76"/>
      <c r="K9" s="76"/>
      <c r="L9" s="76"/>
      <c r="M9" s="76"/>
      <c r="N9" s="76"/>
      <c r="O9" s="76"/>
      <c r="P9" s="76"/>
      <c r="Q9" s="76"/>
    </row>
    <row r="10" spans="1:17" x14ac:dyDescent="0.15">
      <c r="A10" s="76" t="s">
        <v>5</v>
      </c>
      <c r="B10" s="76"/>
      <c r="C10" s="76"/>
      <c r="D10" s="76"/>
      <c r="E10" s="76"/>
      <c r="F10" s="76"/>
      <c r="G10" s="76"/>
      <c r="H10" s="76"/>
      <c r="I10" s="76"/>
      <c r="J10" s="76"/>
      <c r="K10" s="76"/>
      <c r="L10" s="76"/>
      <c r="M10" s="76"/>
      <c r="N10" s="76"/>
      <c r="O10" s="76"/>
      <c r="P10" s="76"/>
      <c r="Q10" s="76"/>
    </row>
    <row r="11" spans="1:17" x14ac:dyDescent="0.15">
      <c r="A11" s="76"/>
      <c r="B11" s="76"/>
      <c r="C11" s="76"/>
      <c r="D11" s="76"/>
      <c r="E11" s="76"/>
      <c r="F11" s="76"/>
      <c r="G11" s="76"/>
      <c r="H11" s="76"/>
      <c r="I11" s="76"/>
      <c r="J11" s="76"/>
      <c r="K11" s="76"/>
      <c r="L11" s="76"/>
      <c r="M11" s="76"/>
      <c r="N11" s="76"/>
      <c r="O11" s="76"/>
      <c r="P11" s="76"/>
      <c r="Q11" s="76"/>
    </row>
    <row r="12" spans="1:17" x14ac:dyDescent="0.15">
      <c r="A12" s="76" t="s">
        <v>6</v>
      </c>
      <c r="B12" s="76"/>
      <c r="C12" s="76"/>
      <c r="D12" s="76"/>
      <c r="E12" s="76"/>
      <c r="F12" s="76"/>
      <c r="G12" s="76"/>
      <c r="H12" s="76"/>
      <c r="I12" s="76"/>
      <c r="J12" s="76"/>
      <c r="K12" s="76"/>
      <c r="L12" s="76"/>
      <c r="M12" s="76"/>
      <c r="N12" s="76"/>
      <c r="O12" s="76"/>
      <c r="P12" s="76"/>
      <c r="Q12" s="76"/>
    </row>
    <row r="13" spans="1:17" x14ac:dyDescent="0.15">
      <c r="A13" s="76"/>
      <c r="B13" s="76"/>
      <c r="C13" s="76"/>
      <c r="D13" s="76"/>
      <c r="E13" s="76"/>
      <c r="F13" s="76"/>
      <c r="G13" s="76"/>
      <c r="H13" s="76"/>
      <c r="I13" s="76"/>
      <c r="J13" s="76"/>
      <c r="K13" s="76"/>
      <c r="L13" s="76"/>
      <c r="M13" s="76"/>
      <c r="N13" s="76"/>
      <c r="O13" s="76"/>
      <c r="P13" s="76"/>
      <c r="Q13" s="76"/>
    </row>
    <row r="14" spans="1:17" x14ac:dyDescent="0.15">
      <c r="A14" s="76" t="s">
        <v>7</v>
      </c>
      <c r="B14" s="76"/>
      <c r="C14" s="76"/>
      <c r="D14" s="76"/>
      <c r="E14" s="76"/>
      <c r="F14" s="76"/>
      <c r="G14" s="76"/>
      <c r="H14" s="76"/>
      <c r="I14" s="76"/>
      <c r="J14" s="76"/>
      <c r="K14" s="76"/>
      <c r="L14" s="76"/>
      <c r="M14" s="76"/>
      <c r="N14" s="76"/>
      <c r="O14" s="76"/>
      <c r="P14" s="76"/>
      <c r="Q14" s="76"/>
    </row>
    <row r="15" spans="1:17" x14ac:dyDescent="0.15">
      <c r="A15" s="76"/>
      <c r="B15" s="76"/>
      <c r="C15" s="76"/>
      <c r="D15" s="76"/>
      <c r="E15" s="76"/>
      <c r="F15" s="76"/>
      <c r="G15" s="76"/>
      <c r="H15" s="76"/>
      <c r="I15" s="76"/>
      <c r="J15" s="76"/>
      <c r="K15" s="76"/>
      <c r="L15" s="76"/>
      <c r="M15" s="76"/>
      <c r="N15" s="76"/>
      <c r="O15" s="76"/>
      <c r="P15" s="76"/>
      <c r="Q15" s="76"/>
    </row>
    <row r="16" spans="1:17" x14ac:dyDescent="0.15">
      <c r="A16" s="3"/>
      <c r="B16" s="1"/>
      <c r="C16" s="1"/>
      <c r="D16" s="1"/>
      <c r="E16" s="1"/>
      <c r="F16" s="1"/>
      <c r="G16" s="1"/>
      <c r="H16" s="1"/>
      <c r="I16" s="1"/>
      <c r="J16" s="1"/>
      <c r="K16" s="1"/>
      <c r="L16" s="1"/>
      <c r="M16" s="1"/>
      <c r="N16" s="1"/>
      <c r="O16" s="1"/>
      <c r="P16" s="1"/>
      <c r="Q16" s="1"/>
    </row>
    <row r="17" spans="1:17" x14ac:dyDescent="0.15">
      <c r="A17" s="80" t="s">
        <v>8</v>
      </c>
      <c r="B17" s="81"/>
      <c r="C17" s="81"/>
      <c r="D17" s="81"/>
      <c r="E17" s="81"/>
      <c r="F17" s="81"/>
      <c r="G17" s="81"/>
      <c r="H17" s="81"/>
      <c r="I17" s="81"/>
      <c r="J17" s="81"/>
      <c r="K17" s="81"/>
      <c r="L17" s="81"/>
      <c r="M17" s="81"/>
      <c r="N17" s="81"/>
      <c r="O17" s="81"/>
      <c r="P17" s="81"/>
      <c r="Q17" s="81"/>
    </row>
    <row r="18" spans="1:17" x14ac:dyDescent="0.15">
      <c r="A18" s="80" t="s">
        <v>9</v>
      </c>
      <c r="B18" s="81"/>
      <c r="C18" s="81"/>
      <c r="D18" s="81"/>
      <c r="E18" s="81"/>
      <c r="F18" s="81"/>
      <c r="G18" s="81"/>
      <c r="H18" s="81"/>
      <c r="I18" s="81"/>
      <c r="J18" s="81"/>
      <c r="K18" s="81"/>
      <c r="L18" s="81"/>
      <c r="M18" s="81"/>
      <c r="N18" s="81"/>
      <c r="O18" s="81"/>
      <c r="P18" s="81"/>
      <c r="Q18" s="81"/>
    </row>
    <row r="19" spans="1:17" x14ac:dyDescent="0.15">
      <c r="A19" s="76" t="s">
        <v>10</v>
      </c>
      <c r="B19" s="76"/>
      <c r="C19" s="76"/>
      <c r="D19" s="76"/>
      <c r="E19" s="76"/>
      <c r="F19" s="76"/>
      <c r="G19" s="76"/>
      <c r="H19" s="76"/>
      <c r="I19" s="76"/>
      <c r="J19" s="76"/>
      <c r="K19" s="76"/>
      <c r="L19" s="76"/>
      <c r="M19" s="76"/>
      <c r="N19" s="76"/>
      <c r="O19" s="76"/>
      <c r="P19" s="76"/>
      <c r="Q19" s="76"/>
    </row>
    <row r="20" spans="1:17" x14ac:dyDescent="0.15">
      <c r="A20" s="76"/>
      <c r="B20" s="76"/>
      <c r="C20" s="76"/>
      <c r="D20" s="76"/>
      <c r="E20" s="76"/>
      <c r="F20" s="76"/>
      <c r="G20" s="76"/>
      <c r="H20" s="76"/>
      <c r="I20" s="76"/>
      <c r="J20" s="76"/>
      <c r="K20" s="76"/>
      <c r="L20" s="76"/>
      <c r="M20" s="76"/>
      <c r="N20" s="76"/>
      <c r="O20" s="76"/>
      <c r="P20" s="76"/>
      <c r="Q20" s="76"/>
    </row>
    <row r="21" spans="1:17" x14ac:dyDescent="0.15">
      <c r="A21" s="76"/>
      <c r="B21" s="76"/>
      <c r="C21" s="76"/>
      <c r="D21" s="76"/>
      <c r="E21" s="76"/>
      <c r="F21" s="76"/>
      <c r="G21" s="76"/>
      <c r="H21" s="76"/>
      <c r="I21" s="76"/>
      <c r="J21" s="76"/>
      <c r="K21" s="76"/>
      <c r="L21" s="76"/>
      <c r="M21" s="76"/>
      <c r="N21" s="76"/>
      <c r="O21" s="76"/>
      <c r="P21" s="76"/>
      <c r="Q21" s="76"/>
    </row>
    <row r="22" spans="1:17" x14ac:dyDescent="0.15">
      <c r="A22" s="80" t="s">
        <v>11</v>
      </c>
      <c r="B22" s="81"/>
      <c r="C22" s="81"/>
      <c r="D22" s="81"/>
      <c r="E22" s="81"/>
      <c r="F22" s="81"/>
      <c r="G22" s="81"/>
      <c r="H22" s="81"/>
      <c r="I22" s="81"/>
      <c r="J22" s="81"/>
      <c r="K22" s="81"/>
      <c r="L22" s="81"/>
      <c r="M22" s="81"/>
      <c r="N22" s="81"/>
      <c r="O22" s="81"/>
      <c r="P22" s="81"/>
      <c r="Q22" s="81"/>
    </row>
    <row r="23" spans="1:17" x14ac:dyDescent="0.15">
      <c r="A23" s="82" t="s">
        <v>12</v>
      </c>
      <c r="B23" s="81"/>
      <c r="C23" s="81"/>
      <c r="D23" s="81"/>
      <c r="E23" s="81"/>
      <c r="F23" s="81"/>
      <c r="G23" s="81"/>
      <c r="H23" s="81"/>
      <c r="I23" s="81"/>
      <c r="J23" s="81"/>
      <c r="K23" s="81"/>
      <c r="L23" s="81"/>
      <c r="M23" s="81"/>
      <c r="N23" s="81"/>
      <c r="O23" s="81"/>
      <c r="P23" s="81"/>
      <c r="Q23" s="81"/>
    </row>
    <row r="24" spans="1:17" x14ac:dyDescent="0.15">
      <c r="A24" s="82" t="s">
        <v>13</v>
      </c>
      <c r="B24" s="81"/>
      <c r="C24" s="81"/>
      <c r="D24" s="81"/>
      <c r="E24" s="81"/>
      <c r="F24" s="81"/>
      <c r="G24" s="81"/>
      <c r="H24" s="81"/>
      <c r="I24" s="81"/>
      <c r="J24" s="81"/>
      <c r="K24" s="81"/>
      <c r="L24" s="81"/>
      <c r="M24" s="81"/>
      <c r="N24" s="81"/>
      <c r="O24" s="81"/>
      <c r="P24" s="81"/>
      <c r="Q24" s="81"/>
    </row>
    <row r="25" spans="1:17" x14ac:dyDescent="0.15">
      <c r="A25" s="82" t="s">
        <v>14</v>
      </c>
      <c r="B25" s="81"/>
      <c r="C25" s="81"/>
      <c r="D25" s="81"/>
      <c r="E25" s="81"/>
      <c r="F25" s="81"/>
      <c r="G25" s="81"/>
      <c r="H25" s="81"/>
      <c r="I25" s="81"/>
      <c r="J25" s="81"/>
      <c r="K25" s="81"/>
      <c r="L25" s="81"/>
      <c r="M25" s="81"/>
      <c r="N25" s="81"/>
      <c r="O25" s="81"/>
      <c r="P25" s="81"/>
      <c r="Q25" s="81"/>
    </row>
    <row r="26" spans="1:17" x14ac:dyDescent="0.15">
      <c r="A26" s="82" t="s">
        <v>15</v>
      </c>
      <c r="B26" s="81"/>
      <c r="C26" s="81"/>
      <c r="D26" s="81"/>
      <c r="E26" s="81"/>
      <c r="F26" s="81"/>
      <c r="G26" s="81"/>
      <c r="H26" s="81"/>
      <c r="I26" s="81"/>
      <c r="J26" s="81"/>
      <c r="K26" s="81"/>
      <c r="L26" s="81"/>
      <c r="M26" s="81"/>
      <c r="N26" s="81"/>
      <c r="O26" s="81"/>
      <c r="P26" s="81"/>
      <c r="Q26" s="81"/>
    </row>
    <row r="27" spans="1:17" x14ac:dyDescent="0.15">
      <c r="A27" s="83" t="s">
        <v>16</v>
      </c>
      <c r="B27" s="82"/>
      <c r="C27" s="82"/>
      <c r="D27" s="82"/>
      <c r="E27" s="82"/>
      <c r="F27" s="82"/>
      <c r="G27" s="82"/>
      <c r="H27" s="82"/>
      <c r="I27" s="82"/>
      <c r="J27" s="82"/>
      <c r="K27" s="82"/>
      <c r="L27" s="82"/>
      <c r="M27" s="82"/>
      <c r="N27" s="82"/>
      <c r="O27" s="82"/>
      <c r="P27" s="82"/>
      <c r="Q27" s="82"/>
    </row>
    <row r="28" spans="1:17" x14ac:dyDescent="0.15">
      <c r="A28" s="82"/>
      <c r="B28" s="82"/>
      <c r="C28" s="82"/>
      <c r="D28" s="82"/>
      <c r="E28" s="82"/>
      <c r="F28" s="82"/>
      <c r="G28" s="82"/>
      <c r="H28" s="82"/>
      <c r="I28" s="82"/>
      <c r="J28" s="82"/>
      <c r="K28" s="82"/>
      <c r="L28" s="82"/>
      <c r="M28" s="82"/>
      <c r="N28" s="82"/>
      <c r="O28" s="82"/>
      <c r="P28" s="82"/>
      <c r="Q28" s="82"/>
    </row>
    <row r="29" spans="1:17" x14ac:dyDescent="0.15">
      <c r="A29" s="82"/>
      <c r="B29" s="82"/>
      <c r="C29" s="82"/>
      <c r="D29" s="82"/>
      <c r="E29" s="82"/>
      <c r="F29" s="82"/>
      <c r="G29" s="82"/>
      <c r="H29" s="82"/>
      <c r="I29" s="82"/>
      <c r="J29" s="82"/>
      <c r="K29" s="82"/>
      <c r="L29" s="82"/>
      <c r="M29" s="82"/>
      <c r="N29" s="82"/>
      <c r="O29" s="82"/>
      <c r="P29" s="82"/>
      <c r="Q29" s="82"/>
    </row>
    <row r="30" spans="1:17" x14ac:dyDescent="0.15">
      <c r="A30" s="82" t="s">
        <v>17</v>
      </c>
      <c r="B30" s="82"/>
      <c r="C30" s="82"/>
      <c r="D30" s="82"/>
      <c r="E30" s="82"/>
      <c r="F30" s="82"/>
      <c r="G30" s="82"/>
      <c r="H30" s="82"/>
      <c r="I30" s="82"/>
      <c r="J30" s="82"/>
      <c r="K30" s="82"/>
      <c r="L30" s="82"/>
      <c r="M30" s="82"/>
      <c r="N30" s="82"/>
      <c r="O30" s="82"/>
      <c r="P30" s="82"/>
      <c r="Q30" s="82"/>
    </row>
    <row r="31" spans="1:17" x14ac:dyDescent="0.15">
      <c r="A31" s="82"/>
      <c r="B31" s="82"/>
      <c r="C31" s="82"/>
      <c r="D31" s="82"/>
      <c r="E31" s="82"/>
      <c r="F31" s="82"/>
      <c r="G31" s="82"/>
      <c r="H31" s="82"/>
      <c r="I31" s="82"/>
      <c r="J31" s="82"/>
      <c r="K31" s="82"/>
      <c r="L31" s="82"/>
      <c r="M31" s="82"/>
      <c r="N31" s="82"/>
      <c r="O31" s="82"/>
      <c r="P31" s="82"/>
      <c r="Q31" s="82"/>
    </row>
    <row r="32" spans="1:17" x14ac:dyDescent="0.15">
      <c r="A32" s="3"/>
      <c r="B32" s="1"/>
      <c r="C32" s="1"/>
      <c r="D32" s="1"/>
      <c r="E32" s="1"/>
      <c r="F32" s="1"/>
      <c r="G32" s="1"/>
      <c r="H32" s="1"/>
      <c r="I32" s="1"/>
      <c r="J32" s="1"/>
      <c r="K32" s="1"/>
      <c r="L32" s="1"/>
      <c r="M32" s="1"/>
      <c r="N32" s="1"/>
      <c r="O32" s="1"/>
      <c r="P32" s="1"/>
      <c r="Q32" s="1"/>
    </row>
    <row r="33" spans="1:17" x14ac:dyDescent="0.15">
      <c r="A33" s="76" t="s">
        <v>18</v>
      </c>
      <c r="B33" s="76"/>
      <c r="C33" s="76"/>
      <c r="D33" s="76"/>
      <c r="E33" s="76"/>
      <c r="F33" s="76"/>
      <c r="G33" s="76"/>
      <c r="H33" s="76"/>
      <c r="I33" s="76"/>
      <c r="J33" s="76"/>
      <c r="K33" s="76"/>
      <c r="L33" s="76"/>
      <c r="M33" s="76"/>
      <c r="N33" s="76"/>
      <c r="O33" s="76"/>
      <c r="P33" s="76"/>
      <c r="Q33" s="76"/>
    </row>
    <row r="34" spans="1:17" x14ac:dyDescent="0.15">
      <c r="A34" s="76"/>
      <c r="B34" s="76"/>
      <c r="C34" s="76"/>
      <c r="D34" s="76"/>
      <c r="E34" s="76"/>
      <c r="F34" s="76"/>
      <c r="G34" s="76"/>
      <c r="H34" s="76"/>
      <c r="I34" s="76"/>
      <c r="J34" s="76"/>
      <c r="K34" s="76"/>
      <c r="L34" s="76"/>
      <c r="M34" s="76"/>
      <c r="N34" s="76"/>
      <c r="O34" s="76"/>
      <c r="P34" s="76"/>
      <c r="Q34" s="76"/>
    </row>
    <row r="35" spans="1:17" x14ac:dyDescent="0.15">
      <c r="A35" s="76"/>
      <c r="B35" s="76"/>
      <c r="C35" s="76"/>
      <c r="D35" s="76"/>
      <c r="E35" s="76"/>
      <c r="F35" s="76"/>
      <c r="G35" s="76"/>
      <c r="H35" s="76"/>
      <c r="I35" s="76"/>
      <c r="J35" s="76"/>
      <c r="K35" s="76"/>
      <c r="L35" s="76"/>
      <c r="M35" s="76"/>
      <c r="N35" s="76"/>
      <c r="O35" s="76"/>
      <c r="P35" s="76"/>
      <c r="Q35" s="76"/>
    </row>
    <row r="36" spans="1:17" x14ac:dyDescent="0.15">
      <c r="A36" s="76"/>
      <c r="B36" s="76"/>
      <c r="C36" s="76"/>
      <c r="D36" s="76"/>
      <c r="E36" s="76"/>
      <c r="F36" s="76"/>
      <c r="G36" s="76"/>
      <c r="H36" s="76"/>
      <c r="I36" s="76"/>
      <c r="J36" s="76"/>
      <c r="K36" s="76"/>
      <c r="L36" s="76"/>
      <c r="M36" s="76"/>
      <c r="N36" s="76"/>
      <c r="O36" s="76"/>
      <c r="P36" s="76"/>
      <c r="Q36" s="76"/>
    </row>
  </sheetData>
  <mergeCells count="20">
    <mergeCell ref="A30:Q31"/>
    <mergeCell ref="A33:Q36"/>
    <mergeCell ref="A22:Q22"/>
    <mergeCell ref="A23:Q23"/>
    <mergeCell ref="A24:Q24"/>
    <mergeCell ref="A25:Q25"/>
    <mergeCell ref="A26:Q26"/>
    <mergeCell ref="A27:Q29"/>
    <mergeCell ref="A19:Q21"/>
    <mergeCell ref="A1:Q1"/>
    <mergeCell ref="A2:H2"/>
    <mergeCell ref="A4:Q4"/>
    <mergeCell ref="A5:Q6"/>
    <mergeCell ref="A7:Q7"/>
    <mergeCell ref="A8:Q9"/>
    <mergeCell ref="A10:Q11"/>
    <mergeCell ref="A12:Q13"/>
    <mergeCell ref="A14:Q15"/>
    <mergeCell ref="A17:Q17"/>
    <mergeCell ref="A18:Q18"/>
  </mergeCells>
  <phoneticPr fontId="3"/>
  <pageMargins left="0.70866141732283472" right="0.70866141732283472" top="0.74803149606299213" bottom="0.74803149606299213" header="0.31496062992125984" footer="0"/>
  <pageSetup paperSize="9" orientation="portrait" verticalDpi="0" r:id="rId1"/>
  <headerFooter scaleWithDoc="0"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S45"/>
  <sheetViews>
    <sheetView zoomScaleNormal="100" workbookViewId="0">
      <selection activeCell="L40" sqref="L40:M40"/>
    </sheetView>
  </sheetViews>
  <sheetFormatPr defaultRowHeight="11.25" x14ac:dyDescent="0.15"/>
  <cols>
    <col min="1" max="1" width="3.25" style="7" customWidth="1"/>
    <col min="2" max="2" width="2.625" style="7" customWidth="1"/>
    <col min="3" max="3" width="3.875" style="7" customWidth="1"/>
    <col min="4" max="6" width="6.625" style="7" customWidth="1"/>
    <col min="7" max="7" width="10.25" style="7" customWidth="1"/>
    <col min="8" max="8" width="10.125" style="7" customWidth="1"/>
    <col min="9" max="9" width="6.5" style="7" customWidth="1"/>
    <col min="10" max="13" width="10.125" style="7" customWidth="1"/>
    <col min="14" max="14" width="27.25" style="7" customWidth="1"/>
    <col min="15" max="15" width="2.625" style="7" customWidth="1"/>
    <col min="16" max="16" width="12.625" style="7" customWidth="1"/>
    <col min="17" max="17" width="10.75" style="7" customWidth="1"/>
    <col min="18" max="18" width="9.875" style="7" customWidth="1"/>
    <col min="19" max="19" width="7.375" style="7" customWidth="1"/>
    <col min="20" max="28" width="2.625" style="7" customWidth="1"/>
    <col min="29" max="16384" width="9" style="7"/>
  </cols>
  <sheetData>
    <row r="1" spans="2:19" s="4" customFormat="1" ht="14.25" x14ac:dyDescent="0.15">
      <c r="B1" s="84" t="s">
        <v>19</v>
      </c>
      <c r="C1" s="84"/>
      <c r="D1" s="84"/>
      <c r="E1" s="84"/>
      <c r="F1" s="84"/>
      <c r="G1" s="84"/>
      <c r="H1" s="84"/>
      <c r="I1" s="84"/>
      <c r="J1" s="84"/>
      <c r="K1" s="84"/>
      <c r="L1" s="84"/>
      <c r="M1" s="84"/>
      <c r="N1" s="84"/>
    </row>
    <row r="2" spans="2:19" x14ac:dyDescent="0.15">
      <c r="B2" s="5"/>
      <c r="C2" s="6"/>
      <c r="D2" s="7" t="s">
        <v>20</v>
      </c>
      <c r="E2" s="5"/>
      <c r="F2" s="5"/>
      <c r="G2" s="5"/>
      <c r="N2" s="5"/>
    </row>
    <row r="3" spans="2:19" ht="12" x14ac:dyDescent="0.15">
      <c r="N3" s="8"/>
    </row>
    <row r="4" spans="2:19" x14ac:dyDescent="0.15">
      <c r="B4" s="85" t="s">
        <v>21</v>
      </c>
      <c r="C4" s="88" t="s">
        <v>22</v>
      </c>
      <c r="D4" s="89"/>
      <c r="E4" s="89"/>
      <c r="F4" s="89"/>
      <c r="G4" s="90"/>
      <c r="H4" s="88" t="s">
        <v>23</v>
      </c>
      <c r="I4" s="90"/>
      <c r="J4" s="97" t="s">
        <v>24</v>
      </c>
      <c r="K4" s="98"/>
      <c r="L4" s="98"/>
      <c r="M4" s="99"/>
      <c r="N4" s="85" t="s">
        <v>25</v>
      </c>
    </row>
    <row r="5" spans="2:19" x14ac:dyDescent="0.15">
      <c r="B5" s="86"/>
      <c r="C5" s="91"/>
      <c r="D5" s="92"/>
      <c r="E5" s="92"/>
      <c r="F5" s="92"/>
      <c r="G5" s="93"/>
      <c r="H5" s="91"/>
      <c r="I5" s="93"/>
      <c r="J5" s="100" t="s">
        <v>26</v>
      </c>
      <c r="K5" s="101"/>
      <c r="L5" s="102"/>
      <c r="M5" s="85" t="s">
        <v>27</v>
      </c>
      <c r="N5" s="86"/>
    </row>
    <row r="6" spans="2:19" x14ac:dyDescent="0.15">
      <c r="B6" s="86"/>
      <c r="C6" s="91"/>
      <c r="D6" s="92"/>
      <c r="E6" s="92"/>
      <c r="F6" s="92"/>
      <c r="G6" s="93"/>
      <c r="H6" s="91"/>
      <c r="I6" s="93"/>
      <c r="J6" s="85" t="s">
        <v>28</v>
      </c>
      <c r="K6" s="103" t="s">
        <v>29</v>
      </c>
      <c r="L6" s="104"/>
      <c r="M6" s="86"/>
      <c r="N6" s="86"/>
    </row>
    <row r="7" spans="2:19" x14ac:dyDescent="0.15">
      <c r="B7" s="87"/>
      <c r="C7" s="94"/>
      <c r="D7" s="95"/>
      <c r="E7" s="95"/>
      <c r="F7" s="95"/>
      <c r="G7" s="96"/>
      <c r="H7" s="94"/>
      <c r="I7" s="96"/>
      <c r="J7" s="87"/>
      <c r="K7" s="9" t="s">
        <v>30</v>
      </c>
      <c r="L7" s="9" t="s">
        <v>31</v>
      </c>
      <c r="M7" s="87"/>
      <c r="N7" s="87"/>
    </row>
    <row r="8" spans="2:19" ht="13.5" customHeight="1" x14ac:dyDescent="0.15">
      <c r="B8" s="10">
        <v>1</v>
      </c>
      <c r="C8" s="105" t="s">
        <v>32</v>
      </c>
      <c r="D8" s="106"/>
      <c r="E8" s="106"/>
      <c r="F8" s="106"/>
      <c r="G8" s="107"/>
      <c r="H8" s="11">
        <f>SUM(J8:L8)</f>
        <v>0</v>
      </c>
      <c r="I8" s="12" t="s">
        <v>33</v>
      </c>
      <c r="J8" s="13"/>
      <c r="K8" s="14"/>
      <c r="L8" s="14"/>
      <c r="M8" s="15"/>
      <c r="N8" s="16" t="s">
        <v>34</v>
      </c>
    </row>
    <row r="9" spans="2:19" ht="13.5" customHeight="1" x14ac:dyDescent="0.15">
      <c r="B9" s="17">
        <f t="shared" ref="B9:B40" si="0">B8+1</f>
        <v>2</v>
      </c>
      <c r="C9" s="108" t="s">
        <v>35</v>
      </c>
      <c r="D9" s="110" t="s">
        <v>36</v>
      </c>
      <c r="E9" s="111"/>
      <c r="F9" s="111"/>
      <c r="G9" s="112"/>
      <c r="H9" s="18">
        <f>SUM(J9:M9)</f>
        <v>0</v>
      </c>
      <c r="I9" s="19" t="s">
        <v>37</v>
      </c>
      <c r="J9" s="14"/>
      <c r="K9" s="14"/>
      <c r="L9" s="14"/>
      <c r="M9" s="14"/>
      <c r="N9" s="20" t="s">
        <v>38</v>
      </c>
    </row>
    <row r="10" spans="2:19" ht="13.5" customHeight="1" x14ac:dyDescent="0.15">
      <c r="B10" s="17">
        <f t="shared" si="0"/>
        <v>3</v>
      </c>
      <c r="C10" s="109"/>
      <c r="D10" s="110" t="s">
        <v>39</v>
      </c>
      <c r="E10" s="111"/>
      <c r="F10" s="111"/>
      <c r="G10" s="112"/>
      <c r="H10" s="21" t="e">
        <f>SUM(J10:M10)</f>
        <v>#DIV/0!</v>
      </c>
      <c r="I10" s="19" t="s">
        <v>40</v>
      </c>
      <c r="J10" s="22" t="e">
        <f>100-SUM(K10:M10)</f>
        <v>#DIV/0!</v>
      </c>
      <c r="K10" s="22">
        <f>IF(K9&gt;0,ROUNDUP((K9/H9)*100,0),0)</f>
        <v>0</v>
      </c>
      <c r="L10" s="22" t="e">
        <f>ROUNDDOWN((L9/H9)*100,0)</f>
        <v>#DIV/0!</v>
      </c>
      <c r="M10" s="22" t="e">
        <f>ROUNDDOWN((M9/H9)*100,0)</f>
        <v>#DIV/0!</v>
      </c>
      <c r="N10" s="20" t="s">
        <v>39</v>
      </c>
    </row>
    <row r="11" spans="2:19" ht="13.5" customHeight="1" x14ac:dyDescent="0.15">
      <c r="B11" s="17">
        <f t="shared" si="0"/>
        <v>4</v>
      </c>
      <c r="C11" s="85" t="s">
        <v>41</v>
      </c>
      <c r="D11" s="113" t="s">
        <v>42</v>
      </c>
      <c r="E11" s="115" t="s">
        <v>43</v>
      </c>
      <c r="F11" s="115" t="s">
        <v>44</v>
      </c>
      <c r="G11" s="23" t="s">
        <v>45</v>
      </c>
      <c r="H11" s="24"/>
      <c r="I11" s="19" t="s">
        <v>46</v>
      </c>
      <c r="J11" s="19" t="e">
        <f>H11-SUM(K11:M11)</f>
        <v>#DIV/0!</v>
      </c>
      <c r="K11" s="19">
        <f>ROUNDDOWN(H11*(K10/100),0)</f>
        <v>0</v>
      </c>
      <c r="L11" s="19" t="e">
        <f>ROUNDDOWN(H11*(L10/100),0)</f>
        <v>#DIV/0!</v>
      </c>
      <c r="M11" s="19" t="e">
        <f>ROUNDDOWN(H11*(M10/100),0)</f>
        <v>#DIV/0!</v>
      </c>
      <c r="N11" s="25" t="s">
        <v>47</v>
      </c>
    </row>
    <row r="12" spans="2:19" ht="13.5" customHeight="1" x14ac:dyDescent="0.15">
      <c r="B12" s="17">
        <f t="shared" si="0"/>
        <v>5</v>
      </c>
      <c r="C12" s="86"/>
      <c r="D12" s="114"/>
      <c r="E12" s="116"/>
      <c r="F12" s="118"/>
      <c r="G12" s="26" t="s">
        <v>48</v>
      </c>
      <c r="H12" s="24"/>
      <c r="I12" s="19" t="s">
        <v>46</v>
      </c>
      <c r="J12" s="19" t="e">
        <f>H12-SUM(K12:M12)</f>
        <v>#DIV/0!</v>
      </c>
      <c r="K12" s="19">
        <f>ROUNDDOWN(H12*(K10/100),0)</f>
        <v>0</v>
      </c>
      <c r="L12" s="19" t="e">
        <f>ROUNDDOWN(H12*(L10/100),0)</f>
        <v>#DIV/0!</v>
      </c>
      <c r="M12" s="19" t="e">
        <f>ROUNDDOWN(H12*(M10/100),0)</f>
        <v>#DIV/0!</v>
      </c>
      <c r="N12" s="25" t="s">
        <v>47</v>
      </c>
    </row>
    <row r="13" spans="2:19" ht="13.5" customHeight="1" x14ac:dyDescent="0.15">
      <c r="B13" s="17">
        <f t="shared" si="0"/>
        <v>6</v>
      </c>
      <c r="C13" s="86"/>
      <c r="D13" s="114"/>
      <c r="E13" s="116"/>
      <c r="F13" s="118"/>
      <c r="G13" s="26" t="s">
        <v>49</v>
      </c>
      <c r="H13" s="24"/>
      <c r="I13" s="19" t="s">
        <v>46</v>
      </c>
      <c r="J13" s="19" t="e">
        <f>H13-SUM(K13:M13)</f>
        <v>#DIV/0!</v>
      </c>
      <c r="K13" s="19">
        <f>ROUNDDOWN(H13*(K10/100),0)</f>
        <v>0</v>
      </c>
      <c r="L13" s="19" t="e">
        <f>ROUNDDOWN(H13*(L10/100),0)</f>
        <v>#DIV/0!</v>
      </c>
      <c r="M13" s="19" t="e">
        <f>ROUNDDOWN(H13*(M10/100),0)</f>
        <v>#DIV/0!</v>
      </c>
      <c r="N13" s="25" t="s">
        <v>50</v>
      </c>
    </row>
    <row r="14" spans="2:19" ht="13.5" customHeight="1" x14ac:dyDescent="0.15">
      <c r="B14" s="17">
        <f t="shared" si="0"/>
        <v>7</v>
      </c>
      <c r="C14" s="86"/>
      <c r="D14" s="114"/>
      <c r="E14" s="116"/>
      <c r="F14" s="119"/>
      <c r="G14" s="27" t="s">
        <v>51</v>
      </c>
      <c r="H14" s="28">
        <f>SUM(H11:H13)</f>
        <v>0</v>
      </c>
      <c r="I14" s="19" t="s">
        <v>46</v>
      </c>
      <c r="J14" s="29" t="e">
        <f>SUM(J11:J13)</f>
        <v>#DIV/0!</v>
      </c>
      <c r="K14" s="29">
        <f>SUM(K11:K13)</f>
        <v>0</v>
      </c>
      <c r="L14" s="29" t="e">
        <f>SUM(L11:L13)</f>
        <v>#DIV/0!</v>
      </c>
      <c r="M14" s="29" t="e">
        <f>SUM(M11:M13)</f>
        <v>#DIV/0!</v>
      </c>
      <c r="N14" s="25"/>
    </row>
    <row r="15" spans="2:19" ht="13.5" customHeight="1" x14ac:dyDescent="0.15">
      <c r="B15" s="17">
        <f t="shared" si="0"/>
        <v>8</v>
      </c>
      <c r="C15" s="86"/>
      <c r="D15" s="114"/>
      <c r="E15" s="116"/>
      <c r="F15" s="115" t="s">
        <v>52</v>
      </c>
      <c r="G15" s="26" t="s">
        <v>53</v>
      </c>
      <c r="H15" s="24"/>
      <c r="I15" s="19" t="s">
        <v>46</v>
      </c>
      <c r="J15" s="19" t="e">
        <f>H15-SUM(K15:M15)</f>
        <v>#DIV/0!</v>
      </c>
      <c r="K15" s="19">
        <f>ROUNDDOWN(H15*(K10/100),0)</f>
        <v>0</v>
      </c>
      <c r="L15" s="19" t="e">
        <f>ROUNDDOWN(H15*(L10/100),0)</f>
        <v>#DIV/0!</v>
      </c>
      <c r="M15" s="19" t="e">
        <f>ROUNDDOWN(H15*(M10/100),0)</f>
        <v>#DIV/0!</v>
      </c>
      <c r="N15" s="25" t="s">
        <v>47</v>
      </c>
    </row>
    <row r="16" spans="2:19" ht="13.5" customHeight="1" x14ac:dyDescent="0.15">
      <c r="B16" s="17">
        <f t="shared" si="0"/>
        <v>9</v>
      </c>
      <c r="C16" s="86"/>
      <c r="D16" s="114"/>
      <c r="E16" s="116"/>
      <c r="F16" s="118"/>
      <c r="G16" s="26" t="s">
        <v>54</v>
      </c>
      <c r="H16" s="30"/>
      <c r="I16" s="19" t="s">
        <v>46</v>
      </c>
      <c r="J16" s="19" t="e">
        <f>H16-SUM(K16:M16)</f>
        <v>#DIV/0!</v>
      </c>
      <c r="K16" s="19">
        <f>ROUNDDOWN(H16*(K10/100),0)</f>
        <v>0</v>
      </c>
      <c r="L16" s="19" t="e">
        <f>ROUNDDOWN(H16*(L10/100),0)</f>
        <v>#DIV/0!</v>
      </c>
      <c r="M16" s="19" t="e">
        <f>ROUNDDOWN(H16*(M10/100),0)</f>
        <v>#DIV/0!</v>
      </c>
      <c r="N16" s="25"/>
      <c r="S16" s="31"/>
    </row>
    <row r="17" spans="1:19" ht="13.5" customHeight="1" x14ac:dyDescent="0.15">
      <c r="B17" s="17">
        <f t="shared" si="0"/>
        <v>10</v>
      </c>
      <c r="C17" s="86"/>
      <c r="D17" s="114"/>
      <c r="E17" s="116"/>
      <c r="F17" s="118"/>
      <c r="G17" s="26" t="s">
        <v>55</v>
      </c>
      <c r="H17" s="30"/>
      <c r="I17" s="19" t="s">
        <v>46</v>
      </c>
      <c r="J17" s="19" t="e">
        <f>H17-SUM(K17:M17)</f>
        <v>#DIV/0!</v>
      </c>
      <c r="K17" s="19">
        <f>ROUNDDOWN(H17*(K10/100),0)</f>
        <v>0</v>
      </c>
      <c r="L17" s="19" t="e">
        <f>ROUNDDOWN(H17*(L10/100),0)</f>
        <v>#DIV/0!</v>
      </c>
      <c r="M17" s="19" t="e">
        <f>ROUNDDOWN(H17*(M10/100),0)</f>
        <v>#DIV/0!</v>
      </c>
      <c r="N17" s="25"/>
      <c r="S17" s="31"/>
    </row>
    <row r="18" spans="1:19" ht="13.5" customHeight="1" x14ac:dyDescent="0.15">
      <c r="B18" s="17">
        <f t="shared" si="0"/>
        <v>11</v>
      </c>
      <c r="C18" s="86"/>
      <c r="D18" s="114"/>
      <c r="E18" s="116"/>
      <c r="F18" s="118"/>
      <c r="G18" s="32" t="s">
        <v>56</v>
      </c>
      <c r="H18" s="30"/>
      <c r="I18" s="19" t="s">
        <v>46</v>
      </c>
      <c r="J18" s="19" t="e">
        <f>H18-SUM(K18:M18)</f>
        <v>#DIV/0!</v>
      </c>
      <c r="K18" s="19">
        <f>ROUNDDOWN(H18*(K10/100),0)</f>
        <v>0</v>
      </c>
      <c r="L18" s="19" t="e">
        <f>ROUNDDOWN(H18*(L10/100),0)</f>
        <v>#DIV/0!</v>
      </c>
      <c r="M18" s="19" t="e">
        <f>ROUNDDOWN(H18*(M10/100),0)</f>
        <v>#DIV/0!</v>
      </c>
      <c r="N18" s="25"/>
      <c r="S18" s="31"/>
    </row>
    <row r="19" spans="1:19" ht="13.5" customHeight="1" x14ac:dyDescent="0.15">
      <c r="B19" s="17">
        <f t="shared" si="0"/>
        <v>12</v>
      </c>
      <c r="C19" s="86"/>
      <c r="D19" s="114"/>
      <c r="E19" s="116"/>
      <c r="F19" s="119"/>
      <c r="G19" s="33" t="s">
        <v>51</v>
      </c>
      <c r="H19" s="28">
        <f>SUM(H15:H18)</f>
        <v>0</v>
      </c>
      <c r="I19" s="19" t="s">
        <v>46</v>
      </c>
      <c r="J19" s="29" t="e">
        <f>SUM(J15:J18)</f>
        <v>#DIV/0!</v>
      </c>
      <c r="K19" s="29">
        <f>SUM(K15:K18)</f>
        <v>0</v>
      </c>
      <c r="L19" s="29" t="e">
        <f>SUM(L15:L18)</f>
        <v>#DIV/0!</v>
      </c>
      <c r="M19" s="29" t="e">
        <f>SUM(M15:M18)</f>
        <v>#DIV/0!</v>
      </c>
      <c r="N19" s="25"/>
      <c r="S19" s="31"/>
    </row>
    <row r="20" spans="1:19" ht="13.5" customHeight="1" x14ac:dyDescent="0.15">
      <c r="B20" s="17">
        <f t="shared" si="0"/>
        <v>13</v>
      </c>
      <c r="C20" s="86"/>
      <c r="D20" s="114"/>
      <c r="E20" s="117"/>
      <c r="F20" s="34" t="s">
        <v>57</v>
      </c>
      <c r="G20" s="34"/>
      <c r="H20" s="28">
        <f>H14-H19</f>
        <v>0</v>
      </c>
      <c r="I20" s="19" t="s">
        <v>46</v>
      </c>
      <c r="J20" s="29" t="e">
        <f>J14-J19</f>
        <v>#DIV/0!</v>
      </c>
      <c r="K20" s="29">
        <f>K14-K19</f>
        <v>0</v>
      </c>
      <c r="L20" s="29" t="e">
        <f>L14-L19</f>
        <v>#DIV/0!</v>
      </c>
      <c r="M20" s="29" t="e">
        <f>M14-M19</f>
        <v>#DIV/0!</v>
      </c>
      <c r="N20" s="25" t="s">
        <v>58</v>
      </c>
    </row>
    <row r="21" spans="1:19" ht="13.5" customHeight="1" x14ac:dyDescent="0.15">
      <c r="B21" s="17">
        <f t="shared" si="0"/>
        <v>14</v>
      </c>
      <c r="C21" s="86"/>
      <c r="D21" s="114"/>
      <c r="E21" s="110" t="s">
        <v>59</v>
      </c>
      <c r="F21" s="120"/>
      <c r="G21" s="121"/>
      <c r="H21" s="30">
        <v>25</v>
      </c>
      <c r="I21" s="19" t="s">
        <v>60</v>
      </c>
      <c r="J21" s="19">
        <f>IF(J9&gt;0,H21,0)</f>
        <v>0</v>
      </c>
      <c r="K21" s="19">
        <f>IF(K9&gt;0,H21,0)</f>
        <v>0</v>
      </c>
      <c r="L21" s="19">
        <f>IF(L9&gt;0,H21,0)</f>
        <v>0</v>
      </c>
      <c r="M21" s="19">
        <f>IF(M9&gt;0,H21,0)</f>
        <v>0</v>
      </c>
      <c r="N21" s="25" t="s">
        <v>61</v>
      </c>
    </row>
    <row r="22" spans="1:19" ht="13.5" customHeight="1" x14ac:dyDescent="0.15">
      <c r="A22" s="35"/>
      <c r="B22" s="17">
        <f t="shared" si="0"/>
        <v>15</v>
      </c>
      <c r="C22" s="86"/>
      <c r="D22" s="114"/>
      <c r="E22" s="110" t="s">
        <v>62</v>
      </c>
      <c r="F22" s="111"/>
      <c r="G22" s="112"/>
      <c r="H22" s="28">
        <f>ROUNDDOWN(H20/H21,0)</f>
        <v>0</v>
      </c>
      <c r="I22" s="19" t="s">
        <v>63</v>
      </c>
      <c r="J22" s="19" t="e">
        <f>H22-SUM(K22:M22)</f>
        <v>#DIV/0!</v>
      </c>
      <c r="K22" s="19" t="e">
        <f>ROUNDDOWN(K20/K21,0)</f>
        <v>#DIV/0!</v>
      </c>
      <c r="L22" s="19" t="e">
        <f>ROUNDDOWN(L20/L21,0)</f>
        <v>#DIV/0!</v>
      </c>
      <c r="M22" s="19" t="e">
        <f>ROUNDDOWN(M20/M21,0)</f>
        <v>#DIV/0!</v>
      </c>
      <c r="N22" s="25" t="s">
        <v>64</v>
      </c>
    </row>
    <row r="23" spans="1:19" ht="13.5" customHeight="1" x14ac:dyDescent="0.15">
      <c r="B23" s="17">
        <f t="shared" si="0"/>
        <v>16</v>
      </c>
      <c r="C23" s="86"/>
      <c r="D23" s="113" t="s">
        <v>65</v>
      </c>
      <c r="E23" s="110" t="s">
        <v>66</v>
      </c>
      <c r="F23" s="124"/>
      <c r="G23" s="125"/>
      <c r="H23" s="24"/>
      <c r="I23" s="19" t="s">
        <v>46</v>
      </c>
      <c r="J23" s="19" t="e">
        <f>H23-SUM(K23:M23)</f>
        <v>#DIV/0!</v>
      </c>
      <c r="K23" s="19">
        <f>ROUNDDOWN(H23*(K10/100),0)</f>
        <v>0</v>
      </c>
      <c r="L23" s="19" t="e">
        <f>ROUNDDOWN(H23*(L10/100),0)</f>
        <v>#DIV/0!</v>
      </c>
      <c r="M23" s="19" t="e">
        <f>ROUNDDOWN(H23*(M10/100),0)</f>
        <v>#DIV/0!</v>
      </c>
      <c r="N23" s="19" t="s">
        <v>67</v>
      </c>
    </row>
    <row r="24" spans="1:19" ht="13.5" customHeight="1" x14ac:dyDescent="0.15">
      <c r="B24" s="17">
        <f t="shared" si="0"/>
        <v>17</v>
      </c>
      <c r="C24" s="86"/>
      <c r="D24" s="114"/>
      <c r="E24" s="110" t="s">
        <v>59</v>
      </c>
      <c r="F24" s="111"/>
      <c r="G24" s="112"/>
      <c r="H24" s="30"/>
      <c r="I24" s="19" t="s">
        <v>60</v>
      </c>
      <c r="J24" s="19">
        <f>IF(J9&gt;0,H24,0)</f>
        <v>0</v>
      </c>
      <c r="K24" s="19">
        <f>IF(K9&gt;0,H24,0)</f>
        <v>0</v>
      </c>
      <c r="L24" s="19">
        <f>IF(L9&gt;0,H24,0)</f>
        <v>0</v>
      </c>
      <c r="M24" s="19">
        <f>IF(M9&gt;0,H24,0)</f>
        <v>0</v>
      </c>
      <c r="N24" s="25" t="s">
        <v>68</v>
      </c>
    </row>
    <row r="25" spans="1:19" ht="13.5" customHeight="1" x14ac:dyDescent="0.15">
      <c r="B25" s="17">
        <f t="shared" si="0"/>
        <v>18</v>
      </c>
      <c r="C25" s="86"/>
      <c r="D25" s="114"/>
      <c r="E25" s="110" t="s">
        <v>69</v>
      </c>
      <c r="F25" s="111"/>
      <c r="G25" s="112"/>
      <c r="H25" s="28" t="e">
        <f>ROUNDDOWN(H23/H24,0)</f>
        <v>#DIV/0!</v>
      </c>
      <c r="I25" s="19" t="s">
        <v>63</v>
      </c>
      <c r="J25" s="19" t="e">
        <f>H25-SUM(K25:M25)</f>
        <v>#DIV/0!</v>
      </c>
      <c r="K25" s="19" t="e">
        <f>ROUNDDOWN(K23/K24,0)</f>
        <v>#DIV/0!</v>
      </c>
      <c r="L25" s="19" t="e">
        <f>ROUNDDOWN(L23/L24,0)</f>
        <v>#DIV/0!</v>
      </c>
      <c r="M25" s="19" t="e">
        <f>ROUNDDOWN(M23/M24,0)</f>
        <v>#DIV/0!</v>
      </c>
      <c r="N25" s="19" t="s">
        <v>70</v>
      </c>
    </row>
    <row r="26" spans="1:19" ht="13.5" customHeight="1" x14ac:dyDescent="0.15">
      <c r="B26" s="17">
        <f t="shared" si="0"/>
        <v>19</v>
      </c>
      <c r="C26" s="86"/>
      <c r="D26" s="113" t="s">
        <v>71</v>
      </c>
      <c r="E26" s="127" t="s">
        <v>72</v>
      </c>
      <c r="F26" s="128"/>
      <c r="G26" s="128"/>
      <c r="H26" s="24"/>
      <c r="I26" s="19" t="s">
        <v>63</v>
      </c>
      <c r="J26" s="19" t="e">
        <f>H26-SUM(K26:M26)</f>
        <v>#DIV/0!</v>
      </c>
      <c r="K26" s="19">
        <f>ROUNDDOWN(H26*(K10/100),0)</f>
        <v>0</v>
      </c>
      <c r="L26" s="19" t="e">
        <f>ROUNDDOWN(H26*(L10/100),0)</f>
        <v>#DIV/0!</v>
      </c>
      <c r="M26" s="19" t="e">
        <f>ROUNDDOWN(H26*(M10/100),0)</f>
        <v>#DIV/0!</v>
      </c>
      <c r="N26" s="129" t="s">
        <v>73</v>
      </c>
    </row>
    <row r="27" spans="1:19" ht="13.5" customHeight="1" x14ac:dyDescent="0.15">
      <c r="B27" s="17">
        <f t="shared" si="0"/>
        <v>20</v>
      </c>
      <c r="C27" s="86"/>
      <c r="D27" s="126"/>
      <c r="E27" s="127" t="s">
        <v>74</v>
      </c>
      <c r="F27" s="128"/>
      <c r="G27" s="128"/>
      <c r="H27" s="24"/>
      <c r="I27" s="19" t="s">
        <v>63</v>
      </c>
      <c r="J27" s="19" t="e">
        <f>H27-SUM(K27:M27)</f>
        <v>#DIV/0!</v>
      </c>
      <c r="K27" s="19">
        <f>ROUNDDOWN(H27*(K10/100),0)</f>
        <v>0</v>
      </c>
      <c r="L27" s="19" t="e">
        <f>ROUNDDOWN(H27*(L10/100),0)</f>
        <v>#DIV/0!</v>
      </c>
      <c r="M27" s="19" t="e">
        <f>ROUNDDOWN(H27*(M10/100),0)</f>
        <v>#DIV/0!</v>
      </c>
      <c r="N27" s="130"/>
    </row>
    <row r="28" spans="1:19" ht="13.5" customHeight="1" x14ac:dyDescent="0.15">
      <c r="B28" s="17">
        <f t="shared" si="0"/>
        <v>21</v>
      </c>
      <c r="C28" s="86"/>
      <c r="D28" s="126"/>
      <c r="E28" s="127" t="s">
        <v>75</v>
      </c>
      <c r="F28" s="128"/>
      <c r="G28" s="128"/>
      <c r="H28" s="24"/>
      <c r="I28" s="19" t="s">
        <v>63</v>
      </c>
      <c r="J28" s="19" t="e">
        <f>H28-SUM(K28:M28)</f>
        <v>#DIV/0!</v>
      </c>
      <c r="K28" s="19">
        <f>ROUNDDOWN(H28*(K10/100),0)</f>
        <v>0</v>
      </c>
      <c r="L28" s="19" t="e">
        <f>ROUNDDOWN(H28*(L10/100),0)</f>
        <v>#DIV/0!</v>
      </c>
      <c r="M28" s="19" t="e">
        <f>ROUNDDOWN(H28*(M10/100),0)</f>
        <v>#DIV/0!</v>
      </c>
      <c r="N28" s="131"/>
    </row>
    <row r="29" spans="1:19" ht="13.5" customHeight="1" x14ac:dyDescent="0.15">
      <c r="B29" s="17">
        <f t="shared" si="0"/>
        <v>22</v>
      </c>
      <c r="C29" s="86"/>
      <c r="D29" s="126"/>
      <c r="E29" s="100" t="s">
        <v>51</v>
      </c>
      <c r="F29" s="101"/>
      <c r="G29" s="102"/>
      <c r="H29" s="28">
        <f>SUM(H26:H28)</f>
        <v>0</v>
      </c>
      <c r="I29" s="19" t="s">
        <v>63</v>
      </c>
      <c r="J29" s="29" t="e">
        <f>SUM(J26:J28)</f>
        <v>#DIV/0!</v>
      </c>
      <c r="K29" s="29">
        <f>SUM(K26:K28)</f>
        <v>0</v>
      </c>
      <c r="L29" s="29" t="e">
        <f>SUM(L26:L28)</f>
        <v>#DIV/0!</v>
      </c>
      <c r="M29" s="29" t="e">
        <f>SUM(M26:M28)</f>
        <v>#DIV/0!</v>
      </c>
      <c r="N29" s="29"/>
    </row>
    <row r="30" spans="1:19" ht="13.5" customHeight="1" x14ac:dyDescent="0.15">
      <c r="B30" s="17">
        <f t="shared" si="0"/>
        <v>23</v>
      </c>
      <c r="C30" s="86"/>
      <c r="D30" s="132" t="s">
        <v>76</v>
      </c>
      <c r="E30" s="128"/>
      <c r="F30" s="128"/>
      <c r="G30" s="128"/>
      <c r="H30" s="24"/>
      <c r="I30" s="19" t="s">
        <v>63</v>
      </c>
      <c r="J30" s="19" t="e">
        <f>H30-SUM(K30:M30)</f>
        <v>#DIV/0!</v>
      </c>
      <c r="K30" s="19">
        <f>ROUNDDOWN(H30*(K10/100),0)</f>
        <v>0</v>
      </c>
      <c r="L30" s="19" t="e">
        <f>ROUNDDOWN(H30*(L10/100),0)</f>
        <v>#DIV/0!</v>
      </c>
      <c r="M30" s="19" t="e">
        <f>ROUNDDOWN(H30*(M10/100),0)</f>
        <v>#DIV/0!</v>
      </c>
      <c r="N30" s="25" t="s">
        <v>77</v>
      </c>
    </row>
    <row r="31" spans="1:19" ht="13.5" customHeight="1" x14ac:dyDescent="0.15">
      <c r="B31" s="17">
        <f t="shared" si="0"/>
        <v>24</v>
      </c>
      <c r="C31" s="86"/>
      <c r="D31" s="122" t="s">
        <v>78</v>
      </c>
      <c r="E31" s="123" t="s">
        <v>79</v>
      </c>
      <c r="F31" s="124"/>
      <c r="G31" s="125"/>
      <c r="H31" s="24"/>
      <c r="I31" s="19" t="s">
        <v>80</v>
      </c>
      <c r="J31" s="19">
        <f>H31</f>
        <v>0</v>
      </c>
      <c r="K31" s="19">
        <f>H31</f>
        <v>0</v>
      </c>
      <c r="L31" s="19">
        <f>H31</f>
        <v>0</v>
      </c>
      <c r="M31" s="19">
        <f>H31</f>
        <v>0</v>
      </c>
      <c r="N31" s="19" t="s">
        <v>81</v>
      </c>
    </row>
    <row r="32" spans="1:19" ht="13.5" customHeight="1" x14ac:dyDescent="0.15">
      <c r="B32" s="17">
        <f t="shared" si="0"/>
        <v>25</v>
      </c>
      <c r="C32" s="86"/>
      <c r="D32" s="118"/>
      <c r="E32" s="123" t="s">
        <v>82</v>
      </c>
      <c r="F32" s="124"/>
      <c r="G32" s="125"/>
      <c r="H32" s="28">
        <f>ROUNDDOWN(H9*H31*12,0)</f>
        <v>0</v>
      </c>
      <c r="I32" s="19" t="s">
        <v>63</v>
      </c>
      <c r="J32" s="19">
        <f>J9*J31*12</f>
        <v>0</v>
      </c>
      <c r="K32" s="19">
        <f>ROUNDDOWN(H32*(K10/100),0)</f>
        <v>0</v>
      </c>
      <c r="L32" s="19" t="e">
        <f>ROUNDDOWN(H32*(L10/100),0)</f>
        <v>#DIV/0!</v>
      </c>
      <c r="M32" s="19" t="e">
        <f>ROUNDDOWN(H32*(M10/100),0)</f>
        <v>#DIV/0!</v>
      </c>
      <c r="N32" s="19" t="s">
        <v>83</v>
      </c>
    </row>
    <row r="33" spans="2:14" ht="13.5" customHeight="1" x14ac:dyDescent="0.15">
      <c r="B33" s="17">
        <f t="shared" si="0"/>
        <v>26</v>
      </c>
      <c r="C33" s="86"/>
      <c r="D33" s="122" t="s">
        <v>84</v>
      </c>
      <c r="E33" s="110" t="s">
        <v>84</v>
      </c>
      <c r="F33" s="111"/>
      <c r="G33" s="112"/>
      <c r="H33" s="28">
        <f>SUM(J33:M33)</f>
        <v>0</v>
      </c>
      <c r="I33" s="19" t="s">
        <v>46</v>
      </c>
      <c r="J33" s="36"/>
      <c r="K33" s="36"/>
      <c r="L33" s="36"/>
      <c r="M33" s="36"/>
      <c r="N33" s="19" t="s">
        <v>85</v>
      </c>
    </row>
    <row r="34" spans="2:14" ht="13.5" customHeight="1" x14ac:dyDescent="0.15">
      <c r="B34" s="17">
        <f t="shared" si="0"/>
        <v>27</v>
      </c>
      <c r="C34" s="86"/>
      <c r="D34" s="118"/>
      <c r="E34" s="137" t="s">
        <v>86</v>
      </c>
      <c r="F34" s="138"/>
      <c r="G34" s="139"/>
      <c r="H34" s="28"/>
      <c r="I34" s="19" t="s">
        <v>60</v>
      </c>
      <c r="J34" s="36"/>
      <c r="K34" s="36"/>
      <c r="L34" s="36"/>
      <c r="M34" s="36"/>
      <c r="N34" s="19" t="s">
        <v>87</v>
      </c>
    </row>
    <row r="35" spans="2:14" ht="13.5" customHeight="1" x14ac:dyDescent="0.15">
      <c r="B35" s="17">
        <f t="shared" si="0"/>
        <v>28</v>
      </c>
      <c r="C35" s="86"/>
      <c r="D35" s="118"/>
      <c r="E35" s="137" t="s">
        <v>88</v>
      </c>
      <c r="F35" s="138"/>
      <c r="G35" s="139"/>
      <c r="H35" s="28"/>
      <c r="I35" s="19" t="s">
        <v>63</v>
      </c>
      <c r="J35" s="19" t="e">
        <f>J12*J34*12</f>
        <v>#DIV/0!</v>
      </c>
      <c r="K35" s="19" t="e">
        <f>ROUNDDOWN(K33/K34,0)</f>
        <v>#DIV/0!</v>
      </c>
      <c r="L35" s="19" t="e">
        <f>ROUNDDOWN(L33/L34,0)</f>
        <v>#DIV/0!</v>
      </c>
      <c r="M35" s="19" t="e">
        <f>ROUNDDOWN(M33/M34,0)</f>
        <v>#DIV/0!</v>
      </c>
      <c r="N35" s="19" t="s">
        <v>89</v>
      </c>
    </row>
    <row r="36" spans="2:14" ht="13.5" customHeight="1" x14ac:dyDescent="0.15">
      <c r="B36" s="17">
        <f t="shared" si="0"/>
        <v>29</v>
      </c>
      <c r="C36" s="37"/>
      <c r="D36" s="100" t="s">
        <v>41</v>
      </c>
      <c r="E36" s="101"/>
      <c r="F36" s="101"/>
      <c r="G36" s="102"/>
      <c r="H36" s="28"/>
      <c r="I36" s="19" t="s">
        <v>63</v>
      </c>
      <c r="J36" s="19" t="e">
        <f>SUM(J22,J25,J29,J30,J32,J35)</f>
        <v>#DIV/0!</v>
      </c>
      <c r="K36" s="19" t="e">
        <f>SUM(K22,K25,K29,K30,K32,K35)</f>
        <v>#DIV/0!</v>
      </c>
      <c r="L36" s="19" t="e">
        <f>SUM(L29)</f>
        <v>#DIV/0!</v>
      </c>
      <c r="M36" s="38"/>
      <c r="N36" s="29" t="s">
        <v>90</v>
      </c>
    </row>
    <row r="37" spans="2:14" ht="13.5" customHeight="1" x14ac:dyDescent="0.15">
      <c r="B37" s="17">
        <f t="shared" si="0"/>
        <v>30</v>
      </c>
      <c r="C37" s="110" t="s">
        <v>91</v>
      </c>
      <c r="D37" s="120"/>
      <c r="E37" s="120"/>
      <c r="F37" s="120"/>
      <c r="G37" s="121"/>
      <c r="H37" s="28"/>
      <c r="I37" s="39" t="s">
        <v>92</v>
      </c>
      <c r="J37" s="29" t="e">
        <f>ROUNDDOWN(J36/365,0)</f>
        <v>#DIV/0!</v>
      </c>
      <c r="K37" s="29" t="e">
        <f>ROUNDDOWN(K36/365,0)</f>
        <v>#DIV/0!</v>
      </c>
      <c r="L37" s="29" t="e">
        <f>ROUNDDOWN(L36/365,0)</f>
        <v>#DIV/0!</v>
      </c>
      <c r="M37" s="38"/>
      <c r="N37" s="29" t="s">
        <v>93</v>
      </c>
    </row>
    <row r="38" spans="2:14" ht="13.5" customHeight="1" thickBot="1" x14ac:dyDescent="0.2">
      <c r="B38" s="17">
        <f t="shared" si="0"/>
        <v>31</v>
      </c>
      <c r="C38" s="110" t="s">
        <v>94</v>
      </c>
      <c r="D38" s="120"/>
      <c r="E38" s="120"/>
      <c r="F38" s="120"/>
      <c r="G38" s="121"/>
      <c r="H38" s="28"/>
      <c r="I38" s="39" t="s">
        <v>95</v>
      </c>
      <c r="J38" s="40">
        <f>IF(J8&gt;0,ROUNDDOWN(J37/J8,0),0)</f>
        <v>0</v>
      </c>
      <c r="K38" s="40">
        <f>IF(K8&gt;0,ROUNDDOWN(K37/K8,0),0)</f>
        <v>0</v>
      </c>
      <c r="L38" s="40">
        <f>IF(L8&gt;0,ROUNDDOWN(L37/L8,0),0)</f>
        <v>0</v>
      </c>
      <c r="M38" s="38"/>
      <c r="N38" s="29" t="s">
        <v>96</v>
      </c>
    </row>
    <row r="39" spans="2:14" ht="13.5" customHeight="1" thickBot="1" x14ac:dyDescent="0.2">
      <c r="B39" s="17">
        <f t="shared" si="0"/>
        <v>32</v>
      </c>
      <c r="C39" s="133" t="s">
        <v>97</v>
      </c>
      <c r="D39" s="134"/>
      <c r="E39" s="110" t="s">
        <v>98</v>
      </c>
      <c r="F39" s="120"/>
      <c r="G39" s="121"/>
      <c r="H39" s="28"/>
      <c r="I39" s="39" t="s">
        <v>95</v>
      </c>
      <c r="J39" s="41"/>
      <c r="K39" s="41"/>
      <c r="L39" s="41"/>
      <c r="M39" s="38"/>
      <c r="N39" s="29" t="s">
        <v>99</v>
      </c>
    </row>
    <row r="40" spans="2:14" ht="13.5" customHeight="1" thickBot="1" x14ac:dyDescent="0.2">
      <c r="B40" s="17">
        <f t="shared" si="0"/>
        <v>33</v>
      </c>
      <c r="C40" s="135"/>
      <c r="D40" s="136"/>
      <c r="E40" s="110" t="s">
        <v>100</v>
      </c>
      <c r="F40" s="120"/>
      <c r="G40" s="121"/>
      <c r="H40" s="28"/>
      <c r="I40" s="39" t="s">
        <v>101</v>
      </c>
      <c r="J40" s="42">
        <f>J39*30</f>
        <v>0</v>
      </c>
      <c r="K40" s="42">
        <f>K39*30</f>
        <v>0</v>
      </c>
      <c r="L40" s="42">
        <f>L39*30</f>
        <v>0</v>
      </c>
      <c r="M40" s="38"/>
      <c r="N40" s="29" t="s">
        <v>102</v>
      </c>
    </row>
    <row r="41" spans="2:14" x14ac:dyDescent="0.15">
      <c r="B41" s="7" t="s">
        <v>103</v>
      </c>
    </row>
    <row r="42" spans="2:14" x14ac:dyDescent="0.15">
      <c r="C42" s="7" t="s">
        <v>104</v>
      </c>
    </row>
    <row r="43" spans="2:14" x14ac:dyDescent="0.15">
      <c r="C43" s="7" t="s">
        <v>105</v>
      </c>
    </row>
    <row r="44" spans="2:14" ht="14.25" x14ac:dyDescent="0.15">
      <c r="C44" s="43"/>
    </row>
    <row r="45" spans="2:14" ht="14.25" x14ac:dyDescent="0.15">
      <c r="C45" s="43"/>
    </row>
  </sheetData>
  <mergeCells count="45">
    <mergeCell ref="D30:G30"/>
    <mergeCell ref="C38:G38"/>
    <mergeCell ref="C39:D40"/>
    <mergeCell ref="E39:G39"/>
    <mergeCell ref="E40:G40"/>
    <mergeCell ref="D33:D35"/>
    <mergeCell ref="E33:G33"/>
    <mergeCell ref="E34:G34"/>
    <mergeCell ref="E35:G35"/>
    <mergeCell ref="D36:G36"/>
    <mergeCell ref="C37:G37"/>
    <mergeCell ref="E24:G24"/>
    <mergeCell ref="E25:G25"/>
    <mergeCell ref="D26:D29"/>
    <mergeCell ref="E26:G26"/>
    <mergeCell ref="N26:N28"/>
    <mergeCell ref="E27:G27"/>
    <mergeCell ref="E28:G28"/>
    <mergeCell ref="E29:G29"/>
    <mergeCell ref="C8:G8"/>
    <mergeCell ref="C9:C10"/>
    <mergeCell ref="D9:G9"/>
    <mergeCell ref="D10:G10"/>
    <mergeCell ref="C11:C35"/>
    <mergeCell ref="D11:D22"/>
    <mergeCell ref="E11:E20"/>
    <mergeCell ref="F11:F14"/>
    <mergeCell ref="F15:F19"/>
    <mergeCell ref="E21:G21"/>
    <mergeCell ref="D31:D32"/>
    <mergeCell ref="E31:G31"/>
    <mergeCell ref="E32:G32"/>
    <mergeCell ref="E22:G22"/>
    <mergeCell ref="D23:D25"/>
    <mergeCell ref="E23:G23"/>
    <mergeCell ref="B1:N1"/>
    <mergeCell ref="B4:B7"/>
    <mergeCell ref="C4:G7"/>
    <mergeCell ref="H4:I7"/>
    <mergeCell ref="J4:M4"/>
    <mergeCell ref="N4:N7"/>
    <mergeCell ref="J5:L5"/>
    <mergeCell ref="M5:M7"/>
    <mergeCell ref="J6:J7"/>
    <mergeCell ref="K6:L6"/>
  </mergeCells>
  <phoneticPr fontId="3"/>
  <pageMargins left="0" right="0.78740157480314965" top="0.59055118110236227" bottom="0.43" header="0.51181102362204722" footer="0.2"/>
  <headerFooter alignWithMargins="0"/>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S45"/>
  <sheetViews>
    <sheetView zoomScaleNormal="100" workbookViewId="0"/>
  </sheetViews>
  <sheetFormatPr defaultRowHeight="11.25" x14ac:dyDescent="0.15"/>
  <cols>
    <col min="1" max="1" width="3.25" style="7" customWidth="1"/>
    <col min="2" max="2" width="2.625" style="7" customWidth="1"/>
    <col min="3" max="3" width="3.875" style="7" customWidth="1"/>
    <col min="4" max="6" width="6.625" style="7" customWidth="1"/>
    <col min="7" max="7" width="10.25" style="7" customWidth="1"/>
    <col min="8" max="8" width="10.125" style="7" customWidth="1"/>
    <col min="9" max="9" width="6.5" style="7" customWidth="1"/>
    <col min="10" max="13" width="10.125" style="7" customWidth="1"/>
    <col min="14" max="14" width="27.25" style="7" customWidth="1"/>
    <col min="15" max="15" width="2.625" style="7" customWidth="1"/>
    <col min="16" max="16" width="12.625" style="7" customWidth="1"/>
    <col min="17" max="17" width="10.75" style="7" customWidth="1"/>
    <col min="18" max="18" width="9.875" style="7" customWidth="1"/>
    <col min="19" max="19" width="7.375" style="7" customWidth="1"/>
    <col min="20" max="28" width="2.625" style="7" customWidth="1"/>
    <col min="29" max="16384" width="9" style="7"/>
  </cols>
  <sheetData>
    <row r="1" spans="2:19" s="4" customFormat="1" ht="14.25" x14ac:dyDescent="0.15">
      <c r="B1" s="84" t="s">
        <v>19</v>
      </c>
      <c r="C1" s="84"/>
      <c r="D1" s="84"/>
      <c r="E1" s="84"/>
      <c r="F1" s="84"/>
      <c r="G1" s="84"/>
      <c r="H1" s="84"/>
      <c r="I1" s="84"/>
      <c r="J1" s="84"/>
      <c r="K1" s="84"/>
      <c r="L1" s="84"/>
      <c r="M1" s="84"/>
      <c r="N1" s="84"/>
    </row>
    <row r="2" spans="2:19" x14ac:dyDescent="0.15">
      <c r="B2" s="5"/>
      <c r="C2" s="6"/>
      <c r="D2" s="7" t="s">
        <v>20</v>
      </c>
      <c r="E2" s="5"/>
      <c r="F2" s="5"/>
      <c r="G2" s="5"/>
      <c r="N2" s="5"/>
    </row>
    <row r="3" spans="2:19" ht="12" x14ac:dyDescent="0.15">
      <c r="N3" s="8"/>
    </row>
    <row r="4" spans="2:19" x14ac:dyDescent="0.15">
      <c r="B4" s="85" t="s">
        <v>21</v>
      </c>
      <c r="C4" s="88" t="s">
        <v>22</v>
      </c>
      <c r="D4" s="89"/>
      <c r="E4" s="89"/>
      <c r="F4" s="89"/>
      <c r="G4" s="90"/>
      <c r="H4" s="88" t="s">
        <v>23</v>
      </c>
      <c r="I4" s="90"/>
      <c r="J4" s="97" t="s">
        <v>24</v>
      </c>
      <c r="K4" s="98"/>
      <c r="L4" s="98"/>
      <c r="M4" s="99"/>
      <c r="N4" s="85" t="s">
        <v>25</v>
      </c>
    </row>
    <row r="5" spans="2:19" x14ac:dyDescent="0.15">
      <c r="B5" s="86"/>
      <c r="C5" s="91"/>
      <c r="D5" s="92"/>
      <c r="E5" s="92"/>
      <c r="F5" s="92"/>
      <c r="G5" s="93"/>
      <c r="H5" s="91"/>
      <c r="I5" s="93"/>
      <c r="J5" s="100" t="s">
        <v>26</v>
      </c>
      <c r="K5" s="101"/>
      <c r="L5" s="102"/>
      <c r="M5" s="85" t="s">
        <v>27</v>
      </c>
      <c r="N5" s="86"/>
    </row>
    <row r="6" spans="2:19" x14ac:dyDescent="0.15">
      <c r="B6" s="86"/>
      <c r="C6" s="91"/>
      <c r="D6" s="92"/>
      <c r="E6" s="92"/>
      <c r="F6" s="92"/>
      <c r="G6" s="93"/>
      <c r="H6" s="91"/>
      <c r="I6" s="93"/>
      <c r="J6" s="85" t="s">
        <v>28</v>
      </c>
      <c r="K6" s="103" t="s">
        <v>29</v>
      </c>
      <c r="L6" s="104"/>
      <c r="M6" s="86"/>
      <c r="N6" s="86"/>
    </row>
    <row r="7" spans="2:19" x14ac:dyDescent="0.15">
      <c r="B7" s="87"/>
      <c r="C7" s="94"/>
      <c r="D7" s="95"/>
      <c r="E7" s="95"/>
      <c r="F7" s="95"/>
      <c r="G7" s="96"/>
      <c r="H7" s="94"/>
      <c r="I7" s="96"/>
      <c r="J7" s="87"/>
      <c r="K7" s="9" t="s">
        <v>30</v>
      </c>
      <c r="L7" s="9" t="s">
        <v>31</v>
      </c>
      <c r="M7" s="87"/>
      <c r="N7" s="87"/>
    </row>
    <row r="8" spans="2:19" ht="13.5" customHeight="1" x14ac:dyDescent="0.15">
      <c r="B8" s="71">
        <v>1</v>
      </c>
      <c r="C8" s="105" t="s">
        <v>32</v>
      </c>
      <c r="D8" s="106"/>
      <c r="E8" s="106"/>
      <c r="F8" s="106"/>
      <c r="G8" s="107"/>
      <c r="H8" s="11">
        <f>SUM(J8:L8)</f>
        <v>100</v>
      </c>
      <c r="I8" s="69" t="s">
        <v>33</v>
      </c>
      <c r="J8" s="13"/>
      <c r="K8" s="14">
        <v>10</v>
      </c>
      <c r="L8" s="14">
        <v>90</v>
      </c>
      <c r="M8" s="15"/>
      <c r="N8" s="70" t="s">
        <v>34</v>
      </c>
    </row>
    <row r="9" spans="2:19" ht="13.5" customHeight="1" x14ac:dyDescent="0.15">
      <c r="B9" s="17">
        <f t="shared" ref="B9:B40" si="0">B8+1</f>
        <v>2</v>
      </c>
      <c r="C9" s="108" t="s">
        <v>35</v>
      </c>
      <c r="D9" s="110" t="s">
        <v>36</v>
      </c>
      <c r="E9" s="111"/>
      <c r="F9" s="111"/>
      <c r="G9" s="112"/>
      <c r="H9" s="18">
        <f>SUM(J9:M9)</f>
        <v>5000</v>
      </c>
      <c r="I9" s="67" t="s">
        <v>210</v>
      </c>
      <c r="J9" s="14"/>
      <c r="K9" s="14">
        <v>470</v>
      </c>
      <c r="L9" s="14">
        <v>4230</v>
      </c>
      <c r="M9" s="14">
        <v>300</v>
      </c>
      <c r="N9" s="20" t="s">
        <v>38</v>
      </c>
    </row>
    <row r="10" spans="2:19" ht="13.5" customHeight="1" x14ac:dyDescent="0.15">
      <c r="B10" s="17">
        <f t="shared" si="0"/>
        <v>3</v>
      </c>
      <c r="C10" s="109"/>
      <c r="D10" s="110" t="s">
        <v>39</v>
      </c>
      <c r="E10" s="111"/>
      <c r="F10" s="111"/>
      <c r="G10" s="112"/>
      <c r="H10" s="21">
        <f>SUM(J10:M10)</f>
        <v>100</v>
      </c>
      <c r="I10" s="67" t="s">
        <v>211</v>
      </c>
      <c r="J10" s="22">
        <f>100-SUM(K10:M10)</f>
        <v>0</v>
      </c>
      <c r="K10" s="22">
        <f>IF(K9&gt;0,ROUNDUP((K9/H9)*100,0),0)</f>
        <v>10</v>
      </c>
      <c r="L10" s="22">
        <f>ROUNDDOWN((L9/H9)*100,0)</f>
        <v>84</v>
      </c>
      <c r="M10" s="22">
        <f>ROUNDDOWN((M9/H9)*100,0)</f>
        <v>6</v>
      </c>
      <c r="N10" s="20" t="s">
        <v>39</v>
      </c>
    </row>
    <row r="11" spans="2:19" ht="13.5" customHeight="1" x14ac:dyDescent="0.15">
      <c r="B11" s="17">
        <f t="shared" si="0"/>
        <v>4</v>
      </c>
      <c r="C11" s="85" t="s">
        <v>41</v>
      </c>
      <c r="D11" s="113" t="s">
        <v>42</v>
      </c>
      <c r="E11" s="115" t="s">
        <v>43</v>
      </c>
      <c r="F11" s="115" t="s">
        <v>44</v>
      </c>
      <c r="G11" s="23" t="s">
        <v>45</v>
      </c>
      <c r="H11" s="24">
        <v>1000000000</v>
      </c>
      <c r="I11" s="67" t="s">
        <v>46</v>
      </c>
      <c r="J11" s="67">
        <f>H11-SUM(K11:M11)</f>
        <v>0</v>
      </c>
      <c r="K11" s="67">
        <f>ROUNDDOWN(H11*(K10/100),0)</f>
        <v>100000000</v>
      </c>
      <c r="L11" s="67">
        <f>ROUNDDOWN(H11*(L10/100),0)</f>
        <v>840000000</v>
      </c>
      <c r="M11" s="67">
        <f>ROUNDDOWN(H11*(M10/100),0)</f>
        <v>60000000</v>
      </c>
      <c r="N11" s="25" t="s">
        <v>47</v>
      </c>
    </row>
    <row r="12" spans="2:19" ht="13.5" customHeight="1" x14ac:dyDescent="0.15">
      <c r="B12" s="17">
        <f t="shared" si="0"/>
        <v>5</v>
      </c>
      <c r="C12" s="86"/>
      <c r="D12" s="114"/>
      <c r="E12" s="116"/>
      <c r="F12" s="118"/>
      <c r="G12" s="26" t="s">
        <v>48</v>
      </c>
      <c r="H12" s="24">
        <v>40000000</v>
      </c>
      <c r="I12" s="67" t="s">
        <v>46</v>
      </c>
      <c r="J12" s="67">
        <f>H12-SUM(K12:M12)</f>
        <v>0</v>
      </c>
      <c r="K12" s="67">
        <f>ROUNDDOWN(H12*(K10/100),0)</f>
        <v>4000000</v>
      </c>
      <c r="L12" s="67">
        <f>ROUNDDOWN(H12*(L10/100),0)</f>
        <v>33600000</v>
      </c>
      <c r="M12" s="67">
        <f>ROUNDDOWN(H12*(M10/100),0)</f>
        <v>2400000</v>
      </c>
      <c r="N12" s="25" t="s">
        <v>47</v>
      </c>
    </row>
    <row r="13" spans="2:19" ht="13.5" customHeight="1" x14ac:dyDescent="0.15">
      <c r="B13" s="17">
        <f t="shared" si="0"/>
        <v>6</v>
      </c>
      <c r="C13" s="86"/>
      <c r="D13" s="114"/>
      <c r="E13" s="116"/>
      <c r="F13" s="118"/>
      <c r="G13" s="26" t="s">
        <v>49</v>
      </c>
      <c r="H13" s="24">
        <v>10000000</v>
      </c>
      <c r="I13" s="67" t="s">
        <v>46</v>
      </c>
      <c r="J13" s="67">
        <f>H13-SUM(K13:M13)</f>
        <v>0</v>
      </c>
      <c r="K13" s="67">
        <f>ROUNDDOWN(H13*(K10/100),0)</f>
        <v>1000000</v>
      </c>
      <c r="L13" s="67">
        <f>ROUNDDOWN(H13*(L10/100),0)</f>
        <v>8400000</v>
      </c>
      <c r="M13" s="67">
        <f>ROUNDDOWN(H13*(M10/100),0)</f>
        <v>600000</v>
      </c>
      <c r="N13" s="25" t="s">
        <v>50</v>
      </c>
    </row>
    <row r="14" spans="2:19" ht="13.5" customHeight="1" x14ac:dyDescent="0.15">
      <c r="B14" s="17">
        <f t="shared" si="0"/>
        <v>7</v>
      </c>
      <c r="C14" s="86"/>
      <c r="D14" s="114"/>
      <c r="E14" s="116"/>
      <c r="F14" s="119"/>
      <c r="G14" s="27" t="s">
        <v>51</v>
      </c>
      <c r="H14" s="28">
        <f>SUM(H11:H13)</f>
        <v>1050000000</v>
      </c>
      <c r="I14" s="67" t="s">
        <v>46</v>
      </c>
      <c r="J14" s="68">
        <f>SUM(J11:J13)</f>
        <v>0</v>
      </c>
      <c r="K14" s="68">
        <f>SUM(K11:K13)</f>
        <v>105000000</v>
      </c>
      <c r="L14" s="68">
        <f>SUM(L11:L13)</f>
        <v>882000000</v>
      </c>
      <c r="M14" s="68">
        <f>SUM(M11:M13)</f>
        <v>63000000</v>
      </c>
      <c r="N14" s="25"/>
    </row>
    <row r="15" spans="2:19" ht="13.5" customHeight="1" x14ac:dyDescent="0.15">
      <c r="B15" s="17">
        <f t="shared" si="0"/>
        <v>8</v>
      </c>
      <c r="C15" s="86"/>
      <c r="D15" s="114"/>
      <c r="E15" s="116"/>
      <c r="F15" s="115" t="s">
        <v>52</v>
      </c>
      <c r="G15" s="26" t="s">
        <v>53</v>
      </c>
      <c r="H15" s="24">
        <v>30000000</v>
      </c>
      <c r="I15" s="67" t="s">
        <v>46</v>
      </c>
      <c r="J15" s="67">
        <f>H15-SUM(K15:M15)</f>
        <v>0</v>
      </c>
      <c r="K15" s="67">
        <f>ROUNDDOWN(H15*(K10/100),0)</f>
        <v>3000000</v>
      </c>
      <c r="L15" s="67">
        <f>ROUNDDOWN(H15*(L10/100),0)</f>
        <v>25200000</v>
      </c>
      <c r="M15" s="67">
        <f>ROUNDDOWN(H15*(M10/100),0)</f>
        <v>1800000</v>
      </c>
      <c r="N15" s="25" t="s">
        <v>47</v>
      </c>
    </row>
    <row r="16" spans="2:19" ht="13.5" customHeight="1" x14ac:dyDescent="0.15">
      <c r="B16" s="17">
        <f t="shared" si="0"/>
        <v>9</v>
      </c>
      <c r="C16" s="86"/>
      <c r="D16" s="114"/>
      <c r="E16" s="116"/>
      <c r="F16" s="118"/>
      <c r="G16" s="26" t="s">
        <v>54</v>
      </c>
      <c r="H16" s="30">
        <v>93500000</v>
      </c>
      <c r="I16" s="67" t="s">
        <v>46</v>
      </c>
      <c r="J16" s="67">
        <f>H16-SUM(K16:M16)</f>
        <v>0</v>
      </c>
      <c r="K16" s="67">
        <f>ROUNDDOWN(H16*(K10/100),0)</f>
        <v>9350000</v>
      </c>
      <c r="L16" s="67">
        <f>ROUNDDOWN(H16*(L10/100),0)</f>
        <v>78540000</v>
      </c>
      <c r="M16" s="67">
        <f>ROUNDDOWN(H16*(M10/100),0)</f>
        <v>5610000</v>
      </c>
      <c r="N16" s="25"/>
      <c r="S16" s="31"/>
    </row>
    <row r="17" spans="1:19" ht="13.5" customHeight="1" x14ac:dyDescent="0.15">
      <c r="B17" s="17">
        <f t="shared" si="0"/>
        <v>10</v>
      </c>
      <c r="C17" s="86"/>
      <c r="D17" s="114"/>
      <c r="E17" s="116"/>
      <c r="F17" s="118"/>
      <c r="G17" s="26" t="s">
        <v>55</v>
      </c>
      <c r="H17" s="30">
        <v>100000000</v>
      </c>
      <c r="I17" s="67" t="s">
        <v>46</v>
      </c>
      <c r="J17" s="67">
        <f>H17-SUM(K17:M17)</f>
        <v>0</v>
      </c>
      <c r="K17" s="67">
        <f>ROUNDDOWN(H17*(K10/100),0)</f>
        <v>10000000</v>
      </c>
      <c r="L17" s="67">
        <f>ROUNDDOWN(H17*(L10/100),0)</f>
        <v>84000000</v>
      </c>
      <c r="M17" s="67">
        <f>ROUNDDOWN(H17*(M10/100),0)</f>
        <v>6000000</v>
      </c>
      <c r="N17" s="25"/>
      <c r="S17" s="31"/>
    </row>
    <row r="18" spans="1:19" ht="13.5" customHeight="1" x14ac:dyDescent="0.15">
      <c r="B18" s="17">
        <f t="shared" si="0"/>
        <v>11</v>
      </c>
      <c r="C18" s="86"/>
      <c r="D18" s="114"/>
      <c r="E18" s="116"/>
      <c r="F18" s="118"/>
      <c r="G18" s="32" t="s">
        <v>56</v>
      </c>
      <c r="H18" s="30">
        <v>0</v>
      </c>
      <c r="I18" s="67" t="s">
        <v>46</v>
      </c>
      <c r="J18" s="67">
        <f>H18-SUM(K18:M18)</f>
        <v>0</v>
      </c>
      <c r="K18" s="67">
        <f>ROUNDDOWN(H18*(K10/100),0)</f>
        <v>0</v>
      </c>
      <c r="L18" s="67">
        <f>ROUNDDOWN(H18*(L10/100),0)</f>
        <v>0</v>
      </c>
      <c r="M18" s="67">
        <f>ROUNDDOWN(H18*(M10/100),0)</f>
        <v>0</v>
      </c>
      <c r="N18" s="25"/>
      <c r="S18" s="31"/>
    </row>
    <row r="19" spans="1:19" ht="13.5" customHeight="1" x14ac:dyDescent="0.15">
      <c r="B19" s="17">
        <f t="shared" si="0"/>
        <v>12</v>
      </c>
      <c r="C19" s="86"/>
      <c r="D19" s="114"/>
      <c r="E19" s="116"/>
      <c r="F19" s="119"/>
      <c r="G19" s="33" t="s">
        <v>51</v>
      </c>
      <c r="H19" s="28">
        <f>SUM(H15:H18)</f>
        <v>223500000</v>
      </c>
      <c r="I19" s="67" t="s">
        <v>46</v>
      </c>
      <c r="J19" s="68">
        <f>SUM(J15:J18)</f>
        <v>0</v>
      </c>
      <c r="K19" s="68">
        <f>SUM(K15:K18)</f>
        <v>22350000</v>
      </c>
      <c r="L19" s="68">
        <f>SUM(L15:L18)</f>
        <v>187740000</v>
      </c>
      <c r="M19" s="68">
        <f>SUM(M15:M18)</f>
        <v>13410000</v>
      </c>
      <c r="N19" s="25"/>
      <c r="S19" s="31"/>
    </row>
    <row r="20" spans="1:19" ht="13.5" customHeight="1" x14ac:dyDescent="0.15">
      <c r="B20" s="17">
        <f t="shared" si="0"/>
        <v>13</v>
      </c>
      <c r="C20" s="86"/>
      <c r="D20" s="114"/>
      <c r="E20" s="117"/>
      <c r="F20" s="34" t="s">
        <v>57</v>
      </c>
      <c r="G20" s="34"/>
      <c r="H20" s="28">
        <f>H14-H19</f>
        <v>826500000</v>
      </c>
      <c r="I20" s="67" t="s">
        <v>46</v>
      </c>
      <c r="J20" s="68">
        <f>J14-J19</f>
        <v>0</v>
      </c>
      <c r="K20" s="68">
        <f>K14-K19</f>
        <v>82650000</v>
      </c>
      <c r="L20" s="68">
        <f>L14-L19</f>
        <v>694260000</v>
      </c>
      <c r="M20" s="68">
        <f>M14-M19</f>
        <v>49590000</v>
      </c>
      <c r="N20" s="25" t="s">
        <v>58</v>
      </c>
    </row>
    <row r="21" spans="1:19" ht="13.5" customHeight="1" x14ac:dyDescent="0.15">
      <c r="B21" s="17">
        <f t="shared" si="0"/>
        <v>14</v>
      </c>
      <c r="C21" s="86"/>
      <c r="D21" s="114"/>
      <c r="E21" s="110" t="s">
        <v>59</v>
      </c>
      <c r="F21" s="120"/>
      <c r="G21" s="121"/>
      <c r="H21" s="30">
        <v>25</v>
      </c>
      <c r="I21" s="67" t="s">
        <v>60</v>
      </c>
      <c r="J21" s="67">
        <f>IF(J9&gt;0,H21,0)</f>
        <v>0</v>
      </c>
      <c r="K21" s="67">
        <f>IF(K9&gt;0,H21,0)</f>
        <v>25</v>
      </c>
      <c r="L21" s="67">
        <f>IF(L9&gt;0,H21,0)</f>
        <v>25</v>
      </c>
      <c r="M21" s="67">
        <f>IF(M9&gt;0,H21,0)</f>
        <v>25</v>
      </c>
      <c r="N21" s="25" t="s">
        <v>61</v>
      </c>
    </row>
    <row r="22" spans="1:19" ht="13.5" customHeight="1" x14ac:dyDescent="0.15">
      <c r="A22" s="35"/>
      <c r="B22" s="17">
        <f t="shared" si="0"/>
        <v>15</v>
      </c>
      <c r="C22" s="86"/>
      <c r="D22" s="114"/>
      <c r="E22" s="110" t="s">
        <v>62</v>
      </c>
      <c r="F22" s="111"/>
      <c r="G22" s="112"/>
      <c r="H22" s="28">
        <f>ROUNDDOWN(H20/H21,0)</f>
        <v>33060000</v>
      </c>
      <c r="I22" s="67" t="s">
        <v>63</v>
      </c>
      <c r="J22" s="67">
        <f>H22-SUM(K22:M22)</f>
        <v>0</v>
      </c>
      <c r="K22" s="67">
        <f>ROUNDDOWN(K20/K21,0)</f>
        <v>3306000</v>
      </c>
      <c r="L22" s="67">
        <f>ROUNDDOWN(L20/L21,0)</f>
        <v>27770400</v>
      </c>
      <c r="M22" s="67">
        <f>ROUNDDOWN(M20/M21,0)</f>
        <v>1983600</v>
      </c>
      <c r="N22" s="25" t="s">
        <v>64</v>
      </c>
    </row>
    <row r="23" spans="1:19" ht="13.5" customHeight="1" x14ac:dyDescent="0.15">
      <c r="B23" s="17">
        <f t="shared" si="0"/>
        <v>16</v>
      </c>
      <c r="C23" s="86"/>
      <c r="D23" s="113" t="s">
        <v>65</v>
      </c>
      <c r="E23" s="110" t="s">
        <v>66</v>
      </c>
      <c r="F23" s="124"/>
      <c r="G23" s="125"/>
      <c r="H23" s="24">
        <v>70000000</v>
      </c>
      <c r="I23" s="67" t="s">
        <v>46</v>
      </c>
      <c r="J23" s="67">
        <f>H23-SUM(K23:M23)</f>
        <v>0</v>
      </c>
      <c r="K23" s="67">
        <f>ROUNDDOWN(H23*(K10/100),0)</f>
        <v>7000000</v>
      </c>
      <c r="L23" s="67">
        <f>ROUNDDOWN(H23*(L10/100),0)</f>
        <v>58800000</v>
      </c>
      <c r="M23" s="67">
        <f>ROUNDDOWN(H23*(M10/100),0)</f>
        <v>4200000</v>
      </c>
      <c r="N23" s="67" t="s">
        <v>67</v>
      </c>
    </row>
    <row r="24" spans="1:19" ht="13.5" customHeight="1" x14ac:dyDescent="0.15">
      <c r="B24" s="17">
        <f t="shared" si="0"/>
        <v>17</v>
      </c>
      <c r="C24" s="86"/>
      <c r="D24" s="114"/>
      <c r="E24" s="110" t="s">
        <v>59</v>
      </c>
      <c r="F24" s="111"/>
      <c r="G24" s="112"/>
      <c r="H24" s="30">
        <v>25</v>
      </c>
      <c r="I24" s="67" t="s">
        <v>60</v>
      </c>
      <c r="J24" s="67">
        <f>IF(J9&gt;0,H24,0)</f>
        <v>0</v>
      </c>
      <c r="K24" s="67">
        <f>IF(K9&gt;0,H24,0)</f>
        <v>25</v>
      </c>
      <c r="L24" s="67">
        <f>IF(L9&gt;0,H24,0)</f>
        <v>25</v>
      </c>
      <c r="M24" s="67">
        <f>IF(M9&gt;0,H24,0)</f>
        <v>25</v>
      </c>
      <c r="N24" s="25" t="s">
        <v>68</v>
      </c>
    </row>
    <row r="25" spans="1:19" ht="13.5" customHeight="1" x14ac:dyDescent="0.15">
      <c r="B25" s="17">
        <f t="shared" si="0"/>
        <v>18</v>
      </c>
      <c r="C25" s="86"/>
      <c r="D25" s="114"/>
      <c r="E25" s="110" t="s">
        <v>69</v>
      </c>
      <c r="F25" s="111"/>
      <c r="G25" s="112"/>
      <c r="H25" s="28">
        <f>ROUNDDOWN(H23/H24,0)</f>
        <v>2800000</v>
      </c>
      <c r="I25" s="67" t="s">
        <v>63</v>
      </c>
      <c r="J25" s="67">
        <f>H25-SUM(K25:M25)</f>
        <v>0</v>
      </c>
      <c r="K25" s="67">
        <f>ROUNDDOWN(K23/K24,0)</f>
        <v>280000</v>
      </c>
      <c r="L25" s="67">
        <f>ROUNDDOWN(L23/L24,0)</f>
        <v>2352000</v>
      </c>
      <c r="M25" s="67">
        <f>ROUNDDOWN(M23/M24,0)</f>
        <v>168000</v>
      </c>
      <c r="N25" s="67" t="s">
        <v>70</v>
      </c>
    </row>
    <row r="26" spans="1:19" ht="13.5" customHeight="1" x14ac:dyDescent="0.15">
      <c r="B26" s="17">
        <f t="shared" si="0"/>
        <v>19</v>
      </c>
      <c r="C26" s="86"/>
      <c r="D26" s="113" t="s">
        <v>71</v>
      </c>
      <c r="E26" s="127" t="s">
        <v>72</v>
      </c>
      <c r="F26" s="128"/>
      <c r="G26" s="128"/>
      <c r="H26" s="24">
        <v>7200000</v>
      </c>
      <c r="I26" s="67" t="s">
        <v>63</v>
      </c>
      <c r="J26" s="67">
        <f>H26-SUM(K26:M26)</f>
        <v>0</v>
      </c>
      <c r="K26" s="67">
        <f>ROUNDDOWN(H26*(K10/100),0)</f>
        <v>720000</v>
      </c>
      <c r="L26" s="67">
        <f>ROUNDDOWN(H26*(L10/100),0)</f>
        <v>6048000</v>
      </c>
      <c r="M26" s="67">
        <f>ROUNDDOWN(H26*(M10/100),0)</f>
        <v>432000</v>
      </c>
      <c r="N26" s="129" t="s">
        <v>73</v>
      </c>
    </row>
    <row r="27" spans="1:19" ht="13.5" customHeight="1" x14ac:dyDescent="0.15">
      <c r="B27" s="17">
        <f t="shared" si="0"/>
        <v>20</v>
      </c>
      <c r="C27" s="86"/>
      <c r="D27" s="126"/>
      <c r="E27" s="127" t="s">
        <v>74</v>
      </c>
      <c r="F27" s="128"/>
      <c r="G27" s="128"/>
      <c r="H27" s="24">
        <v>3000000</v>
      </c>
      <c r="I27" s="67" t="s">
        <v>63</v>
      </c>
      <c r="J27" s="67">
        <f>H27-SUM(K27:M27)</f>
        <v>0</v>
      </c>
      <c r="K27" s="67">
        <f>ROUNDDOWN(H27*(K10/100),0)</f>
        <v>300000</v>
      </c>
      <c r="L27" s="67">
        <f>ROUNDDOWN(H27*(L10/100),0)</f>
        <v>2520000</v>
      </c>
      <c r="M27" s="67">
        <f>ROUNDDOWN(H27*(M10/100),0)</f>
        <v>180000</v>
      </c>
      <c r="N27" s="130"/>
    </row>
    <row r="28" spans="1:19" ht="13.5" customHeight="1" x14ac:dyDescent="0.15">
      <c r="B28" s="17">
        <f t="shared" si="0"/>
        <v>21</v>
      </c>
      <c r="C28" s="86"/>
      <c r="D28" s="126"/>
      <c r="E28" s="127" t="s">
        <v>75</v>
      </c>
      <c r="F28" s="128"/>
      <c r="G28" s="128"/>
      <c r="H28" s="24">
        <v>4800000</v>
      </c>
      <c r="I28" s="67" t="s">
        <v>63</v>
      </c>
      <c r="J28" s="67">
        <f>H28-SUM(K28:M28)</f>
        <v>0</v>
      </c>
      <c r="K28" s="67">
        <f>ROUNDDOWN(H28*(K10/100),0)</f>
        <v>480000</v>
      </c>
      <c r="L28" s="67">
        <f>ROUNDDOWN(H28*(L10/100),0)</f>
        <v>4032000</v>
      </c>
      <c r="M28" s="67">
        <f>ROUNDDOWN(H28*(M10/100),0)</f>
        <v>288000</v>
      </c>
      <c r="N28" s="131"/>
    </row>
    <row r="29" spans="1:19" ht="13.5" customHeight="1" x14ac:dyDescent="0.15">
      <c r="B29" s="17">
        <f t="shared" si="0"/>
        <v>22</v>
      </c>
      <c r="C29" s="86"/>
      <c r="D29" s="126"/>
      <c r="E29" s="100" t="s">
        <v>51</v>
      </c>
      <c r="F29" s="101"/>
      <c r="G29" s="102"/>
      <c r="H29" s="28">
        <f>SUM(H26:H28)</f>
        <v>15000000</v>
      </c>
      <c r="I29" s="67" t="s">
        <v>63</v>
      </c>
      <c r="J29" s="68">
        <f>SUM(J26:J28)</f>
        <v>0</v>
      </c>
      <c r="K29" s="68">
        <f>SUM(K26:K28)</f>
        <v>1500000</v>
      </c>
      <c r="L29" s="68">
        <f>SUM(L26:L28)</f>
        <v>12600000</v>
      </c>
      <c r="M29" s="68">
        <f>SUM(M26:M28)</f>
        <v>900000</v>
      </c>
      <c r="N29" s="68"/>
    </row>
    <row r="30" spans="1:19" ht="13.5" customHeight="1" x14ac:dyDescent="0.15">
      <c r="B30" s="17">
        <f t="shared" si="0"/>
        <v>23</v>
      </c>
      <c r="C30" s="86"/>
      <c r="D30" s="132" t="s">
        <v>76</v>
      </c>
      <c r="E30" s="128"/>
      <c r="F30" s="128"/>
      <c r="G30" s="128"/>
      <c r="H30" s="24">
        <v>6000000</v>
      </c>
      <c r="I30" s="67" t="s">
        <v>63</v>
      </c>
      <c r="J30" s="67">
        <f>H30-SUM(K30:M30)</f>
        <v>0</v>
      </c>
      <c r="K30" s="67">
        <f>ROUNDDOWN(H30*(K10/100),0)</f>
        <v>600000</v>
      </c>
      <c r="L30" s="67">
        <f>ROUNDDOWN(H30*(L10/100),0)</f>
        <v>5040000</v>
      </c>
      <c r="M30" s="67">
        <f>ROUNDDOWN(H30*(M10/100),0)</f>
        <v>360000</v>
      </c>
      <c r="N30" s="25" t="s">
        <v>77</v>
      </c>
    </row>
    <row r="31" spans="1:19" ht="13.5" customHeight="1" x14ac:dyDescent="0.15">
      <c r="B31" s="17">
        <f t="shared" si="0"/>
        <v>24</v>
      </c>
      <c r="C31" s="86"/>
      <c r="D31" s="122" t="s">
        <v>78</v>
      </c>
      <c r="E31" s="123" t="s">
        <v>79</v>
      </c>
      <c r="F31" s="124"/>
      <c r="G31" s="125"/>
      <c r="H31" s="24">
        <v>200</v>
      </c>
      <c r="I31" s="67" t="s">
        <v>80</v>
      </c>
      <c r="J31" s="67">
        <f>H31</f>
        <v>200</v>
      </c>
      <c r="K31" s="67">
        <f>H31</f>
        <v>200</v>
      </c>
      <c r="L31" s="67">
        <f>H31</f>
        <v>200</v>
      </c>
      <c r="M31" s="67">
        <f>H31</f>
        <v>200</v>
      </c>
      <c r="N31" s="67" t="s">
        <v>81</v>
      </c>
    </row>
    <row r="32" spans="1:19" ht="13.5" customHeight="1" x14ac:dyDescent="0.15">
      <c r="B32" s="17">
        <f t="shared" si="0"/>
        <v>25</v>
      </c>
      <c r="C32" s="86"/>
      <c r="D32" s="118"/>
      <c r="E32" s="123" t="s">
        <v>82</v>
      </c>
      <c r="F32" s="124"/>
      <c r="G32" s="125"/>
      <c r="H32" s="28">
        <f>ROUNDDOWN(H9*H31*12,0)</f>
        <v>12000000</v>
      </c>
      <c r="I32" s="67" t="s">
        <v>63</v>
      </c>
      <c r="J32" s="67">
        <f>J9*J31*12</f>
        <v>0</v>
      </c>
      <c r="K32" s="67">
        <f>ROUNDDOWN(H32*(K10/100),0)</f>
        <v>1200000</v>
      </c>
      <c r="L32" s="67">
        <f>ROUNDDOWN(H32*(L10/100),0)</f>
        <v>10080000</v>
      </c>
      <c r="M32" s="67">
        <f>ROUNDDOWN(H32*(M10/100),0)</f>
        <v>720000</v>
      </c>
      <c r="N32" s="67" t="s">
        <v>83</v>
      </c>
    </row>
    <row r="33" spans="2:14" ht="13.5" customHeight="1" x14ac:dyDescent="0.15">
      <c r="B33" s="17">
        <f t="shared" si="0"/>
        <v>26</v>
      </c>
      <c r="C33" s="86"/>
      <c r="D33" s="122" t="s">
        <v>84</v>
      </c>
      <c r="E33" s="110" t="s">
        <v>84</v>
      </c>
      <c r="F33" s="111"/>
      <c r="G33" s="112"/>
      <c r="H33" s="28">
        <f>SUM(J33:M33)</f>
        <v>15000000</v>
      </c>
      <c r="I33" s="67" t="s">
        <v>46</v>
      </c>
      <c r="J33" s="36"/>
      <c r="K33" s="36">
        <v>1300000</v>
      </c>
      <c r="L33" s="36">
        <v>11700000</v>
      </c>
      <c r="M33" s="36">
        <v>2000000</v>
      </c>
      <c r="N33" s="67" t="s">
        <v>85</v>
      </c>
    </row>
    <row r="34" spans="2:14" ht="13.5" customHeight="1" x14ac:dyDescent="0.15">
      <c r="B34" s="17">
        <f t="shared" si="0"/>
        <v>27</v>
      </c>
      <c r="C34" s="86"/>
      <c r="D34" s="118"/>
      <c r="E34" s="137" t="s">
        <v>86</v>
      </c>
      <c r="F34" s="138"/>
      <c r="G34" s="139"/>
      <c r="H34" s="28"/>
      <c r="I34" s="67" t="s">
        <v>60</v>
      </c>
      <c r="J34" s="36"/>
      <c r="K34" s="36">
        <v>5</v>
      </c>
      <c r="L34" s="36">
        <v>5</v>
      </c>
      <c r="M34" s="36">
        <v>5</v>
      </c>
      <c r="N34" s="67" t="s">
        <v>87</v>
      </c>
    </row>
    <row r="35" spans="2:14" ht="13.5" customHeight="1" x14ac:dyDescent="0.15">
      <c r="B35" s="17">
        <f t="shared" si="0"/>
        <v>28</v>
      </c>
      <c r="C35" s="86"/>
      <c r="D35" s="118"/>
      <c r="E35" s="137" t="s">
        <v>88</v>
      </c>
      <c r="F35" s="138"/>
      <c r="G35" s="139"/>
      <c r="H35" s="28"/>
      <c r="I35" s="67" t="s">
        <v>63</v>
      </c>
      <c r="J35" s="67">
        <f>J12*J34*12</f>
        <v>0</v>
      </c>
      <c r="K35" s="67">
        <f>ROUNDDOWN(K33/K34,0)</f>
        <v>260000</v>
      </c>
      <c r="L35" s="67">
        <f>ROUNDDOWN(L33/L34,0)</f>
        <v>2340000</v>
      </c>
      <c r="M35" s="67">
        <f>ROUNDDOWN(M33/M34,0)</f>
        <v>400000</v>
      </c>
      <c r="N35" s="67" t="s">
        <v>89</v>
      </c>
    </row>
    <row r="36" spans="2:14" ht="13.5" customHeight="1" x14ac:dyDescent="0.15">
      <c r="B36" s="17">
        <f t="shared" si="0"/>
        <v>29</v>
      </c>
      <c r="C36" s="37"/>
      <c r="D36" s="100" t="s">
        <v>41</v>
      </c>
      <c r="E36" s="101"/>
      <c r="F36" s="101"/>
      <c r="G36" s="102"/>
      <c r="H36" s="28"/>
      <c r="I36" s="67" t="s">
        <v>63</v>
      </c>
      <c r="J36" s="67">
        <f>SUM(J22,J25,J29,J30,J32,J35)</f>
        <v>0</v>
      </c>
      <c r="K36" s="67">
        <f>SUM(K22,K25,K29,K30,K32,K35)</f>
        <v>7146000</v>
      </c>
      <c r="L36" s="67">
        <f>SUM(L29)</f>
        <v>12600000</v>
      </c>
      <c r="M36" s="38"/>
      <c r="N36" s="68" t="s">
        <v>90</v>
      </c>
    </row>
    <row r="37" spans="2:14" ht="13.5" customHeight="1" x14ac:dyDescent="0.15">
      <c r="B37" s="17">
        <f t="shared" si="0"/>
        <v>30</v>
      </c>
      <c r="C37" s="110" t="s">
        <v>91</v>
      </c>
      <c r="D37" s="120"/>
      <c r="E37" s="120"/>
      <c r="F37" s="120"/>
      <c r="G37" s="121"/>
      <c r="H37" s="28"/>
      <c r="I37" s="66" t="s">
        <v>92</v>
      </c>
      <c r="J37" s="68">
        <f>ROUNDDOWN(J36/365,0)</f>
        <v>0</v>
      </c>
      <c r="K37" s="68">
        <f>ROUNDDOWN(K36/365,0)</f>
        <v>19578</v>
      </c>
      <c r="L37" s="68">
        <f>ROUNDDOWN(L36/365,0)</f>
        <v>34520</v>
      </c>
      <c r="M37" s="38"/>
      <c r="N37" s="68" t="s">
        <v>93</v>
      </c>
    </row>
    <row r="38" spans="2:14" ht="13.5" customHeight="1" thickBot="1" x14ac:dyDescent="0.2">
      <c r="B38" s="17">
        <f t="shared" si="0"/>
        <v>31</v>
      </c>
      <c r="C38" s="110" t="s">
        <v>94</v>
      </c>
      <c r="D38" s="120"/>
      <c r="E38" s="120"/>
      <c r="F38" s="120"/>
      <c r="G38" s="121"/>
      <c r="H38" s="28"/>
      <c r="I38" s="66" t="s">
        <v>95</v>
      </c>
      <c r="J38" s="40">
        <f>IF(J8&gt;0,ROUNDDOWN(J37/J8,0),0)</f>
        <v>0</v>
      </c>
      <c r="K38" s="40">
        <f>IF(K8&gt;0,ROUNDDOWN(K37/K8,0),0)</f>
        <v>1957</v>
      </c>
      <c r="L38" s="40">
        <f>IF(L8&gt;0,ROUNDDOWN(L37/L8,0),0)</f>
        <v>383</v>
      </c>
      <c r="M38" s="38"/>
      <c r="N38" s="68" t="s">
        <v>96</v>
      </c>
    </row>
    <row r="39" spans="2:14" ht="13.5" customHeight="1" thickBot="1" x14ac:dyDescent="0.2">
      <c r="B39" s="17">
        <f t="shared" si="0"/>
        <v>32</v>
      </c>
      <c r="C39" s="133" t="s">
        <v>97</v>
      </c>
      <c r="D39" s="134"/>
      <c r="E39" s="110" t="s">
        <v>98</v>
      </c>
      <c r="F39" s="120"/>
      <c r="G39" s="121"/>
      <c r="H39" s="28"/>
      <c r="I39" s="66" t="s">
        <v>95</v>
      </c>
      <c r="J39" s="41"/>
      <c r="K39" s="41">
        <v>1900</v>
      </c>
      <c r="L39" s="41">
        <v>380</v>
      </c>
      <c r="M39" s="38"/>
      <c r="N39" s="68" t="s">
        <v>99</v>
      </c>
    </row>
    <row r="40" spans="2:14" ht="13.5" customHeight="1" thickBot="1" x14ac:dyDescent="0.2">
      <c r="B40" s="17">
        <f t="shared" si="0"/>
        <v>33</v>
      </c>
      <c r="C40" s="135"/>
      <c r="D40" s="136"/>
      <c r="E40" s="110" t="s">
        <v>100</v>
      </c>
      <c r="F40" s="120"/>
      <c r="G40" s="121"/>
      <c r="H40" s="28"/>
      <c r="I40" s="66" t="s">
        <v>101</v>
      </c>
      <c r="J40" s="42">
        <f>J39*30</f>
        <v>0</v>
      </c>
      <c r="K40" s="42">
        <f>K39*30</f>
        <v>57000</v>
      </c>
      <c r="L40" s="42">
        <f>L39*30</f>
        <v>11400</v>
      </c>
      <c r="M40" s="38"/>
      <c r="N40" s="68" t="s">
        <v>102</v>
      </c>
    </row>
    <row r="41" spans="2:14" x14ac:dyDescent="0.15">
      <c r="B41" s="7" t="s">
        <v>103</v>
      </c>
    </row>
    <row r="42" spans="2:14" x14ac:dyDescent="0.15">
      <c r="C42" s="7" t="s">
        <v>104</v>
      </c>
    </row>
    <row r="43" spans="2:14" x14ac:dyDescent="0.15">
      <c r="C43" s="7" t="s">
        <v>105</v>
      </c>
    </row>
    <row r="44" spans="2:14" ht="14.25" x14ac:dyDescent="0.15">
      <c r="C44" s="43"/>
    </row>
    <row r="45" spans="2:14" ht="14.25" x14ac:dyDescent="0.15">
      <c r="C45" s="43"/>
    </row>
  </sheetData>
  <mergeCells count="45">
    <mergeCell ref="C38:G38"/>
    <mergeCell ref="C39:D40"/>
    <mergeCell ref="E39:G39"/>
    <mergeCell ref="E40:G40"/>
    <mergeCell ref="D33:D35"/>
    <mergeCell ref="E33:G33"/>
    <mergeCell ref="E34:G34"/>
    <mergeCell ref="E35:G35"/>
    <mergeCell ref="D36:G36"/>
    <mergeCell ref="C37:G37"/>
    <mergeCell ref="N26:N28"/>
    <mergeCell ref="E27:G27"/>
    <mergeCell ref="E28:G28"/>
    <mergeCell ref="E29:G29"/>
    <mergeCell ref="D30:G30"/>
    <mergeCell ref="D31:D32"/>
    <mergeCell ref="E31:G31"/>
    <mergeCell ref="E32:G32"/>
    <mergeCell ref="E22:G22"/>
    <mergeCell ref="D23:D25"/>
    <mergeCell ref="E23:G23"/>
    <mergeCell ref="E24:G24"/>
    <mergeCell ref="E25:G25"/>
    <mergeCell ref="D26:D29"/>
    <mergeCell ref="E26:G26"/>
    <mergeCell ref="C8:G8"/>
    <mergeCell ref="C9:C10"/>
    <mergeCell ref="D9:G9"/>
    <mergeCell ref="D10:G10"/>
    <mergeCell ref="C11:C35"/>
    <mergeCell ref="D11:D22"/>
    <mergeCell ref="E11:E20"/>
    <mergeCell ref="F11:F14"/>
    <mergeCell ref="F15:F19"/>
    <mergeCell ref="E21:G21"/>
    <mergeCell ref="B1:N1"/>
    <mergeCell ref="B4:B7"/>
    <mergeCell ref="C4:G7"/>
    <mergeCell ref="H4:I7"/>
    <mergeCell ref="J4:M4"/>
    <mergeCell ref="N4:N7"/>
    <mergeCell ref="J5:L5"/>
    <mergeCell ref="M5:M7"/>
    <mergeCell ref="J6:J7"/>
    <mergeCell ref="K6:L6"/>
  </mergeCells>
  <phoneticPr fontId="3"/>
  <pageMargins left="0" right="0.78740157480314965" top="0.59055118110236227" bottom="0.43" header="0.51181102362204722" footer="0.2"/>
  <headerFooter alignWithMargins="0"/>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59999389629810485"/>
  </sheetPr>
  <dimension ref="A1:Q46"/>
  <sheetViews>
    <sheetView view="pageBreakPreview" zoomScaleNormal="100" zoomScaleSheetLayoutView="100" workbookViewId="0">
      <selection activeCell="W31" sqref="W31"/>
    </sheetView>
  </sheetViews>
  <sheetFormatPr defaultRowHeight="14.25" x14ac:dyDescent="0.15"/>
  <cols>
    <col min="9" max="9" width="6" customWidth="1"/>
    <col min="10" max="17" width="0" hidden="1" customWidth="1"/>
  </cols>
  <sheetData>
    <row r="1" spans="1:17" x14ac:dyDescent="0.15">
      <c r="A1" s="77" t="s">
        <v>106</v>
      </c>
      <c r="B1" s="78"/>
      <c r="C1" s="78"/>
      <c r="D1" s="78"/>
      <c r="E1" s="78"/>
      <c r="F1" s="78"/>
      <c r="G1" s="78"/>
      <c r="H1" s="78"/>
      <c r="I1" s="78"/>
      <c r="J1" s="78"/>
      <c r="K1" s="78"/>
      <c r="L1" s="78"/>
      <c r="M1" s="78"/>
      <c r="N1" s="78"/>
      <c r="O1" s="78"/>
      <c r="P1" s="78"/>
      <c r="Q1" s="78"/>
    </row>
    <row r="2" spans="1:17" x14ac:dyDescent="0.15">
      <c r="A2" s="79"/>
      <c r="B2" s="79"/>
      <c r="C2" s="79"/>
      <c r="D2" s="79"/>
      <c r="E2" s="79"/>
      <c r="F2" s="79"/>
      <c r="G2" s="79"/>
      <c r="H2" s="79"/>
      <c r="I2" s="79"/>
      <c r="J2" s="1"/>
      <c r="K2" s="1"/>
      <c r="L2" s="1"/>
      <c r="M2" s="1"/>
      <c r="N2" s="1"/>
      <c r="O2" s="1"/>
      <c r="P2" s="1"/>
      <c r="Q2" s="1"/>
    </row>
    <row r="3" spans="1:17" x14ac:dyDescent="0.15">
      <c r="A3" s="2"/>
      <c r="B3" s="1"/>
      <c r="C3" s="1"/>
      <c r="D3" s="1"/>
      <c r="E3" s="1"/>
      <c r="F3" s="1"/>
      <c r="G3" s="1"/>
      <c r="H3" s="1"/>
      <c r="I3" s="1"/>
      <c r="J3" s="1"/>
      <c r="K3" s="1"/>
      <c r="L3" s="1"/>
      <c r="M3" s="1"/>
      <c r="N3" s="1"/>
      <c r="O3" s="1"/>
      <c r="P3" s="1"/>
      <c r="Q3" s="1"/>
    </row>
    <row r="4" spans="1:17" x14ac:dyDescent="0.15">
      <c r="A4" s="80" t="s">
        <v>1</v>
      </c>
      <c r="B4" s="81"/>
      <c r="C4" s="81"/>
      <c r="D4" s="81"/>
      <c r="E4" s="81"/>
      <c r="F4" s="81"/>
      <c r="G4" s="81"/>
      <c r="H4" s="81"/>
      <c r="I4" s="81"/>
      <c r="J4" s="81"/>
      <c r="K4" s="81"/>
      <c r="L4" s="81"/>
      <c r="M4" s="81"/>
      <c r="N4" s="81"/>
      <c r="O4" s="81"/>
      <c r="P4" s="81"/>
      <c r="Q4" s="81"/>
    </row>
    <row r="5" spans="1:17" ht="39" customHeight="1" x14ac:dyDescent="0.15">
      <c r="A5" s="80" t="s">
        <v>107</v>
      </c>
      <c r="B5" s="81"/>
      <c r="C5" s="81"/>
      <c r="D5" s="81"/>
      <c r="E5" s="81"/>
      <c r="F5" s="81"/>
      <c r="G5" s="81"/>
      <c r="H5" s="81"/>
      <c r="I5" s="81"/>
      <c r="J5" s="81"/>
      <c r="K5" s="81"/>
      <c r="L5" s="81"/>
      <c r="M5" s="81"/>
      <c r="N5" s="81"/>
      <c r="O5" s="81"/>
      <c r="P5" s="81"/>
      <c r="Q5" s="81"/>
    </row>
    <row r="6" spans="1:17" x14ac:dyDescent="0.15">
      <c r="A6" s="76" t="s">
        <v>108</v>
      </c>
      <c r="B6" s="81"/>
      <c r="C6" s="81"/>
      <c r="D6" s="81"/>
      <c r="E6" s="81"/>
      <c r="F6" s="81"/>
      <c r="G6" s="81"/>
      <c r="H6" s="81"/>
      <c r="I6" s="81"/>
      <c r="J6" s="81"/>
      <c r="K6" s="81"/>
      <c r="L6" s="81"/>
      <c r="M6" s="81"/>
      <c r="N6" s="81"/>
      <c r="O6" s="81"/>
      <c r="P6" s="81"/>
      <c r="Q6" s="81"/>
    </row>
    <row r="7" spans="1:17" x14ac:dyDescent="0.15">
      <c r="A7" s="76" t="s">
        <v>109</v>
      </c>
      <c r="B7" s="81"/>
      <c r="C7" s="81"/>
      <c r="D7" s="81"/>
      <c r="E7" s="81"/>
      <c r="F7" s="81"/>
      <c r="G7" s="81"/>
      <c r="H7" s="81"/>
      <c r="I7" s="81"/>
      <c r="J7" s="81"/>
      <c r="K7" s="81"/>
      <c r="L7" s="81"/>
      <c r="M7" s="81"/>
      <c r="N7" s="81"/>
      <c r="O7" s="81"/>
      <c r="P7" s="81"/>
      <c r="Q7" s="81"/>
    </row>
    <row r="8" spans="1:17" x14ac:dyDescent="0.15">
      <c r="A8" s="76" t="s">
        <v>110</v>
      </c>
      <c r="B8" s="76"/>
      <c r="C8" s="76"/>
      <c r="D8" s="76"/>
      <c r="E8" s="76"/>
      <c r="F8" s="76"/>
      <c r="G8" s="76"/>
      <c r="H8" s="76"/>
      <c r="I8" s="76"/>
      <c r="J8" s="76"/>
      <c r="K8" s="76"/>
      <c r="L8" s="76"/>
      <c r="M8" s="76"/>
      <c r="N8" s="76"/>
      <c r="O8" s="76"/>
      <c r="P8" s="76"/>
      <c r="Q8" s="76"/>
    </row>
    <row r="9" spans="1:17" x14ac:dyDescent="0.15">
      <c r="A9" s="76"/>
      <c r="B9" s="76"/>
      <c r="C9" s="76"/>
      <c r="D9" s="76"/>
      <c r="E9" s="76"/>
      <c r="F9" s="76"/>
      <c r="G9" s="76"/>
      <c r="H9" s="76"/>
      <c r="I9" s="76"/>
      <c r="J9" s="76"/>
      <c r="K9" s="76"/>
      <c r="L9" s="76"/>
      <c r="M9" s="76"/>
      <c r="N9" s="76"/>
      <c r="O9" s="76"/>
      <c r="P9" s="76"/>
      <c r="Q9" s="76"/>
    </row>
    <row r="10" spans="1:17" ht="15" customHeight="1" x14ac:dyDescent="0.15">
      <c r="A10" s="76"/>
      <c r="B10" s="76"/>
      <c r="C10" s="76"/>
      <c r="D10" s="76"/>
      <c r="E10" s="76"/>
      <c r="F10" s="76"/>
      <c r="G10" s="76"/>
      <c r="H10" s="76"/>
      <c r="I10" s="76"/>
      <c r="J10" s="76"/>
      <c r="K10" s="76"/>
      <c r="L10" s="76"/>
      <c r="M10" s="76"/>
      <c r="N10" s="76"/>
      <c r="O10" s="76"/>
      <c r="P10" s="76"/>
      <c r="Q10" s="76"/>
    </row>
    <row r="11" spans="1:17" x14ac:dyDescent="0.15">
      <c r="A11" s="76" t="s">
        <v>111</v>
      </c>
      <c r="B11" s="76"/>
      <c r="C11" s="76"/>
      <c r="D11" s="76"/>
      <c r="E11" s="76"/>
      <c r="F11" s="76"/>
      <c r="G11" s="76"/>
      <c r="H11" s="76"/>
      <c r="I11" s="76"/>
      <c r="J11" s="76"/>
      <c r="K11" s="76"/>
      <c r="L11" s="76"/>
      <c r="M11" s="76"/>
      <c r="N11" s="76"/>
      <c r="O11" s="76"/>
      <c r="P11" s="76"/>
      <c r="Q11" s="76"/>
    </row>
    <row r="12" spans="1:17" x14ac:dyDescent="0.15">
      <c r="A12" s="76"/>
      <c r="B12" s="76"/>
      <c r="C12" s="76"/>
      <c r="D12" s="76"/>
      <c r="E12" s="76"/>
      <c r="F12" s="76"/>
      <c r="G12" s="76"/>
      <c r="H12" s="76"/>
      <c r="I12" s="76"/>
      <c r="J12" s="76"/>
      <c r="K12" s="76"/>
      <c r="L12" s="76"/>
      <c r="M12" s="76"/>
      <c r="N12" s="76"/>
      <c r="O12" s="76"/>
      <c r="P12" s="76"/>
      <c r="Q12" s="76"/>
    </row>
    <row r="13" spans="1:17" x14ac:dyDescent="0.15">
      <c r="A13" s="76" t="s">
        <v>112</v>
      </c>
      <c r="B13" s="140"/>
      <c r="C13" s="140"/>
      <c r="D13" s="140"/>
      <c r="E13" s="140"/>
      <c r="F13" s="140"/>
      <c r="G13" s="140"/>
      <c r="H13" s="140"/>
      <c r="I13" s="140"/>
      <c r="J13" s="140"/>
      <c r="K13" s="140"/>
      <c r="L13" s="140"/>
      <c r="M13" s="140"/>
      <c r="N13" s="140"/>
      <c r="O13" s="140"/>
      <c r="P13" s="140"/>
      <c r="Q13" s="140"/>
    </row>
    <row r="14" spans="1:17" x14ac:dyDescent="0.15">
      <c r="A14" s="140"/>
      <c r="B14" s="140"/>
      <c r="C14" s="140"/>
      <c r="D14" s="140"/>
      <c r="E14" s="140"/>
      <c r="F14" s="140"/>
      <c r="G14" s="140"/>
      <c r="H14" s="140"/>
      <c r="I14" s="140"/>
      <c r="J14" s="140"/>
      <c r="K14" s="140"/>
      <c r="L14" s="140"/>
      <c r="M14" s="140"/>
      <c r="N14" s="140"/>
      <c r="O14" s="140"/>
      <c r="P14" s="140"/>
      <c r="Q14" s="140"/>
    </row>
    <row r="15" spans="1:17" x14ac:dyDescent="0.15">
      <c r="A15" s="76" t="s">
        <v>113</v>
      </c>
      <c r="B15" s="140"/>
      <c r="C15" s="140"/>
      <c r="D15" s="140"/>
      <c r="E15" s="140"/>
      <c r="F15" s="140"/>
      <c r="G15" s="140"/>
      <c r="H15" s="140"/>
      <c r="I15" s="140"/>
      <c r="J15" s="140"/>
      <c r="K15" s="140"/>
      <c r="L15" s="140"/>
      <c r="M15" s="140"/>
      <c r="N15" s="140"/>
      <c r="O15" s="140"/>
      <c r="P15" s="140"/>
      <c r="Q15" s="140"/>
    </row>
    <row r="16" spans="1:17" x14ac:dyDescent="0.15">
      <c r="A16" s="76" t="s">
        <v>114</v>
      </c>
      <c r="B16" s="141"/>
      <c r="C16" s="141"/>
      <c r="D16" s="141"/>
      <c r="E16" s="141"/>
      <c r="F16" s="141"/>
      <c r="G16" s="141"/>
      <c r="H16" s="141"/>
      <c r="I16" s="141"/>
      <c r="J16" s="141"/>
      <c r="K16" s="141"/>
      <c r="L16" s="141"/>
      <c r="M16" s="141"/>
      <c r="N16" s="141"/>
      <c r="O16" s="141"/>
      <c r="P16" s="141"/>
      <c r="Q16" s="141"/>
    </row>
    <row r="17" spans="1:17" x14ac:dyDescent="0.15">
      <c r="A17" s="141"/>
      <c r="B17" s="141"/>
      <c r="C17" s="141"/>
      <c r="D17" s="141"/>
      <c r="E17" s="141"/>
      <c r="F17" s="141"/>
      <c r="G17" s="141"/>
      <c r="H17" s="141"/>
      <c r="I17" s="141"/>
      <c r="J17" s="141"/>
      <c r="K17" s="141"/>
      <c r="L17" s="141"/>
      <c r="M17" s="141"/>
      <c r="N17" s="141"/>
      <c r="O17" s="141"/>
      <c r="P17" s="141"/>
      <c r="Q17" s="141"/>
    </row>
    <row r="18" spans="1:17" x14ac:dyDescent="0.15">
      <c r="A18" s="76" t="s">
        <v>115</v>
      </c>
      <c r="B18" s="76"/>
      <c r="C18" s="76"/>
      <c r="D18" s="76"/>
      <c r="E18" s="76"/>
      <c r="F18" s="76"/>
      <c r="G18" s="76"/>
      <c r="H18" s="76"/>
      <c r="I18" s="76"/>
      <c r="J18" s="76"/>
      <c r="K18" s="76"/>
      <c r="L18" s="76"/>
      <c r="M18" s="76"/>
      <c r="N18" s="76"/>
      <c r="O18" s="76"/>
      <c r="P18" s="76"/>
      <c r="Q18" s="76"/>
    </row>
    <row r="19" spans="1:17" x14ac:dyDescent="0.15">
      <c r="A19" s="76"/>
      <c r="B19" s="76"/>
      <c r="C19" s="76"/>
      <c r="D19" s="76"/>
      <c r="E19" s="76"/>
      <c r="F19" s="76"/>
      <c r="G19" s="76"/>
      <c r="H19" s="76"/>
      <c r="I19" s="76"/>
      <c r="J19" s="76"/>
      <c r="K19" s="76"/>
      <c r="L19" s="76"/>
      <c r="M19" s="76"/>
      <c r="N19" s="76"/>
      <c r="O19" s="76"/>
      <c r="P19" s="76"/>
      <c r="Q19" s="76"/>
    </row>
    <row r="20" spans="1:17" x14ac:dyDescent="0.15">
      <c r="A20" s="76" t="s">
        <v>116</v>
      </c>
      <c r="B20" s="140"/>
      <c r="C20" s="140"/>
      <c r="D20" s="140"/>
      <c r="E20" s="140"/>
      <c r="F20" s="140"/>
      <c r="G20" s="140"/>
      <c r="H20" s="140"/>
      <c r="I20" s="140"/>
      <c r="J20" s="140"/>
      <c r="K20" s="140"/>
      <c r="L20" s="140"/>
      <c r="M20" s="140"/>
      <c r="N20" s="140"/>
      <c r="O20" s="140"/>
      <c r="P20" s="140"/>
      <c r="Q20" s="140"/>
    </row>
    <row r="21" spans="1:17" x14ac:dyDescent="0.15">
      <c r="A21" s="3"/>
      <c r="B21" s="1"/>
      <c r="C21" s="1"/>
      <c r="D21" s="1"/>
      <c r="E21" s="1"/>
      <c r="F21" s="1"/>
      <c r="G21" s="1"/>
      <c r="H21" s="1"/>
      <c r="I21" s="1"/>
      <c r="J21" s="1"/>
      <c r="K21" s="1"/>
      <c r="L21" s="1"/>
      <c r="M21" s="1"/>
      <c r="N21" s="1"/>
      <c r="O21" s="1"/>
      <c r="P21" s="1"/>
      <c r="Q21" s="1"/>
    </row>
    <row r="22" spans="1:17" x14ac:dyDescent="0.15">
      <c r="A22" s="80" t="s">
        <v>8</v>
      </c>
      <c r="B22" s="81"/>
      <c r="C22" s="81"/>
      <c r="D22" s="81"/>
      <c r="E22" s="81"/>
      <c r="F22" s="81"/>
      <c r="G22" s="81"/>
      <c r="H22" s="81"/>
      <c r="I22" s="81"/>
      <c r="J22" s="81"/>
      <c r="K22" s="81"/>
      <c r="L22" s="81"/>
      <c r="M22" s="81"/>
      <c r="N22" s="81"/>
      <c r="O22" s="81"/>
      <c r="P22" s="81"/>
      <c r="Q22" s="81"/>
    </row>
    <row r="23" spans="1:17" x14ac:dyDescent="0.15">
      <c r="A23" s="80" t="s">
        <v>117</v>
      </c>
      <c r="B23" s="81"/>
      <c r="C23" s="81"/>
      <c r="D23" s="81"/>
      <c r="E23" s="81"/>
      <c r="F23" s="81"/>
      <c r="G23" s="81"/>
      <c r="H23" s="81"/>
      <c r="I23" s="81"/>
      <c r="J23" s="81"/>
      <c r="K23" s="81"/>
      <c r="L23" s="81"/>
      <c r="M23" s="81"/>
      <c r="N23" s="81"/>
      <c r="O23" s="81"/>
      <c r="P23" s="81"/>
      <c r="Q23" s="81"/>
    </row>
    <row r="24" spans="1:17" x14ac:dyDescent="0.15">
      <c r="A24" s="82" t="s">
        <v>118</v>
      </c>
      <c r="B24" s="82"/>
      <c r="C24" s="82"/>
      <c r="D24" s="82"/>
      <c r="E24" s="82"/>
      <c r="F24" s="82"/>
      <c r="G24" s="82"/>
      <c r="H24" s="82"/>
      <c r="I24" s="82"/>
      <c r="J24" s="82"/>
      <c r="K24" s="82"/>
      <c r="L24" s="82"/>
      <c r="M24" s="82"/>
      <c r="N24" s="82"/>
      <c r="O24" s="82"/>
      <c r="P24" s="82"/>
      <c r="Q24" s="82"/>
    </row>
    <row r="25" spans="1:17" x14ac:dyDescent="0.15">
      <c r="A25" s="82"/>
      <c r="B25" s="82"/>
      <c r="C25" s="82"/>
      <c r="D25" s="82"/>
      <c r="E25" s="82"/>
      <c r="F25" s="82"/>
      <c r="G25" s="82"/>
      <c r="H25" s="82"/>
      <c r="I25" s="82"/>
      <c r="J25" s="82"/>
      <c r="K25" s="82"/>
      <c r="L25" s="82"/>
      <c r="M25" s="82"/>
      <c r="N25" s="82"/>
      <c r="O25" s="82"/>
      <c r="P25" s="82"/>
      <c r="Q25" s="82"/>
    </row>
    <row r="26" spans="1:17" x14ac:dyDescent="0.15">
      <c r="A26" s="82" t="s">
        <v>119</v>
      </c>
      <c r="B26" s="82"/>
      <c r="C26" s="82"/>
      <c r="D26" s="82"/>
      <c r="E26" s="82"/>
      <c r="F26" s="82"/>
      <c r="G26" s="82"/>
      <c r="H26" s="82"/>
      <c r="I26" s="82"/>
      <c r="J26" s="82"/>
      <c r="K26" s="82"/>
      <c r="L26" s="82"/>
      <c r="M26" s="82"/>
      <c r="N26" s="82"/>
      <c r="O26" s="82"/>
      <c r="P26" s="82"/>
      <c r="Q26" s="82"/>
    </row>
    <row r="27" spans="1:17" ht="15" customHeight="1" x14ac:dyDescent="0.15">
      <c r="A27" s="82"/>
      <c r="B27" s="82"/>
      <c r="C27" s="82"/>
      <c r="D27" s="82"/>
      <c r="E27" s="82"/>
      <c r="F27" s="82"/>
      <c r="G27" s="82"/>
      <c r="H27" s="82"/>
      <c r="I27" s="82"/>
      <c r="J27" s="82"/>
      <c r="K27" s="82"/>
      <c r="L27" s="82"/>
      <c r="M27" s="82"/>
      <c r="N27" s="82"/>
      <c r="O27" s="82"/>
      <c r="P27" s="82"/>
      <c r="Q27" s="82"/>
    </row>
    <row r="28" spans="1:17" x14ac:dyDescent="0.15">
      <c r="A28" s="82" t="s">
        <v>120</v>
      </c>
      <c r="B28" s="82"/>
      <c r="C28" s="82"/>
      <c r="D28" s="82"/>
      <c r="E28" s="82"/>
      <c r="F28" s="82"/>
      <c r="G28" s="82"/>
      <c r="H28" s="82"/>
      <c r="I28" s="82"/>
      <c r="J28" s="82"/>
      <c r="K28" s="82"/>
      <c r="L28" s="82"/>
      <c r="M28" s="82"/>
      <c r="N28" s="82"/>
      <c r="O28" s="82"/>
      <c r="P28" s="82"/>
      <c r="Q28" s="82"/>
    </row>
    <row r="29" spans="1:17" x14ac:dyDescent="0.15">
      <c r="A29" s="82"/>
      <c r="B29" s="82"/>
      <c r="C29" s="82"/>
      <c r="D29" s="82"/>
      <c r="E29" s="82"/>
      <c r="F29" s="82"/>
      <c r="G29" s="82"/>
      <c r="H29" s="82"/>
      <c r="I29" s="82"/>
      <c r="J29" s="82"/>
      <c r="K29" s="82"/>
      <c r="L29" s="82"/>
      <c r="M29" s="82"/>
      <c r="N29" s="82"/>
      <c r="O29" s="82"/>
      <c r="P29" s="82"/>
      <c r="Q29" s="82"/>
    </row>
    <row r="30" spans="1:17" x14ac:dyDescent="0.15">
      <c r="A30" s="80" t="s">
        <v>121</v>
      </c>
      <c r="B30" s="81"/>
      <c r="C30" s="81"/>
      <c r="D30" s="81"/>
      <c r="E30" s="81"/>
      <c r="F30" s="81"/>
      <c r="G30" s="81"/>
      <c r="H30" s="81"/>
      <c r="I30" s="81"/>
      <c r="J30" s="81"/>
      <c r="K30" s="81"/>
      <c r="L30" s="81"/>
      <c r="M30" s="81"/>
      <c r="N30" s="81"/>
      <c r="O30" s="81"/>
      <c r="P30" s="81"/>
      <c r="Q30" s="81"/>
    </row>
    <row r="31" spans="1:17" x14ac:dyDescent="0.15">
      <c r="A31" s="82" t="s">
        <v>122</v>
      </c>
      <c r="B31" s="82"/>
      <c r="C31" s="82"/>
      <c r="D31" s="82"/>
      <c r="E31" s="82"/>
      <c r="F31" s="82"/>
      <c r="G31" s="82"/>
      <c r="H31" s="82"/>
      <c r="I31" s="82"/>
      <c r="J31" s="82"/>
      <c r="K31" s="82"/>
      <c r="L31" s="82"/>
      <c r="M31" s="82"/>
      <c r="N31" s="82"/>
      <c r="O31" s="82"/>
      <c r="P31" s="82"/>
      <c r="Q31" s="82"/>
    </row>
    <row r="32" spans="1:17" x14ac:dyDescent="0.15">
      <c r="A32" s="82"/>
      <c r="B32" s="82"/>
      <c r="C32" s="82"/>
      <c r="D32" s="82"/>
      <c r="E32" s="82"/>
      <c r="F32" s="82"/>
      <c r="G32" s="82"/>
      <c r="H32" s="82"/>
      <c r="I32" s="82"/>
      <c r="J32" s="82"/>
      <c r="K32" s="82"/>
      <c r="L32" s="82"/>
      <c r="M32" s="82"/>
      <c r="N32" s="82"/>
      <c r="O32" s="82"/>
      <c r="P32" s="82"/>
      <c r="Q32" s="82"/>
    </row>
    <row r="33" spans="1:17" x14ac:dyDescent="0.15">
      <c r="A33" s="82"/>
      <c r="B33" s="82"/>
      <c r="C33" s="82"/>
      <c r="D33" s="82"/>
      <c r="E33" s="82"/>
      <c r="F33" s="82"/>
      <c r="G33" s="82"/>
      <c r="H33" s="82"/>
      <c r="I33" s="82"/>
      <c r="J33" s="82"/>
      <c r="K33" s="82"/>
      <c r="L33" s="82"/>
      <c r="M33" s="82"/>
      <c r="N33" s="82"/>
      <c r="O33" s="82"/>
      <c r="P33" s="82"/>
      <c r="Q33" s="82"/>
    </row>
    <row r="34" spans="1:17" x14ac:dyDescent="0.15">
      <c r="A34" s="82" t="s">
        <v>123</v>
      </c>
      <c r="B34" s="81"/>
      <c r="C34" s="81"/>
      <c r="D34" s="81"/>
      <c r="E34" s="81"/>
      <c r="F34" s="81"/>
      <c r="G34" s="81"/>
      <c r="H34" s="81"/>
      <c r="I34" s="81"/>
      <c r="J34" s="81"/>
      <c r="K34" s="81"/>
      <c r="L34" s="81"/>
      <c r="M34" s="81"/>
      <c r="N34" s="81"/>
      <c r="O34" s="81"/>
      <c r="P34" s="81"/>
      <c r="Q34" s="81"/>
    </row>
    <row r="35" spans="1:17" x14ac:dyDescent="0.15">
      <c r="A35" s="82" t="s">
        <v>124</v>
      </c>
      <c r="B35" s="82"/>
      <c r="C35" s="82"/>
      <c r="D35" s="82"/>
      <c r="E35" s="82"/>
      <c r="F35" s="82"/>
      <c r="G35" s="82"/>
      <c r="H35" s="82"/>
      <c r="I35" s="82"/>
      <c r="J35" s="82"/>
      <c r="K35" s="82"/>
      <c r="L35" s="82"/>
      <c r="M35" s="82"/>
      <c r="N35" s="82"/>
      <c r="O35" s="82"/>
      <c r="P35" s="82"/>
      <c r="Q35" s="82"/>
    </row>
    <row r="36" spans="1:17" x14ac:dyDescent="0.15">
      <c r="A36" s="82"/>
      <c r="B36" s="82"/>
      <c r="C36" s="82"/>
      <c r="D36" s="82"/>
      <c r="E36" s="82"/>
      <c r="F36" s="82"/>
      <c r="G36" s="82"/>
      <c r="H36" s="82"/>
      <c r="I36" s="82"/>
      <c r="J36" s="82"/>
      <c r="K36" s="82"/>
      <c r="L36" s="82"/>
      <c r="M36" s="82"/>
      <c r="N36" s="82"/>
      <c r="O36" s="82"/>
      <c r="P36" s="82"/>
      <c r="Q36" s="82"/>
    </row>
    <row r="37" spans="1:17" ht="15" customHeight="1" x14ac:dyDescent="0.15">
      <c r="A37" s="82"/>
      <c r="B37" s="82"/>
      <c r="C37" s="82"/>
      <c r="D37" s="82"/>
      <c r="E37" s="82"/>
      <c r="F37" s="82"/>
      <c r="G37" s="82"/>
      <c r="H37" s="82"/>
      <c r="I37" s="82"/>
      <c r="J37" s="82"/>
      <c r="K37" s="82"/>
      <c r="L37" s="82"/>
      <c r="M37" s="82"/>
      <c r="N37" s="82"/>
      <c r="O37" s="82"/>
      <c r="P37" s="82"/>
      <c r="Q37" s="82"/>
    </row>
    <row r="38" spans="1:17" x14ac:dyDescent="0.15">
      <c r="A38" s="82" t="s">
        <v>125</v>
      </c>
      <c r="B38" s="82"/>
      <c r="C38" s="82"/>
      <c r="D38" s="82"/>
      <c r="E38" s="82"/>
      <c r="F38" s="82"/>
      <c r="G38" s="82"/>
      <c r="H38" s="82"/>
      <c r="I38" s="82"/>
      <c r="J38" s="82"/>
      <c r="K38" s="82"/>
      <c r="L38" s="82"/>
      <c r="M38" s="82"/>
      <c r="N38" s="82"/>
      <c r="O38" s="82"/>
      <c r="P38" s="82"/>
      <c r="Q38" s="82"/>
    </row>
    <row r="39" spans="1:17" x14ac:dyDescent="0.15">
      <c r="A39" s="82"/>
      <c r="B39" s="82"/>
      <c r="C39" s="82"/>
      <c r="D39" s="82"/>
      <c r="E39" s="82"/>
      <c r="F39" s="82"/>
      <c r="G39" s="82"/>
      <c r="H39" s="82"/>
      <c r="I39" s="82"/>
      <c r="J39" s="82"/>
      <c r="K39" s="82"/>
      <c r="L39" s="82"/>
      <c r="M39" s="82"/>
      <c r="N39" s="82"/>
      <c r="O39" s="82"/>
      <c r="P39" s="82"/>
      <c r="Q39" s="82"/>
    </row>
    <row r="40" spans="1:17" x14ac:dyDescent="0.15">
      <c r="A40" s="82"/>
      <c r="B40" s="82"/>
      <c r="C40" s="82"/>
      <c r="D40" s="82"/>
      <c r="E40" s="82"/>
      <c r="F40" s="82"/>
      <c r="G40" s="82"/>
      <c r="H40" s="82"/>
      <c r="I40" s="82"/>
      <c r="J40" s="82"/>
      <c r="K40" s="82"/>
      <c r="L40" s="82"/>
      <c r="M40" s="82"/>
      <c r="N40" s="82"/>
      <c r="O40" s="82"/>
      <c r="P40" s="82"/>
      <c r="Q40" s="82"/>
    </row>
    <row r="41" spans="1:17" x14ac:dyDescent="0.15">
      <c r="A41" s="80" t="s">
        <v>126</v>
      </c>
      <c r="B41" s="81"/>
      <c r="C41" s="81"/>
      <c r="D41" s="81"/>
      <c r="E41" s="81"/>
      <c r="F41" s="81"/>
      <c r="G41" s="81"/>
      <c r="H41" s="81"/>
      <c r="I41" s="81"/>
      <c r="J41" s="81"/>
      <c r="K41" s="81"/>
      <c r="L41" s="81"/>
      <c r="M41" s="81"/>
      <c r="N41" s="81"/>
      <c r="O41" s="81"/>
      <c r="P41" s="81"/>
      <c r="Q41" s="81"/>
    </row>
    <row r="42" spans="1:17" x14ac:dyDescent="0.15">
      <c r="A42" s="82" t="s">
        <v>127</v>
      </c>
      <c r="B42" s="81"/>
      <c r="C42" s="81"/>
      <c r="D42" s="81"/>
      <c r="E42" s="81"/>
      <c r="F42" s="81"/>
      <c r="G42" s="81"/>
      <c r="H42" s="81"/>
      <c r="I42" s="81"/>
      <c r="J42" s="81"/>
      <c r="K42" s="81"/>
      <c r="L42" s="81"/>
      <c r="M42" s="81"/>
      <c r="N42" s="81"/>
      <c r="O42" s="81"/>
      <c r="P42" s="81"/>
      <c r="Q42" s="81"/>
    </row>
    <row r="43" spans="1:17" x14ac:dyDescent="0.15">
      <c r="A43" s="80" t="s">
        <v>128</v>
      </c>
      <c r="B43" s="81"/>
      <c r="C43" s="81"/>
      <c r="D43" s="81"/>
      <c r="E43" s="81"/>
      <c r="F43" s="81"/>
      <c r="G43" s="81"/>
      <c r="H43" s="81"/>
      <c r="I43" s="81"/>
      <c r="J43" s="81"/>
      <c r="K43" s="81"/>
      <c r="L43" s="81"/>
      <c r="M43" s="81"/>
      <c r="N43" s="81"/>
      <c r="O43" s="81"/>
      <c r="P43" s="81"/>
      <c r="Q43" s="81"/>
    </row>
    <row r="44" spans="1:17" x14ac:dyDescent="0.15">
      <c r="A44" s="76" t="s">
        <v>129</v>
      </c>
      <c r="B44" s="76"/>
      <c r="C44" s="76"/>
      <c r="D44" s="76"/>
      <c r="E44" s="76"/>
      <c r="F44" s="76"/>
      <c r="G44" s="76"/>
      <c r="H44" s="76"/>
      <c r="I44" s="76"/>
      <c r="J44" s="76"/>
      <c r="K44" s="76"/>
      <c r="L44" s="76"/>
      <c r="M44" s="76"/>
      <c r="N44" s="76"/>
      <c r="O44" s="76"/>
      <c r="P44" s="76"/>
      <c r="Q44" s="76"/>
    </row>
    <row r="45" spans="1:17" x14ac:dyDescent="0.15">
      <c r="A45" s="76"/>
      <c r="B45" s="76"/>
      <c r="C45" s="76"/>
      <c r="D45" s="76"/>
      <c r="E45" s="76"/>
      <c r="F45" s="76"/>
      <c r="G45" s="76"/>
      <c r="H45" s="76"/>
      <c r="I45" s="76"/>
      <c r="J45" s="76"/>
      <c r="K45" s="76"/>
      <c r="L45" s="76"/>
      <c r="M45" s="76"/>
      <c r="N45" s="76"/>
      <c r="O45" s="76"/>
      <c r="P45" s="76"/>
      <c r="Q45" s="76"/>
    </row>
    <row r="46" spans="1:17" x14ac:dyDescent="0.15">
      <c r="A46" s="142"/>
      <c r="B46" s="142"/>
      <c r="C46" s="142"/>
      <c r="D46" s="142"/>
      <c r="E46" s="142"/>
      <c r="F46" s="142"/>
      <c r="G46" s="142"/>
      <c r="H46" s="142"/>
      <c r="I46" s="142"/>
      <c r="J46" s="142"/>
      <c r="K46" s="142"/>
      <c r="L46" s="142"/>
      <c r="M46" s="142"/>
      <c r="N46" s="142"/>
      <c r="O46" s="142"/>
      <c r="P46" s="142"/>
      <c r="Q46" s="142"/>
    </row>
  </sheetData>
  <mergeCells count="27">
    <mergeCell ref="A42:Q42"/>
    <mergeCell ref="A43:Q43"/>
    <mergeCell ref="A44:Q46"/>
    <mergeCell ref="A30:Q30"/>
    <mergeCell ref="A31:Q33"/>
    <mergeCell ref="A34:Q34"/>
    <mergeCell ref="A35:Q37"/>
    <mergeCell ref="A38:Q40"/>
    <mergeCell ref="A41:Q41"/>
    <mergeCell ref="A28:Q29"/>
    <mergeCell ref="A8:Q10"/>
    <mergeCell ref="A11:Q12"/>
    <mergeCell ref="A13:Q14"/>
    <mergeCell ref="A15:Q15"/>
    <mergeCell ref="A16:Q17"/>
    <mergeCell ref="A18:Q19"/>
    <mergeCell ref="A20:Q20"/>
    <mergeCell ref="A22:Q22"/>
    <mergeCell ref="A23:Q23"/>
    <mergeCell ref="A24:Q25"/>
    <mergeCell ref="A26:Q27"/>
    <mergeCell ref="A7:Q7"/>
    <mergeCell ref="A1:Q1"/>
    <mergeCell ref="A2:I2"/>
    <mergeCell ref="A4:Q4"/>
    <mergeCell ref="A5:Q5"/>
    <mergeCell ref="A6:Q6"/>
  </mergeCells>
  <phoneticPr fontId="3"/>
  <pageMargins left="0.70866141732283472" right="0.70866141732283472" top="0.74803149606299213" bottom="0.74803149606299213" header="0.31496062992125984" footer="0"/>
  <pageSetup paperSize="9" orientation="portrait" verticalDpi="0" r:id="rId1"/>
  <headerFooter scaleWithDoc="0"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59999389629810485"/>
  </sheetPr>
  <dimension ref="A1:Y56"/>
  <sheetViews>
    <sheetView zoomScaleNormal="100" workbookViewId="0">
      <selection activeCell="L40" sqref="L40:M40"/>
    </sheetView>
  </sheetViews>
  <sheetFormatPr defaultColWidth="3.125" defaultRowHeight="11.25" x14ac:dyDescent="0.15"/>
  <cols>
    <col min="1" max="1" width="3.625" style="48" bestFit="1" customWidth="1"/>
    <col min="2" max="6" width="3.125" style="48"/>
    <col min="7" max="7" width="5.5" style="48" customWidth="1"/>
    <col min="8" max="14" width="3.125" style="48"/>
    <col min="15" max="15" width="3.125" style="48" customWidth="1"/>
    <col min="16" max="16384" width="3.125" style="48"/>
  </cols>
  <sheetData>
    <row r="1" spans="1:25" s="44" customFormat="1" ht="22.5" customHeight="1" x14ac:dyDescent="0.15">
      <c r="A1" s="143" t="s">
        <v>130</v>
      </c>
      <c r="B1" s="144"/>
      <c r="C1" s="144"/>
      <c r="D1" s="144"/>
      <c r="E1" s="144"/>
      <c r="F1" s="144"/>
      <c r="G1" s="144"/>
      <c r="H1" s="144"/>
      <c r="I1" s="144"/>
      <c r="J1" s="144"/>
      <c r="K1" s="144"/>
      <c r="L1" s="144"/>
      <c r="M1" s="144"/>
      <c r="N1" s="144"/>
      <c r="O1" s="144"/>
      <c r="P1" s="144"/>
      <c r="Q1" s="144"/>
      <c r="R1" s="144"/>
      <c r="S1" s="144"/>
      <c r="T1" s="144"/>
      <c r="U1" s="144"/>
      <c r="V1" s="144"/>
      <c r="W1" s="144"/>
      <c r="X1" s="144"/>
      <c r="Y1" s="144"/>
    </row>
    <row r="2" spans="1:25" s="45" customFormat="1" ht="15" customHeight="1" x14ac:dyDescent="0.15">
      <c r="B2" s="145"/>
      <c r="C2" s="146"/>
      <c r="D2" s="45" t="s">
        <v>20</v>
      </c>
      <c r="Y2" s="46"/>
    </row>
    <row r="3" spans="1:25" s="47" customFormat="1" ht="21.95" customHeight="1" x14ac:dyDescent="0.15">
      <c r="A3" s="47" t="s">
        <v>131</v>
      </c>
    </row>
    <row r="4" spans="1:25" ht="14.1" customHeight="1" x14ac:dyDescent="0.15">
      <c r="A4" s="147" t="s">
        <v>21</v>
      </c>
      <c r="B4" s="149" t="s">
        <v>22</v>
      </c>
      <c r="C4" s="150"/>
      <c r="D4" s="150"/>
      <c r="E4" s="150"/>
      <c r="F4" s="150"/>
      <c r="G4" s="151"/>
      <c r="H4" s="149" t="s">
        <v>132</v>
      </c>
      <c r="I4" s="151"/>
      <c r="J4" s="155" t="s">
        <v>133</v>
      </c>
      <c r="K4" s="156"/>
      <c r="L4" s="156"/>
      <c r="M4" s="156"/>
      <c r="N4" s="156"/>
      <c r="O4" s="156"/>
      <c r="P4" s="156"/>
      <c r="Q4" s="157"/>
      <c r="R4" s="155" t="s">
        <v>134</v>
      </c>
      <c r="S4" s="156"/>
      <c r="T4" s="156"/>
      <c r="U4" s="156"/>
      <c r="V4" s="156"/>
      <c r="W4" s="156"/>
      <c r="X4" s="156"/>
      <c r="Y4" s="157"/>
    </row>
    <row r="5" spans="1:25" ht="14.1" customHeight="1" x14ac:dyDescent="0.15">
      <c r="A5" s="148"/>
      <c r="B5" s="152"/>
      <c r="C5" s="153"/>
      <c r="D5" s="153"/>
      <c r="E5" s="153"/>
      <c r="F5" s="153"/>
      <c r="G5" s="154"/>
      <c r="H5" s="152"/>
      <c r="I5" s="154"/>
      <c r="J5" s="155" t="s">
        <v>135</v>
      </c>
      <c r="K5" s="157"/>
      <c r="L5" s="155" t="s">
        <v>136</v>
      </c>
      <c r="M5" s="157"/>
      <c r="N5" s="155" t="s">
        <v>137</v>
      </c>
      <c r="O5" s="157"/>
      <c r="P5" s="155" t="s">
        <v>138</v>
      </c>
      <c r="Q5" s="157"/>
      <c r="R5" s="155" t="s">
        <v>135</v>
      </c>
      <c r="S5" s="157"/>
      <c r="T5" s="155" t="s">
        <v>136</v>
      </c>
      <c r="U5" s="157"/>
      <c r="V5" s="155" t="s">
        <v>137</v>
      </c>
      <c r="W5" s="157"/>
      <c r="X5" s="155" t="s">
        <v>138</v>
      </c>
      <c r="Y5" s="157"/>
    </row>
    <row r="6" spans="1:25" ht="14.1" customHeight="1" x14ac:dyDescent="0.15">
      <c r="A6" s="49">
        <v>1</v>
      </c>
      <c r="B6" s="147" t="s">
        <v>139</v>
      </c>
      <c r="C6" s="160" t="s">
        <v>140</v>
      </c>
      <c r="D6" s="161"/>
      <c r="E6" s="161"/>
      <c r="F6" s="161"/>
      <c r="G6" s="162"/>
      <c r="H6" s="163">
        <v>365</v>
      </c>
      <c r="I6" s="163"/>
      <c r="J6" s="158"/>
      <c r="K6" s="158"/>
      <c r="L6" s="158"/>
      <c r="M6" s="158"/>
      <c r="N6" s="158"/>
      <c r="O6" s="158"/>
      <c r="P6" s="158"/>
      <c r="Q6" s="158"/>
      <c r="R6" s="159">
        <f>H6*J6</f>
        <v>0</v>
      </c>
      <c r="S6" s="159"/>
      <c r="T6" s="159">
        <f>H6*L6</f>
        <v>0</v>
      </c>
      <c r="U6" s="159"/>
      <c r="V6" s="159">
        <f>H6*N6</f>
        <v>0</v>
      </c>
      <c r="W6" s="159"/>
      <c r="X6" s="159">
        <f>H6*P6</f>
        <v>0</v>
      </c>
      <c r="Y6" s="159"/>
    </row>
    <row r="7" spans="1:25" ht="14.1" customHeight="1" x14ac:dyDescent="0.15">
      <c r="A7" s="50">
        <f t="shared" ref="A7:A13" si="0">A6+1</f>
        <v>2</v>
      </c>
      <c r="B7" s="172"/>
      <c r="C7" s="160" t="s">
        <v>141</v>
      </c>
      <c r="D7" s="161"/>
      <c r="E7" s="161"/>
      <c r="F7" s="161"/>
      <c r="G7" s="162"/>
      <c r="H7" s="158">
        <v>300</v>
      </c>
      <c r="I7" s="158"/>
      <c r="J7" s="158"/>
      <c r="K7" s="158"/>
      <c r="L7" s="158"/>
      <c r="M7" s="158"/>
      <c r="N7" s="158"/>
      <c r="O7" s="158"/>
      <c r="P7" s="158"/>
      <c r="Q7" s="158"/>
      <c r="R7" s="159">
        <f>H7*J7</f>
        <v>0</v>
      </c>
      <c r="S7" s="159"/>
      <c r="T7" s="159">
        <f>H7*L7</f>
        <v>0</v>
      </c>
      <c r="U7" s="159"/>
      <c r="V7" s="159">
        <f>H7*N7</f>
        <v>0</v>
      </c>
      <c r="W7" s="159"/>
      <c r="X7" s="159">
        <f>H7*P7</f>
        <v>0</v>
      </c>
      <c r="Y7" s="159"/>
    </row>
    <row r="8" spans="1:25" ht="14.1" customHeight="1" x14ac:dyDescent="0.15">
      <c r="A8" s="49">
        <f t="shared" si="0"/>
        <v>3</v>
      </c>
      <c r="B8" s="172"/>
      <c r="C8" s="160" t="s">
        <v>142</v>
      </c>
      <c r="D8" s="161"/>
      <c r="E8" s="161"/>
      <c r="F8" s="161"/>
      <c r="G8" s="162"/>
      <c r="H8" s="163">
        <v>365</v>
      </c>
      <c r="I8" s="163"/>
      <c r="J8" s="158"/>
      <c r="K8" s="158"/>
      <c r="L8" s="158"/>
      <c r="M8" s="158"/>
      <c r="N8" s="158"/>
      <c r="O8" s="158"/>
      <c r="P8" s="158"/>
      <c r="Q8" s="158"/>
      <c r="R8" s="159">
        <f>H8*J8</f>
        <v>0</v>
      </c>
      <c r="S8" s="159"/>
      <c r="T8" s="159">
        <f>H8*L8</f>
        <v>0</v>
      </c>
      <c r="U8" s="159"/>
      <c r="V8" s="159">
        <f>H8*N8</f>
        <v>0</v>
      </c>
      <c r="W8" s="159"/>
      <c r="X8" s="159">
        <f>H8*P8</f>
        <v>0</v>
      </c>
      <c r="Y8" s="159"/>
    </row>
    <row r="9" spans="1:25" ht="14.1" customHeight="1" x14ac:dyDescent="0.15">
      <c r="A9" s="49">
        <f t="shared" si="0"/>
        <v>4</v>
      </c>
      <c r="B9" s="172"/>
      <c r="C9" s="160" t="s">
        <v>143</v>
      </c>
      <c r="D9" s="161"/>
      <c r="E9" s="161"/>
      <c r="F9" s="161"/>
      <c r="G9" s="162"/>
      <c r="H9" s="163">
        <v>365</v>
      </c>
      <c r="I9" s="163"/>
      <c r="J9" s="158"/>
      <c r="K9" s="158"/>
      <c r="L9" s="158"/>
      <c r="M9" s="158"/>
      <c r="N9" s="158"/>
      <c r="O9" s="158"/>
      <c r="P9" s="158"/>
      <c r="Q9" s="158"/>
      <c r="R9" s="159">
        <f>H9*J9</f>
        <v>0</v>
      </c>
      <c r="S9" s="159"/>
      <c r="T9" s="159">
        <f>H9*L9</f>
        <v>0</v>
      </c>
      <c r="U9" s="159"/>
      <c r="V9" s="159">
        <f>H9*N9</f>
        <v>0</v>
      </c>
      <c r="W9" s="159"/>
      <c r="X9" s="159">
        <f>H9*P9</f>
        <v>0</v>
      </c>
      <c r="Y9" s="159"/>
    </row>
    <row r="10" spans="1:25" ht="14.1" customHeight="1" x14ac:dyDescent="0.15">
      <c r="A10" s="49">
        <f t="shared" si="0"/>
        <v>5</v>
      </c>
      <c r="B10" s="148"/>
      <c r="C10" s="164" t="s">
        <v>51</v>
      </c>
      <c r="D10" s="165"/>
      <c r="E10" s="165"/>
      <c r="F10" s="165"/>
      <c r="G10" s="166"/>
      <c r="H10" s="160"/>
      <c r="I10" s="167"/>
      <c r="J10" s="160"/>
      <c r="K10" s="167"/>
      <c r="L10" s="160"/>
      <c r="M10" s="167"/>
      <c r="N10" s="160"/>
      <c r="O10" s="167"/>
      <c r="P10" s="160"/>
      <c r="Q10" s="167"/>
      <c r="R10" s="168">
        <f>SUM(R6:S9)</f>
        <v>0</v>
      </c>
      <c r="S10" s="163"/>
      <c r="T10" s="168">
        <f>SUM(T6:U9)</f>
        <v>0</v>
      </c>
      <c r="U10" s="163"/>
      <c r="V10" s="168">
        <f>SUM(V6:W9)</f>
        <v>0</v>
      </c>
      <c r="W10" s="163"/>
      <c r="X10" s="168">
        <f>SUM(X6:Y9)</f>
        <v>0</v>
      </c>
      <c r="Y10" s="163"/>
    </row>
    <row r="11" spans="1:25" ht="14.1" customHeight="1" x14ac:dyDescent="0.15">
      <c r="A11" s="49">
        <f t="shared" si="0"/>
        <v>6</v>
      </c>
      <c r="B11" s="169" t="s">
        <v>144</v>
      </c>
      <c r="C11" s="160" t="s">
        <v>145</v>
      </c>
      <c r="D11" s="161"/>
      <c r="E11" s="161"/>
      <c r="F11" s="161"/>
      <c r="G11" s="162"/>
      <c r="H11" s="160"/>
      <c r="I11" s="167"/>
      <c r="J11" s="160"/>
      <c r="K11" s="167"/>
      <c r="L11" s="160"/>
      <c r="M11" s="167"/>
      <c r="N11" s="160"/>
      <c r="O11" s="167"/>
      <c r="P11" s="160"/>
      <c r="Q11" s="167"/>
      <c r="R11" s="173">
        <v>0.8</v>
      </c>
      <c r="S11" s="173"/>
      <c r="T11" s="174">
        <v>1</v>
      </c>
      <c r="U11" s="174"/>
      <c r="V11" s="173">
        <v>1</v>
      </c>
      <c r="W11" s="173"/>
      <c r="X11" s="173">
        <v>0.1</v>
      </c>
      <c r="Y11" s="173"/>
    </row>
    <row r="12" spans="1:25" ht="14.1" customHeight="1" x14ac:dyDescent="0.15">
      <c r="A12" s="49">
        <f t="shared" si="0"/>
        <v>7</v>
      </c>
      <c r="B12" s="170"/>
      <c r="C12" s="160" t="s">
        <v>146</v>
      </c>
      <c r="D12" s="161"/>
      <c r="E12" s="161"/>
      <c r="F12" s="161"/>
      <c r="G12" s="162"/>
      <c r="H12" s="160"/>
      <c r="I12" s="167"/>
      <c r="J12" s="160"/>
      <c r="K12" s="167"/>
      <c r="L12" s="160"/>
      <c r="M12" s="167"/>
      <c r="N12" s="160"/>
      <c r="O12" s="167"/>
      <c r="P12" s="160"/>
      <c r="Q12" s="167"/>
      <c r="R12" s="159">
        <f>ROUNDDOWN(R10*R11,0)</f>
        <v>0</v>
      </c>
      <c r="S12" s="159"/>
      <c r="T12" s="159">
        <f>ROUNDDOWN(T10*T11,0)</f>
        <v>0</v>
      </c>
      <c r="U12" s="159"/>
      <c r="V12" s="159">
        <f>ROUNDDOWN(V10*V11,0)</f>
        <v>0</v>
      </c>
      <c r="W12" s="159"/>
      <c r="X12" s="159">
        <f>ROUNDDOWN(X10*X11,0)</f>
        <v>0</v>
      </c>
      <c r="Y12" s="159"/>
    </row>
    <row r="13" spans="1:25" ht="14.1" customHeight="1" x14ac:dyDescent="0.15">
      <c r="A13" s="49">
        <f t="shared" si="0"/>
        <v>8</v>
      </c>
      <c r="B13" s="171"/>
      <c r="C13" s="164" t="s">
        <v>147</v>
      </c>
      <c r="D13" s="165"/>
      <c r="E13" s="165"/>
      <c r="F13" s="165"/>
      <c r="G13" s="166"/>
      <c r="H13" s="160"/>
      <c r="I13" s="167"/>
      <c r="J13" s="160"/>
      <c r="K13" s="167"/>
      <c r="L13" s="160"/>
      <c r="M13" s="167"/>
      <c r="N13" s="160"/>
      <c r="O13" s="167"/>
      <c r="P13" s="160"/>
      <c r="Q13" s="167"/>
      <c r="R13" s="175">
        <f>SUM(R12:Y12)</f>
        <v>0</v>
      </c>
      <c r="S13" s="176"/>
      <c r="T13" s="177"/>
      <c r="U13" s="177"/>
      <c r="V13" s="177"/>
      <c r="W13" s="177"/>
      <c r="X13" s="177"/>
      <c r="Y13" s="178"/>
    </row>
    <row r="14" spans="1:25" s="51" customFormat="1" ht="21.95" customHeight="1" x14ac:dyDescent="0.15">
      <c r="A14" s="51" t="s">
        <v>148</v>
      </c>
    </row>
    <row r="15" spans="1:25" s="52" customFormat="1" ht="14.1" customHeight="1" x14ac:dyDescent="0.15">
      <c r="A15" s="50" t="s">
        <v>21</v>
      </c>
      <c r="B15" s="179" t="s">
        <v>22</v>
      </c>
      <c r="C15" s="180"/>
      <c r="D15" s="180"/>
      <c r="E15" s="180"/>
      <c r="F15" s="180"/>
      <c r="G15" s="181"/>
      <c r="H15" s="182" t="s">
        <v>100</v>
      </c>
      <c r="I15" s="183"/>
      <c r="J15" s="183"/>
      <c r="K15" s="182" t="s">
        <v>149</v>
      </c>
      <c r="L15" s="184"/>
      <c r="M15" s="182" t="s">
        <v>150</v>
      </c>
      <c r="N15" s="183"/>
      <c r="O15" s="184"/>
      <c r="P15" s="183" t="s">
        <v>25</v>
      </c>
      <c r="Q15" s="183"/>
      <c r="R15" s="183"/>
      <c r="S15" s="183"/>
      <c r="T15" s="183"/>
      <c r="U15" s="183"/>
      <c r="V15" s="183"/>
      <c r="W15" s="183"/>
      <c r="X15" s="183"/>
      <c r="Y15" s="184"/>
    </row>
    <row r="16" spans="1:25" s="52" customFormat="1" ht="14.1" customHeight="1" x14ac:dyDescent="0.15">
      <c r="A16" s="53">
        <v>1</v>
      </c>
      <c r="B16" s="185" t="s">
        <v>151</v>
      </c>
      <c r="C16" s="186" t="s">
        <v>152</v>
      </c>
      <c r="D16" s="161"/>
      <c r="E16" s="161"/>
      <c r="F16" s="161"/>
      <c r="G16" s="162"/>
      <c r="H16" s="187"/>
      <c r="I16" s="188"/>
      <c r="J16" s="188"/>
      <c r="K16" s="186">
        <v>12</v>
      </c>
      <c r="L16" s="189"/>
      <c r="M16" s="190">
        <f>H16*K16</f>
        <v>0</v>
      </c>
      <c r="N16" s="191"/>
      <c r="O16" s="189"/>
      <c r="P16" s="191" t="s">
        <v>153</v>
      </c>
      <c r="Q16" s="191"/>
      <c r="R16" s="191"/>
      <c r="S16" s="191"/>
      <c r="T16" s="191"/>
      <c r="U16" s="191"/>
      <c r="V16" s="191"/>
      <c r="W16" s="191"/>
      <c r="X16" s="191"/>
      <c r="Y16" s="189"/>
    </row>
    <row r="17" spans="1:25" s="52" customFormat="1" ht="14.1" customHeight="1" x14ac:dyDescent="0.15">
      <c r="A17" s="50">
        <f t="shared" ref="A17:A23" si="1">A16+1</f>
        <v>2</v>
      </c>
      <c r="B17" s="172"/>
      <c r="C17" s="186" t="s">
        <v>154</v>
      </c>
      <c r="D17" s="161"/>
      <c r="E17" s="161"/>
      <c r="F17" s="161"/>
      <c r="G17" s="162"/>
      <c r="H17" s="187"/>
      <c r="I17" s="188"/>
      <c r="J17" s="188"/>
      <c r="K17" s="186">
        <v>12</v>
      </c>
      <c r="L17" s="189"/>
      <c r="M17" s="190">
        <f>H17*K17</f>
        <v>0</v>
      </c>
      <c r="N17" s="191"/>
      <c r="O17" s="189"/>
      <c r="P17" s="191" t="s">
        <v>155</v>
      </c>
      <c r="Q17" s="191"/>
      <c r="R17" s="191"/>
      <c r="S17" s="191"/>
      <c r="T17" s="191"/>
      <c r="U17" s="191"/>
      <c r="V17" s="191"/>
      <c r="W17" s="191"/>
      <c r="X17" s="191"/>
      <c r="Y17" s="189"/>
    </row>
    <row r="18" spans="1:25" s="52" customFormat="1" ht="14.1" customHeight="1" x14ac:dyDescent="0.15">
      <c r="A18" s="50">
        <f t="shared" si="1"/>
        <v>3</v>
      </c>
      <c r="B18" s="172"/>
      <c r="C18" s="185" t="s">
        <v>156</v>
      </c>
      <c r="D18" s="186" t="s">
        <v>71</v>
      </c>
      <c r="E18" s="161"/>
      <c r="F18" s="161"/>
      <c r="G18" s="162"/>
      <c r="H18" s="187"/>
      <c r="I18" s="188"/>
      <c r="J18" s="188"/>
      <c r="K18" s="186">
        <v>12</v>
      </c>
      <c r="L18" s="189"/>
      <c r="M18" s="190">
        <f>H18*K18</f>
        <v>0</v>
      </c>
      <c r="N18" s="191"/>
      <c r="O18" s="189"/>
      <c r="P18" s="191" t="s">
        <v>157</v>
      </c>
      <c r="Q18" s="191"/>
      <c r="R18" s="191"/>
      <c r="S18" s="191"/>
      <c r="T18" s="191"/>
      <c r="U18" s="191"/>
      <c r="V18" s="191"/>
      <c r="W18" s="191"/>
      <c r="X18" s="191"/>
      <c r="Y18" s="189"/>
    </row>
    <row r="19" spans="1:25" s="52" customFormat="1" ht="14.1" customHeight="1" x14ac:dyDescent="0.15">
      <c r="A19" s="50">
        <f t="shared" si="1"/>
        <v>4</v>
      </c>
      <c r="B19" s="172"/>
      <c r="C19" s="196"/>
      <c r="D19" s="186" t="s">
        <v>158</v>
      </c>
      <c r="E19" s="161"/>
      <c r="F19" s="161"/>
      <c r="G19" s="162"/>
      <c r="H19" s="187"/>
      <c r="I19" s="188"/>
      <c r="J19" s="188"/>
      <c r="K19" s="186">
        <v>12</v>
      </c>
      <c r="L19" s="189"/>
      <c r="M19" s="190">
        <f>H19*K19</f>
        <v>0</v>
      </c>
      <c r="N19" s="191"/>
      <c r="O19" s="189"/>
      <c r="P19" s="191" t="s">
        <v>159</v>
      </c>
      <c r="Q19" s="191"/>
      <c r="R19" s="191"/>
      <c r="S19" s="191"/>
      <c r="T19" s="191"/>
      <c r="U19" s="191"/>
      <c r="V19" s="191"/>
      <c r="W19" s="191"/>
      <c r="X19" s="191"/>
      <c r="Y19" s="189"/>
    </row>
    <row r="20" spans="1:25" s="52" customFormat="1" ht="14.1" customHeight="1" x14ac:dyDescent="0.15">
      <c r="A20" s="50">
        <f t="shared" si="1"/>
        <v>5</v>
      </c>
      <c r="B20" s="172"/>
      <c r="C20" s="196"/>
      <c r="D20" s="186" t="s">
        <v>160</v>
      </c>
      <c r="E20" s="161"/>
      <c r="F20" s="161"/>
      <c r="G20" s="162"/>
      <c r="H20" s="192"/>
      <c r="I20" s="193"/>
      <c r="J20" s="193"/>
      <c r="K20" s="194">
        <v>12</v>
      </c>
      <c r="L20" s="195"/>
      <c r="M20" s="190">
        <f>H20*K20</f>
        <v>0</v>
      </c>
      <c r="N20" s="191"/>
      <c r="O20" s="189"/>
      <c r="P20" s="191" t="s">
        <v>161</v>
      </c>
      <c r="Q20" s="191"/>
      <c r="R20" s="191"/>
      <c r="S20" s="191"/>
      <c r="T20" s="191"/>
      <c r="U20" s="191"/>
      <c r="V20" s="191"/>
      <c r="W20" s="191"/>
      <c r="X20" s="191"/>
      <c r="Y20" s="189"/>
    </row>
    <row r="21" spans="1:25" s="52" customFormat="1" ht="14.1" customHeight="1" x14ac:dyDescent="0.15">
      <c r="A21" s="50">
        <f t="shared" si="1"/>
        <v>6</v>
      </c>
      <c r="B21" s="172"/>
      <c r="C21" s="196"/>
      <c r="D21" s="186" t="s">
        <v>162</v>
      </c>
      <c r="E21" s="161"/>
      <c r="F21" s="161"/>
      <c r="G21" s="162"/>
      <c r="H21" s="198"/>
      <c r="I21" s="199"/>
      <c r="J21" s="199"/>
      <c r="K21" s="199"/>
      <c r="L21" s="199"/>
      <c r="M21" s="200"/>
      <c r="N21" s="188"/>
      <c r="O21" s="201"/>
      <c r="P21" s="191" t="s">
        <v>163</v>
      </c>
      <c r="Q21" s="191"/>
      <c r="R21" s="191"/>
      <c r="S21" s="191"/>
      <c r="T21" s="191"/>
      <c r="U21" s="191"/>
      <c r="V21" s="191"/>
      <c r="W21" s="191"/>
      <c r="X21" s="191"/>
      <c r="Y21" s="189"/>
    </row>
    <row r="22" spans="1:25" s="52" customFormat="1" ht="14.1" customHeight="1" x14ac:dyDescent="0.15">
      <c r="A22" s="50">
        <f t="shared" si="1"/>
        <v>7</v>
      </c>
      <c r="B22" s="172"/>
      <c r="C22" s="197"/>
      <c r="D22" s="186" t="s">
        <v>164</v>
      </c>
      <c r="E22" s="161"/>
      <c r="F22" s="161"/>
      <c r="G22" s="162"/>
      <c r="H22" s="202"/>
      <c r="I22" s="158"/>
      <c r="J22" s="158"/>
      <c r="K22" s="199">
        <v>12</v>
      </c>
      <c r="L22" s="199"/>
      <c r="M22" s="190">
        <f>H22*K22</f>
        <v>0</v>
      </c>
      <c r="N22" s="191"/>
      <c r="O22" s="189"/>
      <c r="P22" s="191" t="s">
        <v>165</v>
      </c>
      <c r="Q22" s="191"/>
      <c r="R22" s="191"/>
      <c r="S22" s="191"/>
      <c r="T22" s="191"/>
      <c r="U22" s="191"/>
      <c r="V22" s="191"/>
      <c r="W22" s="191"/>
      <c r="X22" s="191"/>
      <c r="Y22" s="189"/>
    </row>
    <row r="23" spans="1:25" s="52" customFormat="1" ht="14.1" customHeight="1" x14ac:dyDescent="0.15">
      <c r="A23" s="50">
        <f t="shared" si="1"/>
        <v>8</v>
      </c>
      <c r="B23" s="172"/>
      <c r="C23" s="186" t="s">
        <v>166</v>
      </c>
      <c r="D23" s="161"/>
      <c r="E23" s="161"/>
      <c r="F23" s="161"/>
      <c r="G23" s="162"/>
      <c r="H23" s="203"/>
      <c r="I23" s="204"/>
      <c r="J23" s="204"/>
      <c r="K23" s="205">
        <v>12</v>
      </c>
      <c r="L23" s="206"/>
      <c r="M23" s="207">
        <f>H23*K23*(-1)</f>
        <v>0</v>
      </c>
      <c r="N23" s="208"/>
      <c r="O23" s="209"/>
      <c r="P23" s="191" t="s">
        <v>167</v>
      </c>
      <c r="Q23" s="191"/>
      <c r="R23" s="191"/>
      <c r="S23" s="191"/>
      <c r="T23" s="191"/>
      <c r="U23" s="191"/>
      <c r="V23" s="191"/>
      <c r="W23" s="191"/>
      <c r="X23" s="191"/>
      <c r="Y23" s="189"/>
    </row>
    <row r="24" spans="1:25" s="52" customFormat="1" ht="14.1" customHeight="1" x14ac:dyDescent="0.15">
      <c r="A24" s="50">
        <f>A23+1</f>
        <v>9</v>
      </c>
      <c r="B24" s="148"/>
      <c r="C24" s="182" t="s">
        <v>168</v>
      </c>
      <c r="D24" s="165"/>
      <c r="E24" s="165"/>
      <c r="F24" s="165"/>
      <c r="G24" s="166"/>
      <c r="H24" s="186"/>
      <c r="I24" s="210"/>
      <c r="J24" s="167"/>
      <c r="K24" s="205"/>
      <c r="L24" s="206"/>
      <c r="M24" s="211">
        <f>SUM(M16:O23)</f>
        <v>0</v>
      </c>
      <c r="N24" s="191"/>
      <c r="O24" s="189"/>
      <c r="P24" s="186"/>
      <c r="Q24" s="191"/>
      <c r="R24" s="191"/>
      <c r="S24" s="191"/>
      <c r="T24" s="191"/>
      <c r="U24" s="191"/>
      <c r="V24" s="191"/>
      <c r="W24" s="191"/>
      <c r="X24" s="191"/>
      <c r="Y24" s="189"/>
    </row>
    <row r="25" spans="1:25" s="52" customFormat="1" ht="14.1" customHeight="1" x14ac:dyDescent="0.15">
      <c r="A25" s="50">
        <f>A24+1</f>
        <v>10</v>
      </c>
      <c r="B25" s="182" t="s">
        <v>169</v>
      </c>
      <c r="C25" s="212"/>
      <c r="D25" s="212"/>
      <c r="E25" s="212"/>
      <c r="F25" s="212"/>
      <c r="G25" s="213"/>
      <c r="H25" s="186"/>
      <c r="I25" s="210"/>
      <c r="J25" s="167"/>
      <c r="K25" s="205"/>
      <c r="L25" s="206"/>
      <c r="M25" s="211">
        <f>SUM(R12:Y12)</f>
        <v>0</v>
      </c>
      <c r="N25" s="191"/>
      <c r="O25" s="189"/>
      <c r="P25" s="186" t="s">
        <v>170</v>
      </c>
      <c r="Q25" s="191"/>
      <c r="R25" s="191"/>
      <c r="S25" s="191"/>
      <c r="T25" s="191"/>
      <c r="U25" s="191"/>
      <c r="V25" s="191"/>
      <c r="W25" s="191"/>
      <c r="X25" s="191"/>
      <c r="Y25" s="189"/>
    </row>
    <row r="26" spans="1:25" s="52" customFormat="1" ht="14.1" customHeight="1" x14ac:dyDescent="0.15">
      <c r="A26" s="50">
        <f>A25+1</f>
        <v>11</v>
      </c>
      <c r="B26" s="182" t="s">
        <v>171</v>
      </c>
      <c r="C26" s="212"/>
      <c r="D26" s="212"/>
      <c r="E26" s="212"/>
      <c r="F26" s="212"/>
      <c r="G26" s="213"/>
      <c r="H26" s="186"/>
      <c r="I26" s="210"/>
      <c r="J26" s="167"/>
      <c r="K26" s="205"/>
      <c r="L26" s="206"/>
      <c r="M26" s="211" t="e">
        <f>M24/M25</f>
        <v>#DIV/0!</v>
      </c>
      <c r="N26" s="191"/>
      <c r="O26" s="189"/>
      <c r="P26" s="186" t="s">
        <v>172</v>
      </c>
      <c r="Q26" s="191"/>
      <c r="R26" s="191"/>
      <c r="S26" s="191"/>
      <c r="T26" s="191"/>
      <c r="U26" s="191"/>
      <c r="V26" s="191"/>
      <c r="W26" s="191"/>
      <c r="X26" s="191"/>
      <c r="Y26" s="189"/>
    </row>
    <row r="27" spans="1:25" s="51" customFormat="1" ht="21.95" customHeight="1" x14ac:dyDescent="0.15">
      <c r="A27" s="51" t="s">
        <v>173</v>
      </c>
    </row>
    <row r="28" spans="1:25" s="52" customFormat="1" ht="14.1" customHeight="1" x14ac:dyDescent="0.15">
      <c r="A28" s="50" t="s">
        <v>21</v>
      </c>
      <c r="B28" s="182" t="s">
        <v>22</v>
      </c>
      <c r="C28" s="183"/>
      <c r="D28" s="183"/>
      <c r="E28" s="183"/>
      <c r="F28" s="183"/>
      <c r="G28" s="184"/>
      <c r="H28" s="182" t="s">
        <v>135</v>
      </c>
      <c r="I28" s="184"/>
      <c r="J28" s="182" t="s">
        <v>136</v>
      </c>
      <c r="K28" s="184"/>
      <c r="L28" s="182" t="s">
        <v>137</v>
      </c>
      <c r="M28" s="184"/>
      <c r="N28" s="182" t="s">
        <v>138</v>
      </c>
      <c r="O28" s="184"/>
      <c r="P28" s="182" t="s">
        <v>25</v>
      </c>
      <c r="Q28" s="183"/>
      <c r="R28" s="183"/>
      <c r="S28" s="183"/>
      <c r="T28" s="183"/>
      <c r="U28" s="183"/>
      <c r="V28" s="183"/>
      <c r="W28" s="183"/>
      <c r="X28" s="183"/>
      <c r="Y28" s="184"/>
    </row>
    <row r="29" spans="1:25" s="52" customFormat="1" ht="14.1" customHeight="1" x14ac:dyDescent="0.15">
      <c r="A29" s="50">
        <v>1</v>
      </c>
      <c r="B29" s="185" t="s">
        <v>174</v>
      </c>
      <c r="C29" s="185" t="s">
        <v>175</v>
      </c>
      <c r="D29" s="186" t="s">
        <v>176</v>
      </c>
      <c r="E29" s="161"/>
      <c r="F29" s="161"/>
      <c r="G29" s="162"/>
      <c r="H29" s="190" t="e">
        <f>M26</f>
        <v>#DIV/0!</v>
      </c>
      <c r="I29" s="189"/>
      <c r="J29" s="190" t="e">
        <f>M26</f>
        <v>#DIV/0!</v>
      </c>
      <c r="K29" s="189"/>
      <c r="L29" s="190" t="e">
        <f>M26</f>
        <v>#DIV/0!</v>
      </c>
      <c r="M29" s="189"/>
      <c r="N29" s="190" t="e">
        <f>M26</f>
        <v>#DIV/0!</v>
      </c>
      <c r="O29" s="189"/>
      <c r="P29" s="186" t="s">
        <v>177</v>
      </c>
      <c r="Q29" s="191"/>
      <c r="R29" s="191"/>
      <c r="S29" s="191"/>
      <c r="T29" s="191"/>
      <c r="U29" s="191"/>
      <c r="V29" s="191"/>
      <c r="W29" s="191"/>
      <c r="X29" s="191"/>
      <c r="Y29" s="189"/>
    </row>
    <row r="30" spans="1:25" s="52" customFormat="1" ht="14.1" customHeight="1" x14ac:dyDescent="0.15">
      <c r="A30" s="50">
        <f>A29+1</f>
        <v>2</v>
      </c>
      <c r="B30" s="172"/>
      <c r="C30" s="172"/>
      <c r="D30" s="186" t="s">
        <v>178</v>
      </c>
      <c r="E30" s="161"/>
      <c r="F30" s="161"/>
      <c r="G30" s="162"/>
      <c r="H30" s="214">
        <f>R11</f>
        <v>0.8</v>
      </c>
      <c r="I30" s="215"/>
      <c r="J30" s="214">
        <f>T11</f>
        <v>1</v>
      </c>
      <c r="K30" s="215"/>
      <c r="L30" s="214">
        <f>V11</f>
        <v>1</v>
      </c>
      <c r="M30" s="215"/>
      <c r="N30" s="214">
        <f>X11</f>
        <v>0.1</v>
      </c>
      <c r="O30" s="215"/>
      <c r="P30" s="186" t="s">
        <v>179</v>
      </c>
      <c r="Q30" s="191"/>
      <c r="R30" s="191"/>
      <c r="S30" s="191"/>
      <c r="T30" s="191"/>
      <c r="U30" s="191"/>
      <c r="V30" s="191"/>
      <c r="W30" s="191"/>
      <c r="X30" s="191"/>
      <c r="Y30" s="189"/>
    </row>
    <row r="31" spans="1:25" s="52" customFormat="1" ht="14.1" customHeight="1" x14ac:dyDescent="0.15">
      <c r="A31" s="50">
        <f t="shared" ref="A31:A36" si="2">A30+1</f>
        <v>3</v>
      </c>
      <c r="B31" s="172"/>
      <c r="C31" s="148"/>
      <c r="D31" s="186" t="s">
        <v>180</v>
      </c>
      <c r="E31" s="161"/>
      <c r="F31" s="161"/>
      <c r="G31" s="162"/>
      <c r="H31" s="190" t="e">
        <f>ROUNDDOWN(H29*H30,1)</f>
        <v>#DIV/0!</v>
      </c>
      <c r="I31" s="189"/>
      <c r="J31" s="190" t="e">
        <f>ROUNDDOWN(J29*J30,1)</f>
        <v>#DIV/0!</v>
      </c>
      <c r="K31" s="189"/>
      <c r="L31" s="190" t="e">
        <f>ROUNDDOWN(L29*L30,1)</f>
        <v>#DIV/0!</v>
      </c>
      <c r="M31" s="189"/>
      <c r="N31" s="190" t="e">
        <f>ROUNDDOWN(N29*N30,1)</f>
        <v>#DIV/0!</v>
      </c>
      <c r="O31" s="189"/>
      <c r="P31" s="186" t="s">
        <v>181</v>
      </c>
      <c r="Q31" s="191"/>
      <c r="R31" s="191"/>
      <c r="S31" s="191"/>
      <c r="T31" s="191"/>
      <c r="U31" s="191"/>
      <c r="V31" s="191"/>
      <c r="W31" s="191"/>
      <c r="X31" s="191"/>
      <c r="Y31" s="189"/>
    </row>
    <row r="32" spans="1:25" s="52" customFormat="1" ht="14.1" customHeight="1" x14ac:dyDescent="0.15">
      <c r="A32" s="50">
        <f t="shared" si="2"/>
        <v>4</v>
      </c>
      <c r="B32" s="172"/>
      <c r="C32" s="186" t="s">
        <v>182</v>
      </c>
      <c r="D32" s="161"/>
      <c r="E32" s="161"/>
      <c r="F32" s="161"/>
      <c r="G32" s="162"/>
      <c r="H32" s="187"/>
      <c r="I32" s="201"/>
      <c r="J32" s="187"/>
      <c r="K32" s="201"/>
      <c r="L32" s="187"/>
      <c r="M32" s="201"/>
      <c r="N32" s="187"/>
      <c r="O32" s="201"/>
      <c r="P32" s="186" t="s">
        <v>183</v>
      </c>
      <c r="Q32" s="191"/>
      <c r="R32" s="191"/>
      <c r="S32" s="191"/>
      <c r="T32" s="191"/>
      <c r="U32" s="191"/>
      <c r="V32" s="191"/>
      <c r="W32" s="191"/>
      <c r="X32" s="191"/>
      <c r="Y32" s="189"/>
    </row>
    <row r="33" spans="1:25" s="52" customFormat="1" ht="14.1" customHeight="1" x14ac:dyDescent="0.15">
      <c r="A33" s="50">
        <f t="shared" si="2"/>
        <v>5</v>
      </c>
      <c r="B33" s="148"/>
      <c r="C33" s="216" t="s">
        <v>51</v>
      </c>
      <c r="D33" s="217"/>
      <c r="E33" s="217"/>
      <c r="F33" s="217"/>
      <c r="G33" s="218"/>
      <c r="H33" s="190" t="e">
        <f>SUM(H31:I32)</f>
        <v>#DIV/0!</v>
      </c>
      <c r="I33" s="189"/>
      <c r="J33" s="190" t="e">
        <f>SUM(J31:K32)</f>
        <v>#DIV/0!</v>
      </c>
      <c r="K33" s="189"/>
      <c r="L33" s="190" t="e">
        <f>SUM(L31:M32)</f>
        <v>#DIV/0!</v>
      </c>
      <c r="M33" s="189"/>
      <c r="N33" s="190" t="e">
        <f>SUM(N31:O32)</f>
        <v>#DIV/0!</v>
      </c>
      <c r="O33" s="189"/>
      <c r="P33" s="186" t="s">
        <v>184</v>
      </c>
      <c r="Q33" s="191"/>
      <c r="R33" s="191"/>
      <c r="S33" s="191"/>
      <c r="T33" s="191"/>
      <c r="U33" s="191"/>
      <c r="V33" s="191"/>
      <c r="W33" s="191"/>
      <c r="X33" s="191"/>
      <c r="Y33" s="189"/>
    </row>
    <row r="34" spans="1:25" s="52" customFormat="1" ht="14.1" customHeight="1" x14ac:dyDescent="0.15">
      <c r="A34" s="50">
        <f t="shared" si="2"/>
        <v>6</v>
      </c>
      <c r="B34" s="185" t="s">
        <v>185</v>
      </c>
      <c r="C34" s="182" t="s">
        <v>186</v>
      </c>
      <c r="D34" s="183"/>
      <c r="E34" s="183"/>
      <c r="F34" s="183"/>
      <c r="G34" s="184"/>
      <c r="H34" s="187"/>
      <c r="I34" s="201"/>
      <c r="J34" s="187"/>
      <c r="K34" s="201"/>
      <c r="L34" s="187"/>
      <c r="M34" s="201"/>
      <c r="N34" s="187"/>
      <c r="O34" s="201"/>
      <c r="P34" s="186" t="s">
        <v>187</v>
      </c>
      <c r="Q34" s="191"/>
      <c r="R34" s="191"/>
      <c r="S34" s="191"/>
      <c r="T34" s="191"/>
      <c r="U34" s="191"/>
      <c r="V34" s="191"/>
      <c r="W34" s="191"/>
      <c r="X34" s="191"/>
      <c r="Y34" s="189"/>
    </row>
    <row r="35" spans="1:25" s="52" customFormat="1" ht="14.1" customHeight="1" x14ac:dyDescent="0.15">
      <c r="A35" s="50">
        <f t="shared" si="2"/>
        <v>7</v>
      </c>
      <c r="B35" s="172"/>
      <c r="C35" s="182" t="s">
        <v>98</v>
      </c>
      <c r="D35" s="165"/>
      <c r="E35" s="165"/>
      <c r="F35" s="165"/>
      <c r="G35" s="166"/>
      <c r="H35" s="190">
        <f>SUM(H34:O34)</f>
        <v>0</v>
      </c>
      <c r="I35" s="191"/>
      <c r="J35" s="191"/>
      <c r="K35" s="191"/>
      <c r="L35" s="191"/>
      <c r="M35" s="191"/>
      <c r="N35" s="191"/>
      <c r="O35" s="189"/>
      <c r="P35" s="186" t="s">
        <v>188</v>
      </c>
      <c r="Q35" s="191"/>
      <c r="R35" s="191"/>
      <c r="S35" s="191"/>
      <c r="T35" s="191"/>
      <c r="U35" s="191"/>
      <c r="V35" s="191"/>
      <c r="W35" s="191"/>
      <c r="X35" s="191"/>
      <c r="Y35" s="189"/>
    </row>
    <row r="36" spans="1:25" s="52" customFormat="1" ht="14.1" customHeight="1" x14ac:dyDescent="0.15">
      <c r="A36" s="50">
        <f t="shared" si="2"/>
        <v>8</v>
      </c>
      <c r="B36" s="148"/>
      <c r="C36" s="182" t="s">
        <v>100</v>
      </c>
      <c r="D36" s="165"/>
      <c r="E36" s="165"/>
      <c r="F36" s="165"/>
      <c r="G36" s="166"/>
      <c r="H36" s="190">
        <f>H35*30</f>
        <v>0</v>
      </c>
      <c r="I36" s="191"/>
      <c r="J36" s="191"/>
      <c r="K36" s="191"/>
      <c r="L36" s="191"/>
      <c r="M36" s="191"/>
      <c r="N36" s="191"/>
      <c r="O36" s="189"/>
      <c r="P36" s="186" t="s">
        <v>189</v>
      </c>
      <c r="Q36" s="191"/>
      <c r="R36" s="191"/>
      <c r="S36" s="191"/>
      <c r="T36" s="191"/>
      <c r="U36" s="191"/>
      <c r="V36" s="191"/>
      <c r="W36" s="191"/>
      <c r="X36" s="191"/>
      <c r="Y36" s="189"/>
    </row>
    <row r="37" spans="1:25" s="51" customFormat="1" ht="21.95" customHeight="1" x14ac:dyDescent="0.15">
      <c r="A37" s="54" t="s">
        <v>190</v>
      </c>
    </row>
    <row r="38" spans="1:25" ht="14.1" customHeight="1" x14ac:dyDescent="0.15">
      <c r="A38" s="55" t="s">
        <v>21</v>
      </c>
      <c r="B38" s="219" t="s">
        <v>22</v>
      </c>
      <c r="C38" s="217"/>
      <c r="D38" s="217"/>
      <c r="E38" s="217"/>
      <c r="F38" s="217"/>
      <c r="G38" s="218"/>
      <c r="H38" s="164" t="s">
        <v>191</v>
      </c>
      <c r="I38" s="165"/>
      <c r="J38" s="165"/>
      <c r="K38" s="166"/>
      <c r="L38" s="219" t="s">
        <v>192</v>
      </c>
      <c r="M38" s="217"/>
      <c r="N38" s="217"/>
      <c r="O38" s="218"/>
      <c r="P38" s="219" t="s">
        <v>150</v>
      </c>
      <c r="Q38" s="217"/>
      <c r="R38" s="217"/>
      <c r="S38" s="218"/>
      <c r="T38" s="220" t="s">
        <v>25</v>
      </c>
      <c r="U38" s="221"/>
      <c r="V38" s="221"/>
      <c r="W38" s="221"/>
      <c r="X38" s="221"/>
      <c r="Y38" s="222"/>
    </row>
    <row r="39" spans="1:25" ht="14.1" customHeight="1" x14ac:dyDescent="0.15">
      <c r="A39" s="55">
        <v>1</v>
      </c>
      <c r="B39" s="147" t="s">
        <v>193</v>
      </c>
      <c r="C39" s="147" t="s">
        <v>194</v>
      </c>
      <c r="D39" s="219" t="s">
        <v>135</v>
      </c>
      <c r="E39" s="217"/>
      <c r="F39" s="217"/>
      <c r="G39" s="218"/>
      <c r="H39" s="223">
        <f>H34</f>
        <v>0</v>
      </c>
      <c r="I39" s="224"/>
      <c r="J39" s="177" t="s">
        <v>195</v>
      </c>
      <c r="K39" s="225"/>
      <c r="L39" s="223">
        <f>SUM(R6:S7)</f>
        <v>0</v>
      </c>
      <c r="M39" s="228"/>
      <c r="N39" s="177" t="s">
        <v>196</v>
      </c>
      <c r="O39" s="225"/>
      <c r="P39" s="226">
        <f>H39*L39</f>
        <v>0</v>
      </c>
      <c r="Q39" s="227"/>
      <c r="R39" s="227"/>
      <c r="S39" s="56" t="s">
        <v>46</v>
      </c>
      <c r="T39" s="226"/>
      <c r="U39" s="210"/>
      <c r="V39" s="210"/>
      <c r="W39" s="210"/>
      <c r="X39" s="210"/>
      <c r="Y39" s="167"/>
    </row>
    <row r="40" spans="1:25" ht="14.1" customHeight="1" x14ac:dyDescent="0.15">
      <c r="A40" s="55">
        <f>A39+1</f>
        <v>2</v>
      </c>
      <c r="B40" s="172"/>
      <c r="C40" s="172"/>
      <c r="D40" s="219" t="s">
        <v>136</v>
      </c>
      <c r="E40" s="217"/>
      <c r="F40" s="217"/>
      <c r="G40" s="218"/>
      <c r="H40" s="226">
        <f>J34</f>
        <v>0</v>
      </c>
      <c r="I40" s="210"/>
      <c r="J40" s="177" t="s">
        <v>195</v>
      </c>
      <c r="K40" s="225"/>
      <c r="L40" s="226">
        <f>SUM(T6:U7)</f>
        <v>0</v>
      </c>
      <c r="M40" s="227"/>
      <c r="N40" s="177" t="s">
        <v>196</v>
      </c>
      <c r="O40" s="225"/>
      <c r="P40" s="226">
        <f>H40*L40</f>
        <v>0</v>
      </c>
      <c r="Q40" s="227"/>
      <c r="R40" s="227"/>
      <c r="S40" s="56" t="s">
        <v>46</v>
      </c>
      <c r="T40" s="226"/>
      <c r="U40" s="210"/>
      <c r="V40" s="210"/>
      <c r="W40" s="210"/>
      <c r="X40" s="210"/>
      <c r="Y40" s="167"/>
    </row>
    <row r="41" spans="1:25" ht="14.1" customHeight="1" x14ac:dyDescent="0.15">
      <c r="A41" s="55">
        <f t="shared" ref="A41:A51" si="3">A40+1</f>
        <v>3</v>
      </c>
      <c r="B41" s="172"/>
      <c r="C41" s="172"/>
      <c r="D41" s="219" t="s">
        <v>137</v>
      </c>
      <c r="E41" s="217"/>
      <c r="F41" s="217"/>
      <c r="G41" s="218"/>
      <c r="H41" s="226">
        <f>L34</f>
        <v>0</v>
      </c>
      <c r="I41" s="210"/>
      <c r="J41" s="177" t="s">
        <v>195</v>
      </c>
      <c r="K41" s="225"/>
      <c r="L41" s="226">
        <f>SUM(V6:W7)</f>
        <v>0</v>
      </c>
      <c r="M41" s="227"/>
      <c r="N41" s="177" t="s">
        <v>196</v>
      </c>
      <c r="O41" s="225"/>
      <c r="P41" s="226">
        <f>H41*L41</f>
        <v>0</v>
      </c>
      <c r="Q41" s="227"/>
      <c r="R41" s="227"/>
      <c r="S41" s="56" t="s">
        <v>46</v>
      </c>
      <c r="T41" s="226"/>
      <c r="U41" s="210"/>
      <c r="V41" s="210"/>
      <c r="W41" s="210"/>
      <c r="X41" s="210"/>
      <c r="Y41" s="167"/>
    </row>
    <row r="42" spans="1:25" ht="14.1" customHeight="1" x14ac:dyDescent="0.15">
      <c r="A42" s="55">
        <f t="shared" si="3"/>
        <v>4</v>
      </c>
      <c r="B42" s="172"/>
      <c r="C42" s="148"/>
      <c r="D42" s="219" t="s">
        <v>197</v>
      </c>
      <c r="E42" s="217"/>
      <c r="F42" s="217"/>
      <c r="G42" s="218"/>
      <c r="H42" s="226">
        <f>N34</f>
        <v>0</v>
      </c>
      <c r="I42" s="210"/>
      <c r="J42" s="177" t="s">
        <v>195</v>
      </c>
      <c r="K42" s="225"/>
      <c r="L42" s="226">
        <f>SUM(X6:Y7)</f>
        <v>0</v>
      </c>
      <c r="M42" s="210"/>
      <c r="N42" s="177" t="s">
        <v>196</v>
      </c>
      <c r="O42" s="225"/>
      <c r="P42" s="226">
        <f>H42*L42</f>
        <v>0</v>
      </c>
      <c r="Q42" s="210"/>
      <c r="R42" s="210"/>
      <c r="S42" s="56" t="s">
        <v>46</v>
      </c>
      <c r="T42" s="226"/>
      <c r="U42" s="210"/>
      <c r="V42" s="210"/>
      <c r="W42" s="210"/>
      <c r="X42" s="210"/>
      <c r="Y42" s="167"/>
    </row>
    <row r="43" spans="1:25" ht="14.1" customHeight="1" x14ac:dyDescent="0.15">
      <c r="A43" s="55">
        <f t="shared" si="3"/>
        <v>5</v>
      </c>
      <c r="B43" s="172"/>
      <c r="C43" s="219" t="s">
        <v>198</v>
      </c>
      <c r="D43" s="217"/>
      <c r="E43" s="217"/>
      <c r="F43" s="217"/>
      <c r="G43" s="218"/>
      <c r="H43" s="226">
        <f>H23</f>
        <v>0</v>
      </c>
      <c r="I43" s="210"/>
      <c r="J43" s="177" t="s">
        <v>199</v>
      </c>
      <c r="K43" s="225"/>
      <c r="L43" s="160">
        <v>12</v>
      </c>
      <c r="M43" s="210"/>
      <c r="N43" s="57" t="s">
        <v>200</v>
      </c>
      <c r="O43" s="58"/>
      <c r="P43" s="226">
        <f>H43*L43</f>
        <v>0</v>
      </c>
      <c r="Q43" s="227"/>
      <c r="R43" s="227"/>
      <c r="S43" s="56" t="s">
        <v>46</v>
      </c>
      <c r="T43" s="226"/>
      <c r="U43" s="210"/>
      <c r="V43" s="210"/>
      <c r="W43" s="210"/>
      <c r="X43" s="210"/>
      <c r="Y43" s="167"/>
    </row>
    <row r="44" spans="1:25" ht="14.1" customHeight="1" x14ac:dyDescent="0.15">
      <c r="A44" s="55">
        <f t="shared" si="3"/>
        <v>6</v>
      </c>
      <c r="B44" s="148"/>
      <c r="C44" s="219" t="s">
        <v>51</v>
      </c>
      <c r="D44" s="217"/>
      <c r="E44" s="217"/>
      <c r="F44" s="217"/>
      <c r="G44" s="218"/>
      <c r="H44" s="164"/>
      <c r="I44" s="165"/>
      <c r="J44" s="165"/>
      <c r="K44" s="166"/>
      <c r="L44" s="164"/>
      <c r="M44" s="165"/>
      <c r="N44" s="165"/>
      <c r="O44" s="166"/>
      <c r="P44" s="229">
        <f>SUM(P39:T43)</f>
        <v>0</v>
      </c>
      <c r="Q44" s="227"/>
      <c r="R44" s="227"/>
      <c r="S44" s="59" t="s">
        <v>46</v>
      </c>
      <c r="T44" s="226"/>
      <c r="U44" s="210"/>
      <c r="V44" s="210"/>
      <c r="W44" s="210"/>
      <c r="X44" s="210"/>
      <c r="Y44" s="167"/>
    </row>
    <row r="45" spans="1:25" ht="14.1" customHeight="1" x14ac:dyDescent="0.15">
      <c r="A45" s="55">
        <f t="shared" si="3"/>
        <v>7</v>
      </c>
      <c r="B45" s="147" t="s">
        <v>201</v>
      </c>
      <c r="C45" s="151" t="s">
        <v>182</v>
      </c>
      <c r="D45" s="219" t="s">
        <v>135</v>
      </c>
      <c r="E45" s="217"/>
      <c r="F45" s="217"/>
      <c r="G45" s="218"/>
      <c r="H45" s="226">
        <f>H32</f>
        <v>0</v>
      </c>
      <c r="I45" s="210"/>
      <c r="J45" s="56" t="s">
        <v>195</v>
      </c>
      <c r="K45" s="56"/>
      <c r="L45" s="226">
        <f>R10</f>
        <v>0</v>
      </c>
      <c r="M45" s="210"/>
      <c r="N45" s="56" t="s">
        <v>196</v>
      </c>
      <c r="O45" s="60"/>
      <c r="P45" s="226">
        <f>H45*L45</f>
        <v>0</v>
      </c>
      <c r="Q45" s="227"/>
      <c r="R45" s="227"/>
      <c r="S45" s="56" t="s">
        <v>46</v>
      </c>
      <c r="T45" s="226"/>
      <c r="U45" s="210"/>
      <c r="V45" s="210"/>
      <c r="W45" s="210"/>
      <c r="X45" s="210"/>
      <c r="Y45" s="167"/>
    </row>
    <row r="46" spans="1:25" ht="14.1" customHeight="1" x14ac:dyDescent="0.15">
      <c r="A46" s="55">
        <f t="shared" si="3"/>
        <v>8</v>
      </c>
      <c r="B46" s="233"/>
      <c r="C46" s="230"/>
      <c r="D46" s="219" t="s">
        <v>136</v>
      </c>
      <c r="E46" s="217"/>
      <c r="F46" s="217"/>
      <c r="G46" s="218"/>
      <c r="H46" s="226">
        <f>J32</f>
        <v>0</v>
      </c>
      <c r="I46" s="210"/>
      <c r="J46" s="56" t="s">
        <v>195</v>
      </c>
      <c r="K46" s="56"/>
      <c r="L46" s="226">
        <f>T10</f>
        <v>0</v>
      </c>
      <c r="M46" s="210"/>
      <c r="N46" s="56" t="s">
        <v>196</v>
      </c>
      <c r="O46" s="60"/>
      <c r="P46" s="226">
        <f>H46*L46</f>
        <v>0</v>
      </c>
      <c r="Q46" s="227"/>
      <c r="R46" s="227"/>
      <c r="S46" s="56" t="s">
        <v>46</v>
      </c>
      <c r="T46" s="226"/>
      <c r="U46" s="210"/>
      <c r="V46" s="210"/>
      <c r="W46" s="210"/>
      <c r="X46" s="210"/>
      <c r="Y46" s="167"/>
    </row>
    <row r="47" spans="1:25" ht="14.1" customHeight="1" x14ac:dyDescent="0.15">
      <c r="A47" s="55">
        <f t="shared" si="3"/>
        <v>9</v>
      </c>
      <c r="B47" s="233"/>
      <c r="C47" s="230"/>
      <c r="D47" s="219" t="s">
        <v>137</v>
      </c>
      <c r="E47" s="217"/>
      <c r="F47" s="217"/>
      <c r="G47" s="218"/>
      <c r="H47" s="226">
        <f>L32</f>
        <v>0</v>
      </c>
      <c r="I47" s="210"/>
      <c r="J47" s="56" t="s">
        <v>195</v>
      </c>
      <c r="K47" s="56"/>
      <c r="L47" s="226">
        <f>V10</f>
        <v>0</v>
      </c>
      <c r="M47" s="227"/>
      <c r="N47" s="56" t="s">
        <v>196</v>
      </c>
      <c r="O47" s="60"/>
      <c r="P47" s="226">
        <f>H47*L47</f>
        <v>0</v>
      </c>
      <c r="Q47" s="227"/>
      <c r="R47" s="227"/>
      <c r="S47" s="56" t="s">
        <v>46</v>
      </c>
      <c r="T47" s="226"/>
      <c r="U47" s="210"/>
      <c r="V47" s="210"/>
      <c r="W47" s="210"/>
      <c r="X47" s="210"/>
      <c r="Y47" s="167"/>
    </row>
    <row r="48" spans="1:25" ht="14.1" customHeight="1" x14ac:dyDescent="0.15">
      <c r="A48" s="55">
        <f t="shared" si="3"/>
        <v>10</v>
      </c>
      <c r="B48" s="233"/>
      <c r="C48" s="231"/>
      <c r="D48" s="219" t="s">
        <v>197</v>
      </c>
      <c r="E48" s="217"/>
      <c r="F48" s="217"/>
      <c r="G48" s="218"/>
      <c r="H48" s="226">
        <f>N32</f>
        <v>0</v>
      </c>
      <c r="I48" s="210"/>
      <c r="J48" s="56" t="s">
        <v>195</v>
      </c>
      <c r="K48" s="56"/>
      <c r="L48" s="226">
        <f>X10</f>
        <v>0</v>
      </c>
      <c r="M48" s="210"/>
      <c r="N48" s="56" t="s">
        <v>196</v>
      </c>
      <c r="O48" s="60"/>
      <c r="P48" s="226">
        <f>H48*L48</f>
        <v>0</v>
      </c>
      <c r="Q48" s="227"/>
      <c r="R48" s="227"/>
      <c r="S48" s="56" t="s">
        <v>46</v>
      </c>
      <c r="T48" s="226"/>
      <c r="U48" s="210"/>
      <c r="V48" s="210"/>
      <c r="W48" s="210"/>
      <c r="X48" s="210"/>
      <c r="Y48" s="167"/>
    </row>
    <row r="49" spans="1:25" ht="14.1" customHeight="1" x14ac:dyDescent="0.15">
      <c r="A49" s="55">
        <f t="shared" si="3"/>
        <v>11</v>
      </c>
      <c r="B49" s="233"/>
      <c r="C49" s="219" t="s">
        <v>202</v>
      </c>
      <c r="D49" s="217"/>
      <c r="E49" s="217"/>
      <c r="F49" s="217"/>
      <c r="G49" s="217"/>
      <c r="H49" s="164"/>
      <c r="I49" s="165"/>
      <c r="J49" s="165"/>
      <c r="K49" s="166"/>
      <c r="L49" s="164"/>
      <c r="M49" s="165"/>
      <c r="N49" s="165"/>
      <c r="O49" s="166"/>
      <c r="P49" s="226">
        <f>SUM(M16:O22)</f>
        <v>0</v>
      </c>
      <c r="Q49" s="227"/>
      <c r="R49" s="227"/>
      <c r="S49" s="56" t="s">
        <v>46</v>
      </c>
      <c r="T49" s="226"/>
      <c r="U49" s="210"/>
      <c r="V49" s="210"/>
      <c r="W49" s="210"/>
      <c r="X49" s="210"/>
      <c r="Y49" s="167"/>
    </row>
    <row r="50" spans="1:25" ht="14.1" customHeight="1" x14ac:dyDescent="0.15">
      <c r="A50" s="55">
        <f t="shared" si="3"/>
        <v>12</v>
      </c>
      <c r="B50" s="234"/>
      <c r="C50" s="219" t="s">
        <v>51</v>
      </c>
      <c r="D50" s="217"/>
      <c r="E50" s="217"/>
      <c r="F50" s="217"/>
      <c r="G50" s="217"/>
      <c r="H50" s="164"/>
      <c r="I50" s="165"/>
      <c r="J50" s="165"/>
      <c r="K50" s="166"/>
      <c r="L50" s="164"/>
      <c r="M50" s="165"/>
      <c r="N50" s="165"/>
      <c r="O50" s="166"/>
      <c r="P50" s="226">
        <f>SUM(P45:T49)</f>
        <v>0</v>
      </c>
      <c r="Q50" s="210"/>
      <c r="R50" s="210"/>
      <c r="S50" s="56" t="s">
        <v>46</v>
      </c>
      <c r="T50" s="226"/>
      <c r="U50" s="210"/>
      <c r="V50" s="210"/>
      <c r="W50" s="210"/>
      <c r="X50" s="210"/>
      <c r="Y50" s="167"/>
    </row>
    <row r="51" spans="1:25" ht="14.1" customHeight="1" x14ac:dyDescent="0.15">
      <c r="A51" s="55">
        <f t="shared" si="3"/>
        <v>13</v>
      </c>
      <c r="B51" s="219" t="s">
        <v>203</v>
      </c>
      <c r="C51" s="217"/>
      <c r="D51" s="217"/>
      <c r="E51" s="217"/>
      <c r="F51" s="217"/>
      <c r="G51" s="217"/>
      <c r="H51" s="164"/>
      <c r="I51" s="165"/>
      <c r="J51" s="165"/>
      <c r="K51" s="166"/>
      <c r="L51" s="164"/>
      <c r="M51" s="165"/>
      <c r="N51" s="165"/>
      <c r="O51" s="166"/>
      <c r="P51" s="232">
        <f>P44-P50</f>
        <v>0</v>
      </c>
      <c r="Q51" s="210"/>
      <c r="R51" s="210"/>
      <c r="S51" s="56" t="s">
        <v>46</v>
      </c>
      <c r="T51" s="226" t="s">
        <v>204</v>
      </c>
      <c r="U51" s="210"/>
      <c r="V51" s="210"/>
      <c r="W51" s="210"/>
      <c r="X51" s="210"/>
      <c r="Y51" s="167"/>
    </row>
    <row r="52" spans="1:25" x14ac:dyDescent="0.15">
      <c r="A52" s="61" t="s">
        <v>205</v>
      </c>
      <c r="B52" s="62"/>
      <c r="C52" s="62"/>
      <c r="D52" s="62"/>
      <c r="E52" s="62"/>
      <c r="F52" s="62"/>
      <c r="G52" s="62"/>
      <c r="H52" s="62"/>
      <c r="I52" s="62"/>
      <c r="J52" s="62"/>
      <c r="K52" s="63"/>
      <c r="L52" s="63"/>
      <c r="M52" s="63"/>
      <c r="N52" s="64"/>
      <c r="O52" s="64"/>
      <c r="P52" s="63"/>
      <c r="Q52" s="63"/>
      <c r="R52" s="63"/>
      <c r="S52" s="64"/>
      <c r="T52" s="64"/>
      <c r="U52" s="65"/>
      <c r="V52" s="65"/>
      <c r="W52" s="65"/>
      <c r="X52" s="64"/>
      <c r="Y52" s="64"/>
    </row>
    <row r="53" spans="1:25" x14ac:dyDescent="0.15">
      <c r="A53" s="48" t="s">
        <v>206</v>
      </c>
      <c r="D53" s="48" t="s">
        <v>207</v>
      </c>
    </row>
    <row r="55" spans="1:25" ht="14.25" x14ac:dyDescent="0.15">
      <c r="B55" s="43" t="s">
        <v>208</v>
      </c>
    </row>
    <row r="56" spans="1:25" ht="14.25" x14ac:dyDescent="0.15">
      <c r="B56" s="43" t="s">
        <v>209</v>
      </c>
    </row>
  </sheetData>
  <mergeCells count="290">
    <mergeCell ref="P48:R48"/>
    <mergeCell ref="T48:Y48"/>
    <mergeCell ref="B51:G51"/>
    <mergeCell ref="H51:K51"/>
    <mergeCell ref="L51:O51"/>
    <mergeCell ref="P51:R51"/>
    <mergeCell ref="T51:Y51"/>
    <mergeCell ref="C49:G49"/>
    <mergeCell ref="H49:K49"/>
    <mergeCell ref="L49:O49"/>
    <mergeCell ref="P49:R49"/>
    <mergeCell ref="T49:Y49"/>
    <mergeCell ref="C50:G50"/>
    <mergeCell ref="H50:K50"/>
    <mergeCell ref="L50:O50"/>
    <mergeCell ref="P50:R50"/>
    <mergeCell ref="T50:Y50"/>
    <mergeCell ref="B45:B50"/>
    <mergeCell ref="P45:R45"/>
    <mergeCell ref="T45:Y45"/>
    <mergeCell ref="D46:G46"/>
    <mergeCell ref="H46:I46"/>
    <mergeCell ref="L46:M46"/>
    <mergeCell ref="P46:R46"/>
    <mergeCell ref="T46:Y46"/>
    <mergeCell ref="C44:G44"/>
    <mergeCell ref="H44:K44"/>
    <mergeCell ref="L44:O44"/>
    <mergeCell ref="P44:R44"/>
    <mergeCell ref="T44:Y44"/>
    <mergeCell ref="C45:C48"/>
    <mergeCell ref="D45:G45"/>
    <mergeCell ref="H45:I45"/>
    <mergeCell ref="L45:M45"/>
    <mergeCell ref="D47:G47"/>
    <mergeCell ref="H47:I47"/>
    <mergeCell ref="L47:M47"/>
    <mergeCell ref="P47:R47"/>
    <mergeCell ref="T47:Y47"/>
    <mergeCell ref="D48:G48"/>
    <mergeCell ref="H48:I48"/>
    <mergeCell ref="L48:M48"/>
    <mergeCell ref="J40:K40"/>
    <mergeCell ref="L40:M40"/>
    <mergeCell ref="N40:O40"/>
    <mergeCell ref="P40:R40"/>
    <mergeCell ref="T42:Y42"/>
    <mergeCell ref="C43:G43"/>
    <mergeCell ref="H43:I43"/>
    <mergeCell ref="J43:K43"/>
    <mergeCell ref="L43:M43"/>
    <mergeCell ref="P43:R43"/>
    <mergeCell ref="T43:Y43"/>
    <mergeCell ref="D42:G42"/>
    <mergeCell ref="H42:I42"/>
    <mergeCell ref="J42:K42"/>
    <mergeCell ref="L42:M42"/>
    <mergeCell ref="N42:O42"/>
    <mergeCell ref="P42:R42"/>
    <mergeCell ref="B38:G38"/>
    <mergeCell ref="H38:K38"/>
    <mergeCell ref="L38:O38"/>
    <mergeCell ref="P38:S38"/>
    <mergeCell ref="T38:Y38"/>
    <mergeCell ref="B39:B44"/>
    <mergeCell ref="C39:C42"/>
    <mergeCell ref="D39:G39"/>
    <mergeCell ref="H39:I39"/>
    <mergeCell ref="J39:K39"/>
    <mergeCell ref="T40:Y40"/>
    <mergeCell ref="D41:G41"/>
    <mergeCell ref="H41:I41"/>
    <mergeCell ref="J41:K41"/>
    <mergeCell ref="L41:M41"/>
    <mergeCell ref="N41:O41"/>
    <mergeCell ref="P41:R41"/>
    <mergeCell ref="T41:Y41"/>
    <mergeCell ref="L39:M39"/>
    <mergeCell ref="N39:O39"/>
    <mergeCell ref="P39:R39"/>
    <mergeCell ref="T39:Y39"/>
    <mergeCell ref="D40:G40"/>
    <mergeCell ref="H40:I40"/>
    <mergeCell ref="C35:G35"/>
    <mergeCell ref="H35:O35"/>
    <mergeCell ref="P35:Y35"/>
    <mergeCell ref="C36:G36"/>
    <mergeCell ref="H36:O36"/>
    <mergeCell ref="P36:Y36"/>
    <mergeCell ref="B34:B36"/>
    <mergeCell ref="C34:G34"/>
    <mergeCell ref="H34:I34"/>
    <mergeCell ref="J34:K34"/>
    <mergeCell ref="L34:M34"/>
    <mergeCell ref="N34:O34"/>
    <mergeCell ref="N31:O31"/>
    <mergeCell ref="P31:Y31"/>
    <mergeCell ref="C32:G32"/>
    <mergeCell ref="H32:I32"/>
    <mergeCell ref="J32:K32"/>
    <mergeCell ref="L32:M32"/>
    <mergeCell ref="N32:O32"/>
    <mergeCell ref="P32:Y32"/>
    <mergeCell ref="P34:Y34"/>
    <mergeCell ref="N29:O29"/>
    <mergeCell ref="P29:Y29"/>
    <mergeCell ref="D30:G30"/>
    <mergeCell ref="H30:I30"/>
    <mergeCell ref="J30:K30"/>
    <mergeCell ref="L30:M30"/>
    <mergeCell ref="N30:O30"/>
    <mergeCell ref="P30:Y30"/>
    <mergeCell ref="B29:B33"/>
    <mergeCell ref="C29:C31"/>
    <mergeCell ref="D29:G29"/>
    <mergeCell ref="H29:I29"/>
    <mergeCell ref="J29:K29"/>
    <mergeCell ref="L29:M29"/>
    <mergeCell ref="D31:G31"/>
    <mergeCell ref="H31:I31"/>
    <mergeCell ref="J31:K31"/>
    <mergeCell ref="L31:M31"/>
    <mergeCell ref="C33:G33"/>
    <mergeCell ref="H33:I33"/>
    <mergeCell ref="J33:K33"/>
    <mergeCell ref="L33:M33"/>
    <mergeCell ref="N33:O33"/>
    <mergeCell ref="P33:Y33"/>
    <mergeCell ref="B28:G28"/>
    <mergeCell ref="H28:I28"/>
    <mergeCell ref="J28:K28"/>
    <mergeCell ref="L28:M28"/>
    <mergeCell ref="N28:O28"/>
    <mergeCell ref="P28:Y28"/>
    <mergeCell ref="B25:G25"/>
    <mergeCell ref="H25:J25"/>
    <mergeCell ref="K25:L25"/>
    <mergeCell ref="M25:O25"/>
    <mergeCell ref="P25:Y25"/>
    <mergeCell ref="B26:G26"/>
    <mergeCell ref="H26:J26"/>
    <mergeCell ref="K26:L26"/>
    <mergeCell ref="M26:O26"/>
    <mergeCell ref="P26:Y26"/>
    <mergeCell ref="C23:G23"/>
    <mergeCell ref="H23:J23"/>
    <mergeCell ref="K23:L23"/>
    <mergeCell ref="M23:O23"/>
    <mergeCell ref="P23:Y23"/>
    <mergeCell ref="C24:G24"/>
    <mergeCell ref="H24:J24"/>
    <mergeCell ref="K24:L24"/>
    <mergeCell ref="M24:O24"/>
    <mergeCell ref="P24:Y24"/>
    <mergeCell ref="D19:G19"/>
    <mergeCell ref="H19:J19"/>
    <mergeCell ref="K19:L19"/>
    <mergeCell ref="D21:G21"/>
    <mergeCell ref="H21:J21"/>
    <mergeCell ref="K21:L21"/>
    <mergeCell ref="M21:O21"/>
    <mergeCell ref="P21:Y21"/>
    <mergeCell ref="D22:G22"/>
    <mergeCell ref="H22:J22"/>
    <mergeCell ref="K22:L22"/>
    <mergeCell ref="M22:O22"/>
    <mergeCell ref="P22:Y22"/>
    <mergeCell ref="B16:B24"/>
    <mergeCell ref="C16:G16"/>
    <mergeCell ref="H16:J16"/>
    <mergeCell ref="K16:L16"/>
    <mergeCell ref="M16:O16"/>
    <mergeCell ref="P16:Y16"/>
    <mergeCell ref="C17:G17"/>
    <mergeCell ref="H17:J17"/>
    <mergeCell ref="K17:L17"/>
    <mergeCell ref="M17:O17"/>
    <mergeCell ref="M19:O19"/>
    <mergeCell ref="P19:Y19"/>
    <mergeCell ref="D20:G20"/>
    <mergeCell ref="H20:J20"/>
    <mergeCell ref="K20:L20"/>
    <mergeCell ref="M20:O20"/>
    <mergeCell ref="P20:Y20"/>
    <mergeCell ref="P17:Y17"/>
    <mergeCell ref="C18:C22"/>
    <mergeCell ref="D18:G18"/>
    <mergeCell ref="H18:J18"/>
    <mergeCell ref="K18:L18"/>
    <mergeCell ref="M18:O18"/>
    <mergeCell ref="P18:Y18"/>
    <mergeCell ref="P13:Q13"/>
    <mergeCell ref="R13:Y13"/>
    <mergeCell ref="B15:G15"/>
    <mergeCell ref="H15:J15"/>
    <mergeCell ref="K15:L15"/>
    <mergeCell ref="M15:O15"/>
    <mergeCell ref="P15:Y15"/>
    <mergeCell ref="P12:Q12"/>
    <mergeCell ref="R12:S12"/>
    <mergeCell ref="T12:U12"/>
    <mergeCell ref="V12:W12"/>
    <mergeCell ref="X12:Y12"/>
    <mergeCell ref="C13:G13"/>
    <mergeCell ref="H13:I13"/>
    <mergeCell ref="J13:K13"/>
    <mergeCell ref="L13:M13"/>
    <mergeCell ref="N13:O13"/>
    <mergeCell ref="P11:Q11"/>
    <mergeCell ref="R11:S11"/>
    <mergeCell ref="T11:U11"/>
    <mergeCell ref="V11:W11"/>
    <mergeCell ref="X11:Y11"/>
    <mergeCell ref="C12:G12"/>
    <mergeCell ref="H12:I12"/>
    <mergeCell ref="J12:K12"/>
    <mergeCell ref="L12:M12"/>
    <mergeCell ref="N12:O12"/>
    <mergeCell ref="B11:B13"/>
    <mergeCell ref="C11:G11"/>
    <mergeCell ref="H11:I11"/>
    <mergeCell ref="J11:K11"/>
    <mergeCell ref="L11:M11"/>
    <mergeCell ref="N11:O11"/>
    <mergeCell ref="B6:B10"/>
    <mergeCell ref="C6:G6"/>
    <mergeCell ref="H6:I6"/>
    <mergeCell ref="J6:K6"/>
    <mergeCell ref="L6:M6"/>
    <mergeCell ref="X9:Y9"/>
    <mergeCell ref="C10:G10"/>
    <mergeCell ref="H10:I10"/>
    <mergeCell ref="J10:K10"/>
    <mergeCell ref="L10:M10"/>
    <mergeCell ref="N10:O10"/>
    <mergeCell ref="P10:Q10"/>
    <mergeCell ref="R10:S10"/>
    <mergeCell ref="T10:U10"/>
    <mergeCell ref="V10:W10"/>
    <mergeCell ref="X10:Y10"/>
    <mergeCell ref="C9:G9"/>
    <mergeCell ref="H9:I9"/>
    <mergeCell ref="J9:K9"/>
    <mergeCell ref="L9:M9"/>
    <mergeCell ref="N9:O9"/>
    <mergeCell ref="P9:Q9"/>
    <mergeCell ref="R9:S9"/>
    <mergeCell ref="T9:U9"/>
    <mergeCell ref="V9:W9"/>
    <mergeCell ref="R7:S7"/>
    <mergeCell ref="T7:U7"/>
    <mergeCell ref="V7:W7"/>
    <mergeCell ref="X7:Y7"/>
    <mergeCell ref="C8:G8"/>
    <mergeCell ref="H8:I8"/>
    <mergeCell ref="J8:K8"/>
    <mergeCell ref="L8:M8"/>
    <mergeCell ref="N8:O8"/>
    <mergeCell ref="P8:Q8"/>
    <mergeCell ref="C7:G7"/>
    <mergeCell ref="H7:I7"/>
    <mergeCell ref="J7:K7"/>
    <mergeCell ref="L7:M7"/>
    <mergeCell ref="N7:O7"/>
    <mergeCell ref="P7:Q7"/>
    <mergeCell ref="R8:S8"/>
    <mergeCell ref="T8:U8"/>
    <mergeCell ref="V8:W8"/>
    <mergeCell ref="X8:Y8"/>
    <mergeCell ref="N6:O6"/>
    <mergeCell ref="P6:Q6"/>
    <mergeCell ref="R6:S6"/>
    <mergeCell ref="T6:U6"/>
    <mergeCell ref="V6:W6"/>
    <mergeCell ref="X6:Y6"/>
    <mergeCell ref="P5:Q5"/>
    <mergeCell ref="R5:S5"/>
    <mergeCell ref="T5:U5"/>
    <mergeCell ref="V5:W5"/>
    <mergeCell ref="X5:Y5"/>
    <mergeCell ref="A1:Y1"/>
    <mergeCell ref="B2:C2"/>
    <mergeCell ref="A4:A5"/>
    <mergeCell ref="B4:G5"/>
    <mergeCell ref="H4:I5"/>
    <mergeCell ref="J4:Q4"/>
    <mergeCell ref="R4:Y4"/>
    <mergeCell ref="J5:K5"/>
    <mergeCell ref="L5:M5"/>
    <mergeCell ref="N5:O5"/>
  </mergeCells>
  <phoneticPr fontId="3"/>
  <pageMargins left="0.78740157480314965" right="0.43307086614173229" top="0.78740157480314965" bottom="0.51181102362204722" header="0.51181102362204722" footer="0"/>
  <pageSetup paperSize="9" orientation="portrait" verticalDpi="0" r:id="rId1"/>
  <headerFooter scaleWithDoc="0"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59999389629810485"/>
  </sheetPr>
  <dimension ref="A1:Y56"/>
  <sheetViews>
    <sheetView zoomScaleNormal="100" workbookViewId="0">
      <selection activeCell="AE10" sqref="AE10"/>
    </sheetView>
  </sheetViews>
  <sheetFormatPr defaultColWidth="3.125" defaultRowHeight="11.25" x14ac:dyDescent="0.15"/>
  <cols>
    <col min="1" max="1" width="3.625" style="48" bestFit="1" customWidth="1"/>
    <col min="2" max="6" width="3.125" style="48"/>
    <col min="7" max="7" width="5.5" style="48" customWidth="1"/>
    <col min="8" max="14" width="3.125" style="48"/>
    <col min="15" max="15" width="3.125" style="48" customWidth="1"/>
    <col min="16" max="16384" width="3.125" style="48"/>
  </cols>
  <sheetData>
    <row r="1" spans="1:25" s="44" customFormat="1" ht="22.5" customHeight="1" x14ac:dyDescent="0.15">
      <c r="A1" s="143" t="s">
        <v>130</v>
      </c>
      <c r="B1" s="144"/>
      <c r="C1" s="144"/>
      <c r="D1" s="144"/>
      <c r="E1" s="144"/>
      <c r="F1" s="144"/>
      <c r="G1" s="144"/>
      <c r="H1" s="144"/>
      <c r="I1" s="144"/>
      <c r="J1" s="144"/>
      <c r="K1" s="144"/>
      <c r="L1" s="144"/>
      <c r="M1" s="144"/>
      <c r="N1" s="144"/>
      <c r="O1" s="144"/>
      <c r="P1" s="144"/>
      <c r="Q1" s="144"/>
      <c r="R1" s="144"/>
      <c r="S1" s="144"/>
      <c r="T1" s="144"/>
      <c r="U1" s="144"/>
      <c r="V1" s="144"/>
      <c r="W1" s="144"/>
      <c r="X1" s="144"/>
      <c r="Y1" s="144"/>
    </row>
    <row r="2" spans="1:25" s="45" customFormat="1" ht="15" customHeight="1" x14ac:dyDescent="0.15">
      <c r="B2" s="145"/>
      <c r="C2" s="146"/>
      <c r="D2" s="45" t="s">
        <v>20</v>
      </c>
      <c r="Y2" s="46"/>
    </row>
    <row r="3" spans="1:25" s="47" customFormat="1" ht="21.95" customHeight="1" x14ac:dyDescent="0.15">
      <c r="A3" s="47" t="s">
        <v>131</v>
      </c>
    </row>
    <row r="4" spans="1:25" ht="14.1" customHeight="1" x14ac:dyDescent="0.15">
      <c r="A4" s="147" t="s">
        <v>21</v>
      </c>
      <c r="B4" s="149" t="s">
        <v>22</v>
      </c>
      <c r="C4" s="150"/>
      <c r="D4" s="150"/>
      <c r="E4" s="150"/>
      <c r="F4" s="150"/>
      <c r="G4" s="151"/>
      <c r="H4" s="149" t="s">
        <v>132</v>
      </c>
      <c r="I4" s="151"/>
      <c r="J4" s="155" t="s">
        <v>133</v>
      </c>
      <c r="K4" s="156"/>
      <c r="L4" s="156"/>
      <c r="M4" s="156"/>
      <c r="N4" s="156"/>
      <c r="O4" s="156"/>
      <c r="P4" s="156"/>
      <c r="Q4" s="157"/>
      <c r="R4" s="155" t="s">
        <v>134</v>
      </c>
      <c r="S4" s="156"/>
      <c r="T4" s="156"/>
      <c r="U4" s="156"/>
      <c r="V4" s="156"/>
      <c r="W4" s="156"/>
      <c r="X4" s="156"/>
      <c r="Y4" s="157"/>
    </row>
    <row r="5" spans="1:25" ht="14.1" customHeight="1" x14ac:dyDescent="0.15">
      <c r="A5" s="148"/>
      <c r="B5" s="152"/>
      <c r="C5" s="153"/>
      <c r="D5" s="153"/>
      <c r="E5" s="153"/>
      <c r="F5" s="153"/>
      <c r="G5" s="154"/>
      <c r="H5" s="152"/>
      <c r="I5" s="154"/>
      <c r="J5" s="155" t="s">
        <v>135</v>
      </c>
      <c r="K5" s="157"/>
      <c r="L5" s="155" t="s">
        <v>136</v>
      </c>
      <c r="M5" s="157"/>
      <c r="N5" s="155" t="s">
        <v>137</v>
      </c>
      <c r="O5" s="157"/>
      <c r="P5" s="155" t="s">
        <v>138</v>
      </c>
      <c r="Q5" s="157"/>
      <c r="R5" s="155" t="s">
        <v>135</v>
      </c>
      <c r="S5" s="157"/>
      <c r="T5" s="155" t="s">
        <v>136</v>
      </c>
      <c r="U5" s="157"/>
      <c r="V5" s="155" t="s">
        <v>137</v>
      </c>
      <c r="W5" s="157"/>
      <c r="X5" s="155" t="s">
        <v>212</v>
      </c>
      <c r="Y5" s="157"/>
    </row>
    <row r="6" spans="1:25" ht="14.1" customHeight="1" x14ac:dyDescent="0.15">
      <c r="A6" s="49">
        <v>1</v>
      </c>
      <c r="B6" s="147" t="s">
        <v>139</v>
      </c>
      <c r="C6" s="160" t="s">
        <v>140</v>
      </c>
      <c r="D6" s="161"/>
      <c r="E6" s="161"/>
      <c r="F6" s="161"/>
      <c r="G6" s="162"/>
      <c r="H6" s="163">
        <v>365</v>
      </c>
      <c r="I6" s="163"/>
      <c r="J6" s="158">
        <v>100</v>
      </c>
      <c r="K6" s="158"/>
      <c r="L6" s="158">
        <v>100</v>
      </c>
      <c r="M6" s="158"/>
      <c r="N6" s="158">
        <v>100</v>
      </c>
      <c r="O6" s="158"/>
      <c r="P6" s="158">
        <v>100</v>
      </c>
      <c r="Q6" s="158"/>
      <c r="R6" s="159">
        <f>H6*J6</f>
        <v>36500</v>
      </c>
      <c r="S6" s="159"/>
      <c r="T6" s="159">
        <f>H6*L6</f>
        <v>36500</v>
      </c>
      <c r="U6" s="159"/>
      <c r="V6" s="159">
        <f>H6*N6</f>
        <v>36500</v>
      </c>
      <c r="W6" s="159"/>
      <c r="X6" s="159">
        <f>H6*P6</f>
        <v>36500</v>
      </c>
      <c r="Y6" s="159"/>
    </row>
    <row r="7" spans="1:25" ht="14.1" customHeight="1" x14ac:dyDescent="0.15">
      <c r="A7" s="50">
        <f t="shared" ref="A7:A13" si="0">A6+1</f>
        <v>2</v>
      </c>
      <c r="B7" s="172"/>
      <c r="C7" s="160" t="s">
        <v>141</v>
      </c>
      <c r="D7" s="161"/>
      <c r="E7" s="161"/>
      <c r="F7" s="161"/>
      <c r="G7" s="162"/>
      <c r="H7" s="158">
        <v>300</v>
      </c>
      <c r="I7" s="158"/>
      <c r="J7" s="158">
        <v>0</v>
      </c>
      <c r="K7" s="158"/>
      <c r="L7" s="158">
        <v>30</v>
      </c>
      <c r="M7" s="158"/>
      <c r="N7" s="158">
        <v>0</v>
      </c>
      <c r="O7" s="158"/>
      <c r="P7" s="158">
        <v>30</v>
      </c>
      <c r="Q7" s="158"/>
      <c r="R7" s="159">
        <f>H7*J7</f>
        <v>0</v>
      </c>
      <c r="S7" s="159"/>
      <c r="T7" s="159">
        <f>H7*L7</f>
        <v>9000</v>
      </c>
      <c r="U7" s="159"/>
      <c r="V7" s="159">
        <f>H7*N7</f>
        <v>0</v>
      </c>
      <c r="W7" s="159"/>
      <c r="X7" s="159">
        <f>H7*P7</f>
        <v>9000</v>
      </c>
      <c r="Y7" s="159"/>
    </row>
    <row r="8" spans="1:25" ht="14.1" customHeight="1" x14ac:dyDescent="0.15">
      <c r="A8" s="49">
        <f t="shared" si="0"/>
        <v>3</v>
      </c>
      <c r="B8" s="172"/>
      <c r="C8" s="160" t="s">
        <v>142</v>
      </c>
      <c r="D8" s="161"/>
      <c r="E8" s="161"/>
      <c r="F8" s="161"/>
      <c r="G8" s="162"/>
      <c r="H8" s="163">
        <v>365</v>
      </c>
      <c r="I8" s="163"/>
      <c r="J8" s="158">
        <v>2</v>
      </c>
      <c r="K8" s="158"/>
      <c r="L8" s="158">
        <v>2</v>
      </c>
      <c r="M8" s="158"/>
      <c r="N8" s="158">
        <v>2</v>
      </c>
      <c r="O8" s="158"/>
      <c r="P8" s="158">
        <v>2</v>
      </c>
      <c r="Q8" s="158"/>
      <c r="R8" s="159">
        <f>H8*J8</f>
        <v>730</v>
      </c>
      <c r="S8" s="159"/>
      <c r="T8" s="159">
        <f>H8*L8</f>
        <v>730</v>
      </c>
      <c r="U8" s="159"/>
      <c r="V8" s="159">
        <f>H8*N8</f>
        <v>730</v>
      </c>
      <c r="W8" s="159"/>
      <c r="X8" s="159">
        <f>H8*P8</f>
        <v>730</v>
      </c>
      <c r="Y8" s="159"/>
    </row>
    <row r="9" spans="1:25" ht="14.1" customHeight="1" x14ac:dyDescent="0.15">
      <c r="A9" s="49">
        <f t="shared" si="0"/>
        <v>4</v>
      </c>
      <c r="B9" s="172"/>
      <c r="C9" s="160" t="s">
        <v>143</v>
      </c>
      <c r="D9" s="161"/>
      <c r="E9" s="161"/>
      <c r="F9" s="161"/>
      <c r="G9" s="162"/>
      <c r="H9" s="163">
        <v>365</v>
      </c>
      <c r="I9" s="163"/>
      <c r="J9" s="158">
        <v>5</v>
      </c>
      <c r="K9" s="158"/>
      <c r="L9" s="158">
        <v>10</v>
      </c>
      <c r="M9" s="158"/>
      <c r="N9" s="158">
        <v>5</v>
      </c>
      <c r="O9" s="158"/>
      <c r="P9" s="158">
        <v>0</v>
      </c>
      <c r="Q9" s="158"/>
      <c r="R9" s="159">
        <f>H9*J9</f>
        <v>1825</v>
      </c>
      <c r="S9" s="159"/>
      <c r="T9" s="159">
        <f>H9*L9</f>
        <v>3650</v>
      </c>
      <c r="U9" s="159"/>
      <c r="V9" s="159">
        <f>H9*N9</f>
        <v>1825</v>
      </c>
      <c r="W9" s="159"/>
      <c r="X9" s="159">
        <f>H9*P9</f>
        <v>0</v>
      </c>
      <c r="Y9" s="159"/>
    </row>
    <row r="10" spans="1:25" ht="14.1" customHeight="1" x14ac:dyDescent="0.15">
      <c r="A10" s="49">
        <f t="shared" si="0"/>
        <v>5</v>
      </c>
      <c r="B10" s="148"/>
      <c r="C10" s="164" t="s">
        <v>51</v>
      </c>
      <c r="D10" s="165"/>
      <c r="E10" s="165"/>
      <c r="F10" s="165"/>
      <c r="G10" s="166"/>
      <c r="H10" s="160"/>
      <c r="I10" s="167"/>
      <c r="J10" s="160"/>
      <c r="K10" s="167"/>
      <c r="L10" s="160"/>
      <c r="M10" s="167"/>
      <c r="N10" s="160"/>
      <c r="O10" s="167"/>
      <c r="P10" s="160"/>
      <c r="Q10" s="167"/>
      <c r="R10" s="168">
        <f>SUM(R6:S9)</f>
        <v>39055</v>
      </c>
      <c r="S10" s="163"/>
      <c r="T10" s="168">
        <f>SUM(T6:U9)</f>
        <v>49880</v>
      </c>
      <c r="U10" s="163"/>
      <c r="V10" s="168">
        <f>SUM(V6:W9)</f>
        <v>39055</v>
      </c>
      <c r="W10" s="163"/>
      <c r="X10" s="168">
        <f>SUM(X6:Y9)</f>
        <v>46230</v>
      </c>
      <c r="Y10" s="163"/>
    </row>
    <row r="11" spans="1:25" ht="14.1" customHeight="1" x14ac:dyDescent="0.15">
      <c r="A11" s="49">
        <f t="shared" si="0"/>
        <v>6</v>
      </c>
      <c r="B11" s="169" t="s">
        <v>144</v>
      </c>
      <c r="C11" s="160" t="s">
        <v>145</v>
      </c>
      <c r="D11" s="161"/>
      <c r="E11" s="161"/>
      <c r="F11" s="161"/>
      <c r="G11" s="162"/>
      <c r="H11" s="160"/>
      <c r="I11" s="167"/>
      <c r="J11" s="160"/>
      <c r="K11" s="167"/>
      <c r="L11" s="160"/>
      <c r="M11" s="167"/>
      <c r="N11" s="160"/>
      <c r="O11" s="167"/>
      <c r="P11" s="160"/>
      <c r="Q11" s="167"/>
      <c r="R11" s="173">
        <v>0.8</v>
      </c>
      <c r="S11" s="173"/>
      <c r="T11" s="174">
        <v>1</v>
      </c>
      <c r="U11" s="174"/>
      <c r="V11" s="173">
        <v>1</v>
      </c>
      <c r="W11" s="173"/>
      <c r="X11" s="173">
        <v>0.1</v>
      </c>
      <c r="Y11" s="173"/>
    </row>
    <row r="12" spans="1:25" ht="14.1" customHeight="1" x14ac:dyDescent="0.15">
      <c r="A12" s="49">
        <f t="shared" si="0"/>
        <v>7</v>
      </c>
      <c r="B12" s="170"/>
      <c r="C12" s="160" t="s">
        <v>146</v>
      </c>
      <c r="D12" s="161"/>
      <c r="E12" s="161"/>
      <c r="F12" s="161"/>
      <c r="G12" s="162"/>
      <c r="H12" s="160"/>
      <c r="I12" s="167"/>
      <c r="J12" s="160"/>
      <c r="K12" s="167"/>
      <c r="L12" s="160"/>
      <c r="M12" s="167"/>
      <c r="N12" s="160"/>
      <c r="O12" s="167"/>
      <c r="P12" s="160"/>
      <c r="Q12" s="167"/>
      <c r="R12" s="159">
        <f>ROUNDDOWN(R10*R11,0)</f>
        <v>31244</v>
      </c>
      <c r="S12" s="159"/>
      <c r="T12" s="159">
        <f>ROUNDDOWN(T10*T11,0)</f>
        <v>49880</v>
      </c>
      <c r="U12" s="159"/>
      <c r="V12" s="159">
        <f>ROUNDDOWN(V10*V11,0)</f>
        <v>39055</v>
      </c>
      <c r="W12" s="159"/>
      <c r="X12" s="159">
        <f>ROUNDDOWN(X10*X11,0)</f>
        <v>4623</v>
      </c>
      <c r="Y12" s="159"/>
    </row>
    <row r="13" spans="1:25" ht="14.1" customHeight="1" x14ac:dyDescent="0.15">
      <c r="A13" s="49">
        <f t="shared" si="0"/>
        <v>8</v>
      </c>
      <c r="B13" s="171"/>
      <c r="C13" s="164" t="s">
        <v>147</v>
      </c>
      <c r="D13" s="165"/>
      <c r="E13" s="165"/>
      <c r="F13" s="165"/>
      <c r="G13" s="166"/>
      <c r="H13" s="160"/>
      <c r="I13" s="167"/>
      <c r="J13" s="160"/>
      <c r="K13" s="167"/>
      <c r="L13" s="160"/>
      <c r="M13" s="167"/>
      <c r="N13" s="160"/>
      <c r="O13" s="167"/>
      <c r="P13" s="160"/>
      <c r="Q13" s="167"/>
      <c r="R13" s="175">
        <f>SUM(R12:Y12)</f>
        <v>124802</v>
      </c>
      <c r="S13" s="176"/>
      <c r="T13" s="177"/>
      <c r="U13" s="177"/>
      <c r="V13" s="177"/>
      <c r="W13" s="177"/>
      <c r="X13" s="177"/>
      <c r="Y13" s="178"/>
    </row>
    <row r="14" spans="1:25" s="51" customFormat="1" ht="21.95" customHeight="1" x14ac:dyDescent="0.15">
      <c r="A14" s="51" t="s">
        <v>148</v>
      </c>
    </row>
    <row r="15" spans="1:25" s="52" customFormat="1" ht="14.1" customHeight="1" x14ac:dyDescent="0.15">
      <c r="A15" s="50" t="s">
        <v>213</v>
      </c>
      <c r="B15" s="179" t="s">
        <v>22</v>
      </c>
      <c r="C15" s="180"/>
      <c r="D15" s="180"/>
      <c r="E15" s="180"/>
      <c r="F15" s="180"/>
      <c r="G15" s="181"/>
      <c r="H15" s="182" t="s">
        <v>100</v>
      </c>
      <c r="I15" s="183"/>
      <c r="J15" s="183"/>
      <c r="K15" s="182" t="s">
        <v>149</v>
      </c>
      <c r="L15" s="184"/>
      <c r="M15" s="182" t="s">
        <v>150</v>
      </c>
      <c r="N15" s="183"/>
      <c r="O15" s="184"/>
      <c r="P15" s="183" t="s">
        <v>25</v>
      </c>
      <c r="Q15" s="183"/>
      <c r="R15" s="183"/>
      <c r="S15" s="183"/>
      <c r="T15" s="183"/>
      <c r="U15" s="183"/>
      <c r="V15" s="183"/>
      <c r="W15" s="183"/>
      <c r="X15" s="183"/>
      <c r="Y15" s="184"/>
    </row>
    <row r="16" spans="1:25" s="52" customFormat="1" ht="14.1" customHeight="1" x14ac:dyDescent="0.15">
      <c r="A16" s="53">
        <v>1</v>
      </c>
      <c r="B16" s="185" t="s">
        <v>151</v>
      </c>
      <c r="C16" s="186" t="s">
        <v>152</v>
      </c>
      <c r="D16" s="161"/>
      <c r="E16" s="161"/>
      <c r="F16" s="161"/>
      <c r="G16" s="162"/>
      <c r="H16" s="187"/>
      <c r="I16" s="188"/>
      <c r="J16" s="188"/>
      <c r="K16" s="186">
        <v>12</v>
      </c>
      <c r="L16" s="189"/>
      <c r="M16" s="190">
        <f>H16*K16</f>
        <v>0</v>
      </c>
      <c r="N16" s="191"/>
      <c r="O16" s="189"/>
      <c r="P16" s="191" t="s">
        <v>153</v>
      </c>
      <c r="Q16" s="191"/>
      <c r="R16" s="191"/>
      <c r="S16" s="191"/>
      <c r="T16" s="191"/>
      <c r="U16" s="191"/>
      <c r="V16" s="191"/>
      <c r="W16" s="191"/>
      <c r="X16" s="191"/>
      <c r="Y16" s="189"/>
    </row>
    <row r="17" spans="1:25" s="52" customFormat="1" ht="14.1" customHeight="1" x14ac:dyDescent="0.15">
      <c r="A17" s="50">
        <f t="shared" ref="A17:A23" si="1">A16+1</f>
        <v>2</v>
      </c>
      <c r="B17" s="172"/>
      <c r="C17" s="186" t="s">
        <v>154</v>
      </c>
      <c r="D17" s="161"/>
      <c r="E17" s="161"/>
      <c r="F17" s="161"/>
      <c r="G17" s="162"/>
      <c r="H17" s="187">
        <v>1500000</v>
      </c>
      <c r="I17" s="188"/>
      <c r="J17" s="188"/>
      <c r="K17" s="186">
        <v>12</v>
      </c>
      <c r="L17" s="189"/>
      <c r="M17" s="190">
        <f>H17*K17</f>
        <v>18000000</v>
      </c>
      <c r="N17" s="191"/>
      <c r="O17" s="189"/>
      <c r="P17" s="191" t="s">
        <v>155</v>
      </c>
      <c r="Q17" s="191"/>
      <c r="R17" s="191"/>
      <c r="S17" s="191"/>
      <c r="T17" s="191"/>
      <c r="U17" s="191"/>
      <c r="V17" s="191"/>
      <c r="W17" s="191"/>
      <c r="X17" s="191"/>
      <c r="Y17" s="189"/>
    </row>
    <row r="18" spans="1:25" s="52" customFormat="1" ht="14.1" customHeight="1" x14ac:dyDescent="0.15">
      <c r="A18" s="50">
        <f t="shared" si="1"/>
        <v>3</v>
      </c>
      <c r="B18" s="172"/>
      <c r="C18" s="185" t="s">
        <v>156</v>
      </c>
      <c r="D18" s="186" t="s">
        <v>71</v>
      </c>
      <c r="E18" s="161"/>
      <c r="F18" s="161"/>
      <c r="G18" s="162"/>
      <c r="H18" s="187">
        <v>200000</v>
      </c>
      <c r="I18" s="188"/>
      <c r="J18" s="188"/>
      <c r="K18" s="186">
        <v>12</v>
      </c>
      <c r="L18" s="189"/>
      <c r="M18" s="190">
        <f>H18*K18</f>
        <v>2400000</v>
      </c>
      <c r="N18" s="191"/>
      <c r="O18" s="189"/>
      <c r="P18" s="191" t="s">
        <v>157</v>
      </c>
      <c r="Q18" s="191"/>
      <c r="R18" s="191"/>
      <c r="S18" s="191"/>
      <c r="T18" s="191"/>
      <c r="U18" s="191"/>
      <c r="V18" s="191"/>
      <c r="W18" s="191"/>
      <c r="X18" s="191"/>
      <c r="Y18" s="189"/>
    </row>
    <row r="19" spans="1:25" s="52" customFormat="1" ht="14.1" customHeight="1" x14ac:dyDescent="0.15">
      <c r="A19" s="50">
        <f t="shared" si="1"/>
        <v>4</v>
      </c>
      <c r="B19" s="172"/>
      <c r="C19" s="196"/>
      <c r="D19" s="186" t="s">
        <v>158</v>
      </c>
      <c r="E19" s="161"/>
      <c r="F19" s="161"/>
      <c r="G19" s="162"/>
      <c r="H19" s="187">
        <v>50000</v>
      </c>
      <c r="I19" s="188"/>
      <c r="J19" s="188"/>
      <c r="K19" s="186">
        <v>12</v>
      </c>
      <c r="L19" s="189"/>
      <c r="M19" s="190">
        <f>H19*K19</f>
        <v>600000</v>
      </c>
      <c r="N19" s="191"/>
      <c r="O19" s="189"/>
      <c r="P19" s="191" t="s">
        <v>159</v>
      </c>
      <c r="Q19" s="191"/>
      <c r="R19" s="191"/>
      <c r="S19" s="191"/>
      <c r="T19" s="191"/>
      <c r="U19" s="191"/>
      <c r="V19" s="191"/>
      <c r="W19" s="191"/>
      <c r="X19" s="191"/>
      <c r="Y19" s="189"/>
    </row>
    <row r="20" spans="1:25" s="52" customFormat="1" ht="14.1" customHeight="1" x14ac:dyDescent="0.15">
      <c r="A20" s="50">
        <f t="shared" si="1"/>
        <v>5</v>
      </c>
      <c r="B20" s="172"/>
      <c r="C20" s="196"/>
      <c r="D20" s="186" t="s">
        <v>160</v>
      </c>
      <c r="E20" s="161"/>
      <c r="F20" s="161"/>
      <c r="G20" s="162"/>
      <c r="H20" s="192">
        <v>50000</v>
      </c>
      <c r="I20" s="193"/>
      <c r="J20" s="193"/>
      <c r="K20" s="194">
        <v>12</v>
      </c>
      <c r="L20" s="195"/>
      <c r="M20" s="190">
        <f>H20*K20</f>
        <v>600000</v>
      </c>
      <c r="N20" s="191"/>
      <c r="O20" s="189"/>
      <c r="P20" s="191" t="s">
        <v>161</v>
      </c>
      <c r="Q20" s="191"/>
      <c r="R20" s="191"/>
      <c r="S20" s="191"/>
      <c r="T20" s="191"/>
      <c r="U20" s="191"/>
      <c r="V20" s="191"/>
      <c r="W20" s="191"/>
      <c r="X20" s="191"/>
      <c r="Y20" s="189"/>
    </row>
    <row r="21" spans="1:25" s="52" customFormat="1" ht="14.1" customHeight="1" x14ac:dyDescent="0.15">
      <c r="A21" s="50">
        <f t="shared" si="1"/>
        <v>6</v>
      </c>
      <c r="B21" s="172"/>
      <c r="C21" s="196"/>
      <c r="D21" s="186" t="s">
        <v>162</v>
      </c>
      <c r="E21" s="161"/>
      <c r="F21" s="161"/>
      <c r="G21" s="162"/>
      <c r="H21" s="198"/>
      <c r="I21" s="199"/>
      <c r="J21" s="199"/>
      <c r="K21" s="199"/>
      <c r="L21" s="199"/>
      <c r="M21" s="200">
        <v>300000</v>
      </c>
      <c r="N21" s="188"/>
      <c r="O21" s="201"/>
      <c r="P21" s="191" t="s">
        <v>163</v>
      </c>
      <c r="Q21" s="191"/>
      <c r="R21" s="191"/>
      <c r="S21" s="191"/>
      <c r="T21" s="191"/>
      <c r="U21" s="191"/>
      <c r="V21" s="191"/>
      <c r="W21" s="191"/>
      <c r="X21" s="191"/>
      <c r="Y21" s="189"/>
    </row>
    <row r="22" spans="1:25" s="52" customFormat="1" ht="14.1" customHeight="1" x14ac:dyDescent="0.15">
      <c r="A22" s="50">
        <f t="shared" si="1"/>
        <v>7</v>
      </c>
      <c r="B22" s="172"/>
      <c r="C22" s="197"/>
      <c r="D22" s="186" t="s">
        <v>164</v>
      </c>
      <c r="E22" s="161"/>
      <c r="F22" s="161"/>
      <c r="G22" s="162"/>
      <c r="H22" s="202">
        <v>30000</v>
      </c>
      <c r="I22" s="158"/>
      <c r="J22" s="158"/>
      <c r="K22" s="199">
        <v>12</v>
      </c>
      <c r="L22" s="199"/>
      <c r="M22" s="190">
        <f>H22*K22</f>
        <v>360000</v>
      </c>
      <c r="N22" s="191"/>
      <c r="O22" s="189"/>
      <c r="P22" s="191" t="s">
        <v>165</v>
      </c>
      <c r="Q22" s="191"/>
      <c r="R22" s="191"/>
      <c r="S22" s="191"/>
      <c r="T22" s="191"/>
      <c r="U22" s="191"/>
      <c r="V22" s="191"/>
      <c r="W22" s="191"/>
      <c r="X22" s="191"/>
      <c r="Y22" s="189"/>
    </row>
    <row r="23" spans="1:25" s="52" customFormat="1" ht="14.1" customHeight="1" x14ac:dyDescent="0.15">
      <c r="A23" s="50">
        <f t="shared" si="1"/>
        <v>8</v>
      </c>
      <c r="B23" s="172"/>
      <c r="C23" s="186" t="s">
        <v>166</v>
      </c>
      <c r="D23" s="161"/>
      <c r="E23" s="161"/>
      <c r="F23" s="161"/>
      <c r="G23" s="162"/>
      <c r="H23" s="203">
        <v>300000</v>
      </c>
      <c r="I23" s="204"/>
      <c r="J23" s="204"/>
      <c r="K23" s="205">
        <v>12</v>
      </c>
      <c r="L23" s="206"/>
      <c r="M23" s="207">
        <f>H23*K23*(-1)</f>
        <v>-3600000</v>
      </c>
      <c r="N23" s="208"/>
      <c r="O23" s="209"/>
      <c r="P23" s="191" t="s">
        <v>167</v>
      </c>
      <c r="Q23" s="191"/>
      <c r="R23" s="191"/>
      <c r="S23" s="191"/>
      <c r="T23" s="191"/>
      <c r="U23" s="191"/>
      <c r="V23" s="191"/>
      <c r="W23" s="191"/>
      <c r="X23" s="191"/>
      <c r="Y23" s="189"/>
    </row>
    <row r="24" spans="1:25" s="52" customFormat="1" ht="14.1" customHeight="1" x14ac:dyDescent="0.15">
      <c r="A24" s="50">
        <f>A23+1</f>
        <v>9</v>
      </c>
      <c r="B24" s="148"/>
      <c r="C24" s="182" t="s">
        <v>168</v>
      </c>
      <c r="D24" s="165"/>
      <c r="E24" s="165"/>
      <c r="F24" s="165"/>
      <c r="G24" s="166"/>
      <c r="H24" s="186"/>
      <c r="I24" s="210"/>
      <c r="J24" s="167"/>
      <c r="K24" s="205"/>
      <c r="L24" s="206"/>
      <c r="M24" s="211">
        <f>SUM(M16:O23)</f>
        <v>18660000</v>
      </c>
      <c r="N24" s="191"/>
      <c r="O24" s="189"/>
      <c r="P24" s="186"/>
      <c r="Q24" s="191"/>
      <c r="R24" s="191"/>
      <c r="S24" s="191"/>
      <c r="T24" s="191"/>
      <c r="U24" s="191"/>
      <c r="V24" s="191"/>
      <c r="W24" s="191"/>
      <c r="X24" s="191"/>
      <c r="Y24" s="189"/>
    </row>
    <row r="25" spans="1:25" s="52" customFormat="1" ht="14.1" customHeight="1" x14ac:dyDescent="0.15">
      <c r="A25" s="50">
        <f>A24+1</f>
        <v>10</v>
      </c>
      <c r="B25" s="182" t="s">
        <v>169</v>
      </c>
      <c r="C25" s="212"/>
      <c r="D25" s="212"/>
      <c r="E25" s="212"/>
      <c r="F25" s="212"/>
      <c r="G25" s="213"/>
      <c r="H25" s="186"/>
      <c r="I25" s="210"/>
      <c r="J25" s="167"/>
      <c r="K25" s="205"/>
      <c r="L25" s="206"/>
      <c r="M25" s="211">
        <f>SUM(R12:Y12)</f>
        <v>124802</v>
      </c>
      <c r="N25" s="191"/>
      <c r="O25" s="189"/>
      <c r="P25" s="186" t="s">
        <v>170</v>
      </c>
      <c r="Q25" s="191"/>
      <c r="R25" s="191"/>
      <c r="S25" s="191"/>
      <c r="T25" s="191"/>
      <c r="U25" s="191"/>
      <c r="V25" s="191"/>
      <c r="W25" s="191"/>
      <c r="X25" s="191"/>
      <c r="Y25" s="189"/>
    </row>
    <row r="26" spans="1:25" s="52" customFormat="1" ht="14.1" customHeight="1" x14ac:dyDescent="0.15">
      <c r="A26" s="50">
        <f>A25+1</f>
        <v>11</v>
      </c>
      <c r="B26" s="182" t="s">
        <v>171</v>
      </c>
      <c r="C26" s="212"/>
      <c r="D26" s="212"/>
      <c r="E26" s="212"/>
      <c r="F26" s="212"/>
      <c r="G26" s="213"/>
      <c r="H26" s="186"/>
      <c r="I26" s="210"/>
      <c r="J26" s="167"/>
      <c r="K26" s="205"/>
      <c r="L26" s="206"/>
      <c r="M26" s="211">
        <f>M24/M25</f>
        <v>149.51683466611112</v>
      </c>
      <c r="N26" s="191"/>
      <c r="O26" s="189"/>
      <c r="P26" s="186" t="s">
        <v>172</v>
      </c>
      <c r="Q26" s="191"/>
      <c r="R26" s="191"/>
      <c r="S26" s="191"/>
      <c r="T26" s="191"/>
      <c r="U26" s="191"/>
      <c r="V26" s="191"/>
      <c r="W26" s="191"/>
      <c r="X26" s="191"/>
      <c r="Y26" s="189"/>
    </row>
    <row r="27" spans="1:25" s="51" customFormat="1" ht="21.95" customHeight="1" x14ac:dyDescent="0.15">
      <c r="A27" s="51" t="s">
        <v>173</v>
      </c>
    </row>
    <row r="28" spans="1:25" s="52" customFormat="1" ht="14.1" customHeight="1" x14ac:dyDescent="0.15">
      <c r="A28" s="50" t="s">
        <v>213</v>
      </c>
      <c r="B28" s="182" t="s">
        <v>22</v>
      </c>
      <c r="C28" s="183"/>
      <c r="D28" s="183"/>
      <c r="E28" s="183"/>
      <c r="F28" s="183"/>
      <c r="G28" s="184"/>
      <c r="H28" s="182" t="s">
        <v>135</v>
      </c>
      <c r="I28" s="184"/>
      <c r="J28" s="182" t="s">
        <v>136</v>
      </c>
      <c r="K28" s="184"/>
      <c r="L28" s="182" t="s">
        <v>137</v>
      </c>
      <c r="M28" s="184"/>
      <c r="N28" s="182" t="s">
        <v>212</v>
      </c>
      <c r="O28" s="184"/>
      <c r="P28" s="182" t="s">
        <v>25</v>
      </c>
      <c r="Q28" s="183"/>
      <c r="R28" s="183"/>
      <c r="S28" s="183"/>
      <c r="T28" s="183"/>
      <c r="U28" s="183"/>
      <c r="V28" s="183"/>
      <c r="W28" s="183"/>
      <c r="X28" s="183"/>
      <c r="Y28" s="184"/>
    </row>
    <row r="29" spans="1:25" s="52" customFormat="1" ht="14.1" customHeight="1" x14ac:dyDescent="0.15">
      <c r="A29" s="50">
        <v>1</v>
      </c>
      <c r="B29" s="185" t="s">
        <v>174</v>
      </c>
      <c r="C29" s="185" t="s">
        <v>175</v>
      </c>
      <c r="D29" s="186" t="s">
        <v>176</v>
      </c>
      <c r="E29" s="161"/>
      <c r="F29" s="161"/>
      <c r="G29" s="162"/>
      <c r="H29" s="190">
        <f>M26</f>
        <v>149.51683466611112</v>
      </c>
      <c r="I29" s="189"/>
      <c r="J29" s="190">
        <f>M26</f>
        <v>149.51683466611112</v>
      </c>
      <c r="K29" s="189"/>
      <c r="L29" s="190">
        <f>M26</f>
        <v>149.51683466611112</v>
      </c>
      <c r="M29" s="189"/>
      <c r="N29" s="190">
        <f>M26</f>
        <v>149.51683466611112</v>
      </c>
      <c r="O29" s="189"/>
      <c r="P29" s="186" t="s">
        <v>177</v>
      </c>
      <c r="Q29" s="191"/>
      <c r="R29" s="191"/>
      <c r="S29" s="191"/>
      <c r="T29" s="191"/>
      <c r="U29" s="191"/>
      <c r="V29" s="191"/>
      <c r="W29" s="191"/>
      <c r="X29" s="191"/>
      <c r="Y29" s="189"/>
    </row>
    <row r="30" spans="1:25" s="52" customFormat="1" ht="14.1" customHeight="1" x14ac:dyDescent="0.15">
      <c r="A30" s="50">
        <f>A29+1</f>
        <v>2</v>
      </c>
      <c r="B30" s="172"/>
      <c r="C30" s="172"/>
      <c r="D30" s="186" t="s">
        <v>178</v>
      </c>
      <c r="E30" s="161"/>
      <c r="F30" s="161"/>
      <c r="G30" s="162"/>
      <c r="H30" s="214">
        <f>R11</f>
        <v>0.8</v>
      </c>
      <c r="I30" s="215"/>
      <c r="J30" s="214">
        <f>T11</f>
        <v>1</v>
      </c>
      <c r="K30" s="215"/>
      <c r="L30" s="214">
        <f>V11</f>
        <v>1</v>
      </c>
      <c r="M30" s="215"/>
      <c r="N30" s="214">
        <f>X11</f>
        <v>0.1</v>
      </c>
      <c r="O30" s="215"/>
      <c r="P30" s="186" t="s">
        <v>179</v>
      </c>
      <c r="Q30" s="191"/>
      <c r="R30" s="191"/>
      <c r="S30" s="191"/>
      <c r="T30" s="191"/>
      <c r="U30" s="191"/>
      <c r="V30" s="191"/>
      <c r="W30" s="191"/>
      <c r="X30" s="191"/>
      <c r="Y30" s="189"/>
    </row>
    <row r="31" spans="1:25" s="52" customFormat="1" ht="14.1" customHeight="1" x14ac:dyDescent="0.15">
      <c r="A31" s="50">
        <f t="shared" ref="A31:A36" si="2">A30+1</f>
        <v>3</v>
      </c>
      <c r="B31" s="172"/>
      <c r="C31" s="148"/>
      <c r="D31" s="186" t="s">
        <v>180</v>
      </c>
      <c r="E31" s="161"/>
      <c r="F31" s="161"/>
      <c r="G31" s="162"/>
      <c r="H31" s="190">
        <f>ROUNDDOWN(H29*H30,1)</f>
        <v>119.6</v>
      </c>
      <c r="I31" s="189"/>
      <c r="J31" s="190">
        <f>ROUNDDOWN(J29*J30,1)</f>
        <v>149.5</v>
      </c>
      <c r="K31" s="189"/>
      <c r="L31" s="190">
        <f>ROUNDDOWN(L29*L30,1)</f>
        <v>149.5</v>
      </c>
      <c r="M31" s="189"/>
      <c r="N31" s="190">
        <f>ROUNDDOWN(N29*N30,1)</f>
        <v>14.9</v>
      </c>
      <c r="O31" s="189"/>
      <c r="P31" s="186" t="s">
        <v>214</v>
      </c>
      <c r="Q31" s="191"/>
      <c r="R31" s="191"/>
      <c r="S31" s="191"/>
      <c r="T31" s="191"/>
      <c r="U31" s="191"/>
      <c r="V31" s="191"/>
      <c r="W31" s="191"/>
      <c r="X31" s="191"/>
      <c r="Y31" s="189"/>
    </row>
    <row r="32" spans="1:25" s="52" customFormat="1" ht="14.1" customHeight="1" x14ac:dyDescent="0.15">
      <c r="A32" s="50">
        <f t="shared" si="2"/>
        <v>4</v>
      </c>
      <c r="B32" s="172"/>
      <c r="C32" s="186" t="s">
        <v>182</v>
      </c>
      <c r="D32" s="161"/>
      <c r="E32" s="161"/>
      <c r="F32" s="161"/>
      <c r="G32" s="162"/>
      <c r="H32" s="187">
        <v>360</v>
      </c>
      <c r="I32" s="201"/>
      <c r="J32" s="187">
        <v>450</v>
      </c>
      <c r="K32" s="201"/>
      <c r="L32" s="187">
        <v>450</v>
      </c>
      <c r="M32" s="201"/>
      <c r="N32" s="187">
        <v>50</v>
      </c>
      <c r="O32" s="201"/>
      <c r="P32" s="186" t="s">
        <v>183</v>
      </c>
      <c r="Q32" s="191"/>
      <c r="R32" s="191"/>
      <c r="S32" s="191"/>
      <c r="T32" s="191"/>
      <c r="U32" s="191"/>
      <c r="V32" s="191"/>
      <c r="W32" s="191"/>
      <c r="X32" s="191"/>
      <c r="Y32" s="189"/>
    </row>
    <row r="33" spans="1:25" s="52" customFormat="1" ht="14.1" customHeight="1" x14ac:dyDescent="0.15">
      <c r="A33" s="50">
        <f t="shared" si="2"/>
        <v>5</v>
      </c>
      <c r="B33" s="148"/>
      <c r="C33" s="216" t="s">
        <v>51</v>
      </c>
      <c r="D33" s="217"/>
      <c r="E33" s="217"/>
      <c r="F33" s="217"/>
      <c r="G33" s="218"/>
      <c r="H33" s="190">
        <f>SUM(H31:I32)</f>
        <v>479.6</v>
      </c>
      <c r="I33" s="189"/>
      <c r="J33" s="190">
        <f>SUM(J31:K32)</f>
        <v>599.5</v>
      </c>
      <c r="K33" s="189"/>
      <c r="L33" s="190">
        <f>SUM(L31:M32)</f>
        <v>599.5</v>
      </c>
      <c r="M33" s="189"/>
      <c r="N33" s="190">
        <f>SUM(N31:O32)</f>
        <v>64.900000000000006</v>
      </c>
      <c r="O33" s="189"/>
      <c r="P33" s="186" t="s">
        <v>184</v>
      </c>
      <c r="Q33" s="191"/>
      <c r="R33" s="191"/>
      <c r="S33" s="191"/>
      <c r="T33" s="191"/>
      <c r="U33" s="191"/>
      <c r="V33" s="191"/>
      <c r="W33" s="191"/>
      <c r="X33" s="191"/>
      <c r="Y33" s="189"/>
    </row>
    <row r="34" spans="1:25" s="52" customFormat="1" ht="14.1" customHeight="1" x14ac:dyDescent="0.15">
      <c r="A34" s="50">
        <f t="shared" si="2"/>
        <v>6</v>
      </c>
      <c r="B34" s="185" t="s">
        <v>185</v>
      </c>
      <c r="C34" s="182" t="s">
        <v>186</v>
      </c>
      <c r="D34" s="183"/>
      <c r="E34" s="183"/>
      <c r="F34" s="183"/>
      <c r="G34" s="184"/>
      <c r="H34" s="187">
        <v>450</v>
      </c>
      <c r="I34" s="201"/>
      <c r="J34" s="187">
        <v>550</v>
      </c>
      <c r="K34" s="201"/>
      <c r="L34" s="187">
        <v>550</v>
      </c>
      <c r="M34" s="201"/>
      <c r="N34" s="187">
        <v>50</v>
      </c>
      <c r="O34" s="201"/>
      <c r="P34" s="186" t="s">
        <v>187</v>
      </c>
      <c r="Q34" s="191"/>
      <c r="R34" s="191"/>
      <c r="S34" s="191"/>
      <c r="T34" s="191"/>
      <c r="U34" s="191"/>
      <c r="V34" s="191"/>
      <c r="W34" s="191"/>
      <c r="X34" s="191"/>
      <c r="Y34" s="189"/>
    </row>
    <row r="35" spans="1:25" s="52" customFormat="1" ht="14.1" customHeight="1" x14ac:dyDescent="0.15">
      <c r="A35" s="50">
        <f t="shared" si="2"/>
        <v>7</v>
      </c>
      <c r="B35" s="172"/>
      <c r="C35" s="182" t="s">
        <v>98</v>
      </c>
      <c r="D35" s="165"/>
      <c r="E35" s="165"/>
      <c r="F35" s="165"/>
      <c r="G35" s="166"/>
      <c r="H35" s="190">
        <f>SUM(H34:O34)</f>
        <v>1600</v>
      </c>
      <c r="I35" s="191"/>
      <c r="J35" s="191"/>
      <c r="K35" s="191"/>
      <c r="L35" s="191"/>
      <c r="M35" s="191"/>
      <c r="N35" s="191"/>
      <c r="O35" s="189"/>
      <c r="P35" s="186" t="s">
        <v>188</v>
      </c>
      <c r="Q35" s="191"/>
      <c r="R35" s="191"/>
      <c r="S35" s="191"/>
      <c r="T35" s="191"/>
      <c r="U35" s="191"/>
      <c r="V35" s="191"/>
      <c r="W35" s="191"/>
      <c r="X35" s="191"/>
      <c r="Y35" s="189"/>
    </row>
    <row r="36" spans="1:25" s="52" customFormat="1" ht="14.1" customHeight="1" x14ac:dyDescent="0.15">
      <c r="A36" s="50">
        <f t="shared" si="2"/>
        <v>8</v>
      </c>
      <c r="B36" s="148"/>
      <c r="C36" s="182" t="s">
        <v>100</v>
      </c>
      <c r="D36" s="165"/>
      <c r="E36" s="165"/>
      <c r="F36" s="165"/>
      <c r="G36" s="166"/>
      <c r="H36" s="190">
        <f>H35*30</f>
        <v>48000</v>
      </c>
      <c r="I36" s="191"/>
      <c r="J36" s="191"/>
      <c r="K36" s="191"/>
      <c r="L36" s="191"/>
      <c r="M36" s="191"/>
      <c r="N36" s="191"/>
      <c r="O36" s="189"/>
      <c r="P36" s="186" t="s">
        <v>189</v>
      </c>
      <c r="Q36" s="191"/>
      <c r="R36" s="191"/>
      <c r="S36" s="191"/>
      <c r="T36" s="191"/>
      <c r="U36" s="191"/>
      <c r="V36" s="191"/>
      <c r="W36" s="191"/>
      <c r="X36" s="191"/>
      <c r="Y36" s="189"/>
    </row>
    <row r="37" spans="1:25" s="51" customFormat="1" ht="21.95" customHeight="1" x14ac:dyDescent="0.15">
      <c r="A37" s="54" t="s">
        <v>190</v>
      </c>
    </row>
    <row r="38" spans="1:25" ht="14.1" customHeight="1" x14ac:dyDescent="0.15">
      <c r="A38" s="74" t="s">
        <v>21</v>
      </c>
      <c r="B38" s="219" t="s">
        <v>22</v>
      </c>
      <c r="C38" s="217"/>
      <c r="D38" s="217"/>
      <c r="E38" s="217"/>
      <c r="F38" s="217"/>
      <c r="G38" s="218"/>
      <c r="H38" s="164" t="s">
        <v>191</v>
      </c>
      <c r="I38" s="165"/>
      <c r="J38" s="165"/>
      <c r="K38" s="166"/>
      <c r="L38" s="219" t="s">
        <v>192</v>
      </c>
      <c r="M38" s="217"/>
      <c r="N38" s="217"/>
      <c r="O38" s="218"/>
      <c r="P38" s="219" t="s">
        <v>150</v>
      </c>
      <c r="Q38" s="217"/>
      <c r="R38" s="217"/>
      <c r="S38" s="218"/>
      <c r="T38" s="220" t="s">
        <v>25</v>
      </c>
      <c r="U38" s="221"/>
      <c r="V38" s="221"/>
      <c r="W38" s="221"/>
      <c r="X38" s="221"/>
      <c r="Y38" s="222"/>
    </row>
    <row r="39" spans="1:25" ht="14.1" customHeight="1" x14ac:dyDescent="0.15">
      <c r="A39" s="74">
        <v>1</v>
      </c>
      <c r="B39" s="147" t="s">
        <v>193</v>
      </c>
      <c r="C39" s="147" t="s">
        <v>194</v>
      </c>
      <c r="D39" s="219" t="s">
        <v>135</v>
      </c>
      <c r="E39" s="217"/>
      <c r="F39" s="217"/>
      <c r="G39" s="218"/>
      <c r="H39" s="223">
        <f>H34</f>
        <v>450</v>
      </c>
      <c r="I39" s="224"/>
      <c r="J39" s="177" t="s">
        <v>195</v>
      </c>
      <c r="K39" s="225"/>
      <c r="L39" s="223">
        <f>SUM(R6:S7)</f>
        <v>36500</v>
      </c>
      <c r="M39" s="228"/>
      <c r="N39" s="177" t="s">
        <v>196</v>
      </c>
      <c r="O39" s="225"/>
      <c r="P39" s="226">
        <f>H39*L39</f>
        <v>16425000</v>
      </c>
      <c r="Q39" s="227"/>
      <c r="R39" s="227"/>
      <c r="S39" s="56" t="s">
        <v>46</v>
      </c>
      <c r="T39" s="226"/>
      <c r="U39" s="210"/>
      <c r="V39" s="210"/>
      <c r="W39" s="210"/>
      <c r="X39" s="210"/>
      <c r="Y39" s="167"/>
    </row>
    <row r="40" spans="1:25" ht="14.1" customHeight="1" x14ac:dyDescent="0.15">
      <c r="A40" s="74">
        <f>A39+1</f>
        <v>2</v>
      </c>
      <c r="B40" s="172"/>
      <c r="C40" s="172"/>
      <c r="D40" s="219" t="s">
        <v>136</v>
      </c>
      <c r="E40" s="217"/>
      <c r="F40" s="217"/>
      <c r="G40" s="218"/>
      <c r="H40" s="226">
        <f>J34</f>
        <v>550</v>
      </c>
      <c r="I40" s="210"/>
      <c r="J40" s="177" t="s">
        <v>195</v>
      </c>
      <c r="K40" s="225"/>
      <c r="L40" s="226">
        <f>SUM(T6:U7)</f>
        <v>45500</v>
      </c>
      <c r="M40" s="227"/>
      <c r="N40" s="177" t="s">
        <v>196</v>
      </c>
      <c r="O40" s="225"/>
      <c r="P40" s="226">
        <f>H40*L40</f>
        <v>25025000</v>
      </c>
      <c r="Q40" s="227"/>
      <c r="R40" s="227"/>
      <c r="S40" s="56" t="s">
        <v>46</v>
      </c>
      <c r="T40" s="226"/>
      <c r="U40" s="210"/>
      <c r="V40" s="210"/>
      <c r="W40" s="210"/>
      <c r="X40" s="210"/>
      <c r="Y40" s="167"/>
    </row>
    <row r="41" spans="1:25" ht="14.1" customHeight="1" x14ac:dyDescent="0.15">
      <c r="A41" s="74">
        <f t="shared" ref="A41:A51" si="3">A40+1</f>
        <v>3</v>
      </c>
      <c r="B41" s="172"/>
      <c r="C41" s="172"/>
      <c r="D41" s="219" t="s">
        <v>137</v>
      </c>
      <c r="E41" s="217"/>
      <c r="F41" s="217"/>
      <c r="G41" s="218"/>
      <c r="H41" s="226">
        <f>L34</f>
        <v>550</v>
      </c>
      <c r="I41" s="210"/>
      <c r="J41" s="177" t="s">
        <v>195</v>
      </c>
      <c r="K41" s="225"/>
      <c r="L41" s="226">
        <f>SUM(V6:W7)</f>
        <v>36500</v>
      </c>
      <c r="M41" s="227"/>
      <c r="N41" s="177" t="s">
        <v>196</v>
      </c>
      <c r="O41" s="225"/>
      <c r="P41" s="226">
        <f>H41*L41</f>
        <v>20075000</v>
      </c>
      <c r="Q41" s="227"/>
      <c r="R41" s="227"/>
      <c r="S41" s="56" t="s">
        <v>46</v>
      </c>
      <c r="T41" s="226"/>
      <c r="U41" s="210"/>
      <c r="V41" s="210"/>
      <c r="W41" s="210"/>
      <c r="X41" s="210"/>
      <c r="Y41" s="167"/>
    </row>
    <row r="42" spans="1:25" ht="14.1" customHeight="1" x14ac:dyDescent="0.15">
      <c r="A42" s="74">
        <f t="shared" si="3"/>
        <v>4</v>
      </c>
      <c r="B42" s="172"/>
      <c r="C42" s="148"/>
      <c r="D42" s="219" t="s">
        <v>138</v>
      </c>
      <c r="E42" s="217"/>
      <c r="F42" s="217"/>
      <c r="G42" s="218"/>
      <c r="H42" s="226">
        <f>N34</f>
        <v>50</v>
      </c>
      <c r="I42" s="210"/>
      <c r="J42" s="177" t="s">
        <v>195</v>
      </c>
      <c r="K42" s="225"/>
      <c r="L42" s="226">
        <f>SUM(X6:Y7)</f>
        <v>45500</v>
      </c>
      <c r="M42" s="210"/>
      <c r="N42" s="177" t="s">
        <v>196</v>
      </c>
      <c r="O42" s="225"/>
      <c r="P42" s="226">
        <f>H42*L42</f>
        <v>2275000</v>
      </c>
      <c r="Q42" s="210"/>
      <c r="R42" s="210"/>
      <c r="S42" s="56" t="s">
        <v>46</v>
      </c>
      <c r="T42" s="226"/>
      <c r="U42" s="210"/>
      <c r="V42" s="210"/>
      <c r="W42" s="210"/>
      <c r="X42" s="210"/>
      <c r="Y42" s="167"/>
    </row>
    <row r="43" spans="1:25" ht="14.1" customHeight="1" x14ac:dyDescent="0.15">
      <c r="A43" s="74">
        <f t="shared" si="3"/>
        <v>5</v>
      </c>
      <c r="B43" s="172"/>
      <c r="C43" s="219" t="s">
        <v>198</v>
      </c>
      <c r="D43" s="217"/>
      <c r="E43" s="217"/>
      <c r="F43" s="217"/>
      <c r="G43" s="218"/>
      <c r="H43" s="226">
        <f>H23</f>
        <v>300000</v>
      </c>
      <c r="I43" s="210"/>
      <c r="J43" s="177" t="s">
        <v>199</v>
      </c>
      <c r="K43" s="225"/>
      <c r="L43" s="160">
        <v>12</v>
      </c>
      <c r="M43" s="210"/>
      <c r="N43" s="72" t="s">
        <v>200</v>
      </c>
      <c r="O43" s="73"/>
      <c r="P43" s="226">
        <f>H43*L43</f>
        <v>3600000</v>
      </c>
      <c r="Q43" s="227"/>
      <c r="R43" s="227"/>
      <c r="S43" s="56" t="s">
        <v>46</v>
      </c>
      <c r="T43" s="226"/>
      <c r="U43" s="210"/>
      <c r="V43" s="210"/>
      <c r="W43" s="210"/>
      <c r="X43" s="210"/>
      <c r="Y43" s="167"/>
    </row>
    <row r="44" spans="1:25" ht="14.1" customHeight="1" x14ac:dyDescent="0.15">
      <c r="A44" s="74">
        <f t="shared" si="3"/>
        <v>6</v>
      </c>
      <c r="B44" s="148"/>
      <c r="C44" s="219" t="s">
        <v>51</v>
      </c>
      <c r="D44" s="217"/>
      <c r="E44" s="217"/>
      <c r="F44" s="217"/>
      <c r="G44" s="218"/>
      <c r="H44" s="164"/>
      <c r="I44" s="165"/>
      <c r="J44" s="165"/>
      <c r="K44" s="166"/>
      <c r="L44" s="164"/>
      <c r="M44" s="165"/>
      <c r="N44" s="165"/>
      <c r="O44" s="166"/>
      <c r="P44" s="229">
        <f>SUM(P39:T43)</f>
        <v>67400000</v>
      </c>
      <c r="Q44" s="227"/>
      <c r="R44" s="227"/>
      <c r="S44" s="75" t="s">
        <v>46</v>
      </c>
      <c r="T44" s="226"/>
      <c r="U44" s="210"/>
      <c r="V44" s="210"/>
      <c r="W44" s="210"/>
      <c r="X44" s="210"/>
      <c r="Y44" s="167"/>
    </row>
    <row r="45" spans="1:25" ht="14.1" customHeight="1" x14ac:dyDescent="0.15">
      <c r="A45" s="74">
        <f t="shared" si="3"/>
        <v>7</v>
      </c>
      <c r="B45" s="147" t="s">
        <v>201</v>
      </c>
      <c r="C45" s="151" t="s">
        <v>182</v>
      </c>
      <c r="D45" s="219" t="s">
        <v>135</v>
      </c>
      <c r="E45" s="217"/>
      <c r="F45" s="217"/>
      <c r="G45" s="218"/>
      <c r="H45" s="226">
        <f>H32</f>
        <v>360</v>
      </c>
      <c r="I45" s="210"/>
      <c r="J45" s="56" t="s">
        <v>195</v>
      </c>
      <c r="K45" s="56"/>
      <c r="L45" s="226">
        <f>R10</f>
        <v>39055</v>
      </c>
      <c r="M45" s="210"/>
      <c r="N45" s="56" t="s">
        <v>196</v>
      </c>
      <c r="O45" s="60"/>
      <c r="P45" s="226">
        <f>H45*L45</f>
        <v>14059800</v>
      </c>
      <c r="Q45" s="227"/>
      <c r="R45" s="227"/>
      <c r="S45" s="56" t="s">
        <v>46</v>
      </c>
      <c r="T45" s="226"/>
      <c r="U45" s="210"/>
      <c r="V45" s="210"/>
      <c r="W45" s="210"/>
      <c r="X45" s="210"/>
      <c r="Y45" s="167"/>
    </row>
    <row r="46" spans="1:25" ht="14.1" customHeight="1" x14ac:dyDescent="0.15">
      <c r="A46" s="74">
        <f t="shared" si="3"/>
        <v>8</v>
      </c>
      <c r="B46" s="233"/>
      <c r="C46" s="230"/>
      <c r="D46" s="219" t="s">
        <v>136</v>
      </c>
      <c r="E46" s="217"/>
      <c r="F46" s="217"/>
      <c r="G46" s="218"/>
      <c r="H46" s="226">
        <f>J32</f>
        <v>450</v>
      </c>
      <c r="I46" s="210"/>
      <c r="J46" s="56" t="s">
        <v>195</v>
      </c>
      <c r="K46" s="56"/>
      <c r="L46" s="226">
        <f>T10</f>
        <v>49880</v>
      </c>
      <c r="M46" s="210"/>
      <c r="N46" s="56" t="s">
        <v>196</v>
      </c>
      <c r="O46" s="60"/>
      <c r="P46" s="226">
        <f>H46*L46</f>
        <v>22446000</v>
      </c>
      <c r="Q46" s="227"/>
      <c r="R46" s="227"/>
      <c r="S46" s="56" t="s">
        <v>46</v>
      </c>
      <c r="T46" s="226"/>
      <c r="U46" s="210"/>
      <c r="V46" s="210"/>
      <c r="W46" s="210"/>
      <c r="X46" s="210"/>
      <c r="Y46" s="167"/>
    </row>
    <row r="47" spans="1:25" ht="14.1" customHeight="1" x14ac:dyDescent="0.15">
      <c r="A47" s="74">
        <f t="shared" si="3"/>
        <v>9</v>
      </c>
      <c r="B47" s="233"/>
      <c r="C47" s="230"/>
      <c r="D47" s="219" t="s">
        <v>137</v>
      </c>
      <c r="E47" s="217"/>
      <c r="F47" s="217"/>
      <c r="G47" s="218"/>
      <c r="H47" s="226">
        <f>L32</f>
        <v>450</v>
      </c>
      <c r="I47" s="210"/>
      <c r="J47" s="56" t="s">
        <v>195</v>
      </c>
      <c r="K47" s="56"/>
      <c r="L47" s="226">
        <f>V10</f>
        <v>39055</v>
      </c>
      <c r="M47" s="227"/>
      <c r="N47" s="56" t="s">
        <v>196</v>
      </c>
      <c r="O47" s="60"/>
      <c r="P47" s="226">
        <f>H47*L47</f>
        <v>17574750</v>
      </c>
      <c r="Q47" s="227"/>
      <c r="R47" s="227"/>
      <c r="S47" s="56" t="s">
        <v>46</v>
      </c>
      <c r="T47" s="226"/>
      <c r="U47" s="210"/>
      <c r="V47" s="210"/>
      <c r="W47" s="210"/>
      <c r="X47" s="210"/>
      <c r="Y47" s="167"/>
    </row>
    <row r="48" spans="1:25" ht="14.1" customHeight="1" x14ac:dyDescent="0.15">
      <c r="A48" s="74">
        <f t="shared" si="3"/>
        <v>10</v>
      </c>
      <c r="B48" s="233"/>
      <c r="C48" s="231"/>
      <c r="D48" s="219" t="s">
        <v>215</v>
      </c>
      <c r="E48" s="217"/>
      <c r="F48" s="217"/>
      <c r="G48" s="218"/>
      <c r="H48" s="226">
        <f>N32</f>
        <v>50</v>
      </c>
      <c r="I48" s="210"/>
      <c r="J48" s="56" t="s">
        <v>195</v>
      </c>
      <c r="K48" s="56"/>
      <c r="L48" s="226">
        <f>X10</f>
        <v>46230</v>
      </c>
      <c r="M48" s="210"/>
      <c r="N48" s="56" t="s">
        <v>196</v>
      </c>
      <c r="O48" s="60"/>
      <c r="P48" s="226">
        <f>H48*L48</f>
        <v>2311500</v>
      </c>
      <c r="Q48" s="227"/>
      <c r="R48" s="227"/>
      <c r="S48" s="56" t="s">
        <v>46</v>
      </c>
      <c r="T48" s="226"/>
      <c r="U48" s="210"/>
      <c r="V48" s="210"/>
      <c r="W48" s="210"/>
      <c r="X48" s="210"/>
      <c r="Y48" s="167"/>
    </row>
    <row r="49" spans="1:25" ht="14.1" customHeight="1" x14ac:dyDescent="0.15">
      <c r="A49" s="74">
        <f t="shared" si="3"/>
        <v>11</v>
      </c>
      <c r="B49" s="233"/>
      <c r="C49" s="219" t="s">
        <v>202</v>
      </c>
      <c r="D49" s="217"/>
      <c r="E49" s="217"/>
      <c r="F49" s="217"/>
      <c r="G49" s="217"/>
      <c r="H49" s="164"/>
      <c r="I49" s="165"/>
      <c r="J49" s="165"/>
      <c r="K49" s="166"/>
      <c r="L49" s="164"/>
      <c r="M49" s="165"/>
      <c r="N49" s="165"/>
      <c r="O49" s="166"/>
      <c r="P49" s="226">
        <f>SUM(M16:O22)</f>
        <v>22260000</v>
      </c>
      <c r="Q49" s="227"/>
      <c r="R49" s="227"/>
      <c r="S49" s="56" t="s">
        <v>46</v>
      </c>
      <c r="T49" s="226"/>
      <c r="U49" s="210"/>
      <c r="V49" s="210"/>
      <c r="W49" s="210"/>
      <c r="X49" s="210"/>
      <c r="Y49" s="167"/>
    </row>
    <row r="50" spans="1:25" ht="14.1" customHeight="1" x14ac:dyDescent="0.15">
      <c r="A50" s="74">
        <f t="shared" si="3"/>
        <v>12</v>
      </c>
      <c r="B50" s="234"/>
      <c r="C50" s="219" t="s">
        <v>51</v>
      </c>
      <c r="D50" s="217"/>
      <c r="E50" s="217"/>
      <c r="F50" s="217"/>
      <c r="G50" s="217"/>
      <c r="H50" s="164"/>
      <c r="I50" s="165"/>
      <c r="J50" s="165"/>
      <c r="K50" s="166"/>
      <c r="L50" s="164"/>
      <c r="M50" s="165"/>
      <c r="N50" s="165"/>
      <c r="O50" s="166"/>
      <c r="P50" s="226">
        <f>SUM(P45:T49)</f>
        <v>78652050</v>
      </c>
      <c r="Q50" s="210"/>
      <c r="R50" s="210"/>
      <c r="S50" s="56" t="s">
        <v>46</v>
      </c>
      <c r="T50" s="226"/>
      <c r="U50" s="210"/>
      <c r="V50" s="210"/>
      <c r="W50" s="210"/>
      <c r="X50" s="210"/>
      <c r="Y50" s="167"/>
    </row>
    <row r="51" spans="1:25" ht="14.1" customHeight="1" x14ac:dyDescent="0.15">
      <c r="A51" s="74">
        <f t="shared" si="3"/>
        <v>13</v>
      </c>
      <c r="B51" s="219" t="s">
        <v>203</v>
      </c>
      <c r="C51" s="217"/>
      <c r="D51" s="217"/>
      <c r="E51" s="217"/>
      <c r="F51" s="217"/>
      <c r="G51" s="217"/>
      <c r="H51" s="164"/>
      <c r="I51" s="165"/>
      <c r="J51" s="165"/>
      <c r="K51" s="166"/>
      <c r="L51" s="164"/>
      <c r="M51" s="165"/>
      <c r="N51" s="165"/>
      <c r="O51" s="166"/>
      <c r="P51" s="232">
        <f>P44-P50</f>
        <v>-11252050</v>
      </c>
      <c r="Q51" s="210"/>
      <c r="R51" s="210"/>
      <c r="S51" s="56" t="s">
        <v>46</v>
      </c>
      <c r="T51" s="226" t="s">
        <v>204</v>
      </c>
      <c r="U51" s="210"/>
      <c r="V51" s="210"/>
      <c r="W51" s="210"/>
      <c r="X51" s="210"/>
      <c r="Y51" s="167"/>
    </row>
    <row r="52" spans="1:25" x14ac:dyDescent="0.15">
      <c r="A52" s="61" t="s">
        <v>205</v>
      </c>
      <c r="B52" s="62"/>
      <c r="C52" s="62"/>
      <c r="D52" s="62"/>
      <c r="E52" s="62"/>
      <c r="F52" s="62"/>
      <c r="G52" s="62"/>
      <c r="H52" s="62"/>
      <c r="I52" s="62"/>
      <c r="J52" s="62"/>
      <c r="K52" s="63"/>
      <c r="L52" s="63"/>
      <c r="M52" s="63"/>
      <c r="N52" s="64"/>
      <c r="O52" s="64"/>
      <c r="P52" s="63"/>
      <c r="Q52" s="63"/>
      <c r="R52" s="63"/>
      <c r="S52" s="64"/>
      <c r="T52" s="64"/>
      <c r="U52" s="65"/>
      <c r="V52" s="65"/>
      <c r="W52" s="65"/>
      <c r="X52" s="64"/>
      <c r="Y52" s="64"/>
    </row>
    <row r="53" spans="1:25" x14ac:dyDescent="0.15">
      <c r="A53" s="48" t="s">
        <v>206</v>
      </c>
      <c r="D53" s="48" t="s">
        <v>207</v>
      </c>
    </row>
    <row r="55" spans="1:25" ht="14.25" x14ac:dyDescent="0.15">
      <c r="B55" s="43" t="s">
        <v>208</v>
      </c>
    </row>
    <row r="56" spans="1:25" ht="14.25" x14ac:dyDescent="0.15">
      <c r="B56" s="43" t="s">
        <v>209</v>
      </c>
    </row>
  </sheetData>
  <mergeCells count="290">
    <mergeCell ref="B51:G51"/>
    <mergeCell ref="H51:K51"/>
    <mergeCell ref="L51:O51"/>
    <mergeCell ref="P51:R51"/>
    <mergeCell ref="T51:Y51"/>
    <mergeCell ref="C49:G49"/>
    <mergeCell ref="H49:K49"/>
    <mergeCell ref="L49:O49"/>
    <mergeCell ref="P49:R49"/>
    <mergeCell ref="T49:Y49"/>
    <mergeCell ref="C50:G50"/>
    <mergeCell ref="H50:K50"/>
    <mergeCell ref="L50:O50"/>
    <mergeCell ref="P50:R50"/>
    <mergeCell ref="T50:Y50"/>
    <mergeCell ref="D47:G47"/>
    <mergeCell ref="H47:I47"/>
    <mergeCell ref="L47:M47"/>
    <mergeCell ref="P47:R47"/>
    <mergeCell ref="T47:Y47"/>
    <mergeCell ref="D48:G48"/>
    <mergeCell ref="H48:I48"/>
    <mergeCell ref="L48:M48"/>
    <mergeCell ref="P48:R48"/>
    <mergeCell ref="T48:Y48"/>
    <mergeCell ref="P45:R45"/>
    <mergeCell ref="T45:Y45"/>
    <mergeCell ref="D46:G46"/>
    <mergeCell ref="H46:I46"/>
    <mergeCell ref="L46:M46"/>
    <mergeCell ref="P46:R46"/>
    <mergeCell ref="T46:Y46"/>
    <mergeCell ref="C44:G44"/>
    <mergeCell ref="H44:K44"/>
    <mergeCell ref="L44:O44"/>
    <mergeCell ref="P44:R44"/>
    <mergeCell ref="T44:Y44"/>
    <mergeCell ref="B45:B50"/>
    <mergeCell ref="C45:C48"/>
    <mergeCell ref="D45:G45"/>
    <mergeCell ref="H45:I45"/>
    <mergeCell ref="L45:M45"/>
    <mergeCell ref="T42:Y42"/>
    <mergeCell ref="C43:G43"/>
    <mergeCell ref="H43:I43"/>
    <mergeCell ref="J43:K43"/>
    <mergeCell ref="L43:M43"/>
    <mergeCell ref="P43:R43"/>
    <mergeCell ref="T43:Y43"/>
    <mergeCell ref="D42:G42"/>
    <mergeCell ref="H42:I42"/>
    <mergeCell ref="J42:K42"/>
    <mergeCell ref="L42:M42"/>
    <mergeCell ref="N42:O42"/>
    <mergeCell ref="P42:R42"/>
    <mergeCell ref="T40:Y40"/>
    <mergeCell ref="D41:G41"/>
    <mergeCell ref="H41:I41"/>
    <mergeCell ref="J41:K41"/>
    <mergeCell ref="L41:M41"/>
    <mergeCell ref="N41:O41"/>
    <mergeCell ref="P41:R41"/>
    <mergeCell ref="T41:Y41"/>
    <mergeCell ref="L39:M39"/>
    <mergeCell ref="N39:O39"/>
    <mergeCell ref="P39:R39"/>
    <mergeCell ref="T39:Y39"/>
    <mergeCell ref="D40:G40"/>
    <mergeCell ref="H40:I40"/>
    <mergeCell ref="J40:K40"/>
    <mergeCell ref="L40:M40"/>
    <mergeCell ref="N40:O40"/>
    <mergeCell ref="P40:R40"/>
    <mergeCell ref="B38:G38"/>
    <mergeCell ref="H38:K38"/>
    <mergeCell ref="L38:O38"/>
    <mergeCell ref="P38:S38"/>
    <mergeCell ref="T38:Y38"/>
    <mergeCell ref="B39:B44"/>
    <mergeCell ref="C39:C42"/>
    <mergeCell ref="D39:G39"/>
    <mergeCell ref="H39:I39"/>
    <mergeCell ref="J39:K39"/>
    <mergeCell ref="P34:Y34"/>
    <mergeCell ref="C35:G35"/>
    <mergeCell ref="H35:O35"/>
    <mergeCell ref="P35:Y35"/>
    <mergeCell ref="C36:G36"/>
    <mergeCell ref="H36:O36"/>
    <mergeCell ref="P36:Y36"/>
    <mergeCell ref="B34:B36"/>
    <mergeCell ref="C34:G34"/>
    <mergeCell ref="H34:I34"/>
    <mergeCell ref="J34:K34"/>
    <mergeCell ref="L34:M34"/>
    <mergeCell ref="N34:O34"/>
    <mergeCell ref="C33:G33"/>
    <mergeCell ref="H33:I33"/>
    <mergeCell ref="J33:K33"/>
    <mergeCell ref="L33:M33"/>
    <mergeCell ref="N33:O33"/>
    <mergeCell ref="P33:Y33"/>
    <mergeCell ref="N31:O31"/>
    <mergeCell ref="P31:Y31"/>
    <mergeCell ref="C32:G32"/>
    <mergeCell ref="H32:I32"/>
    <mergeCell ref="J32:K32"/>
    <mergeCell ref="L32:M32"/>
    <mergeCell ref="N32:O32"/>
    <mergeCell ref="P32:Y32"/>
    <mergeCell ref="N29:O29"/>
    <mergeCell ref="P29:Y29"/>
    <mergeCell ref="D30:G30"/>
    <mergeCell ref="H30:I30"/>
    <mergeCell ref="J30:K30"/>
    <mergeCell ref="L30:M30"/>
    <mergeCell ref="N30:O30"/>
    <mergeCell ref="P30:Y30"/>
    <mergeCell ref="B29:B33"/>
    <mergeCell ref="C29:C31"/>
    <mergeCell ref="D29:G29"/>
    <mergeCell ref="H29:I29"/>
    <mergeCell ref="J29:K29"/>
    <mergeCell ref="L29:M29"/>
    <mergeCell ref="D31:G31"/>
    <mergeCell ref="H31:I31"/>
    <mergeCell ref="J31:K31"/>
    <mergeCell ref="L31:M31"/>
    <mergeCell ref="B28:G28"/>
    <mergeCell ref="H28:I28"/>
    <mergeCell ref="J28:K28"/>
    <mergeCell ref="L28:M28"/>
    <mergeCell ref="N28:O28"/>
    <mergeCell ref="P28:Y28"/>
    <mergeCell ref="B25:G25"/>
    <mergeCell ref="H25:J25"/>
    <mergeCell ref="K25:L25"/>
    <mergeCell ref="M25:O25"/>
    <mergeCell ref="P25:Y25"/>
    <mergeCell ref="B26:G26"/>
    <mergeCell ref="H26:J26"/>
    <mergeCell ref="K26:L26"/>
    <mergeCell ref="M26:O26"/>
    <mergeCell ref="P26:Y26"/>
    <mergeCell ref="C23:G23"/>
    <mergeCell ref="H23:J23"/>
    <mergeCell ref="K23:L23"/>
    <mergeCell ref="M23:O23"/>
    <mergeCell ref="P23:Y23"/>
    <mergeCell ref="C24:G24"/>
    <mergeCell ref="H24:J24"/>
    <mergeCell ref="K24:L24"/>
    <mergeCell ref="M24:O24"/>
    <mergeCell ref="P24:Y24"/>
    <mergeCell ref="D21:G21"/>
    <mergeCell ref="H21:J21"/>
    <mergeCell ref="K21:L21"/>
    <mergeCell ref="M21:O21"/>
    <mergeCell ref="P21:Y21"/>
    <mergeCell ref="D22:G22"/>
    <mergeCell ref="H22:J22"/>
    <mergeCell ref="K22:L22"/>
    <mergeCell ref="M22:O22"/>
    <mergeCell ref="P22:Y22"/>
    <mergeCell ref="M19:O19"/>
    <mergeCell ref="P19:Y19"/>
    <mergeCell ref="D20:G20"/>
    <mergeCell ref="H20:J20"/>
    <mergeCell ref="K20:L20"/>
    <mergeCell ref="M20:O20"/>
    <mergeCell ref="P20:Y20"/>
    <mergeCell ref="P17:Y17"/>
    <mergeCell ref="C18:C22"/>
    <mergeCell ref="D18:G18"/>
    <mergeCell ref="H18:J18"/>
    <mergeCell ref="K18:L18"/>
    <mergeCell ref="M18:O18"/>
    <mergeCell ref="P18:Y18"/>
    <mergeCell ref="D19:G19"/>
    <mergeCell ref="H19:J19"/>
    <mergeCell ref="K19:L19"/>
    <mergeCell ref="B16:B24"/>
    <mergeCell ref="C16:G16"/>
    <mergeCell ref="H16:J16"/>
    <mergeCell ref="K16:L16"/>
    <mergeCell ref="M16:O16"/>
    <mergeCell ref="P16:Y16"/>
    <mergeCell ref="C17:G17"/>
    <mergeCell ref="H17:J17"/>
    <mergeCell ref="K17:L17"/>
    <mergeCell ref="M17:O17"/>
    <mergeCell ref="P13:Q13"/>
    <mergeCell ref="R13:Y13"/>
    <mergeCell ref="B15:G15"/>
    <mergeCell ref="H15:J15"/>
    <mergeCell ref="K15:L15"/>
    <mergeCell ref="M15:O15"/>
    <mergeCell ref="P15:Y15"/>
    <mergeCell ref="P12:Q12"/>
    <mergeCell ref="R12:S12"/>
    <mergeCell ref="T12:U12"/>
    <mergeCell ref="V12:W12"/>
    <mergeCell ref="X12:Y12"/>
    <mergeCell ref="C13:G13"/>
    <mergeCell ref="H13:I13"/>
    <mergeCell ref="J13:K13"/>
    <mergeCell ref="L13:M13"/>
    <mergeCell ref="N13:O13"/>
    <mergeCell ref="P11:Q11"/>
    <mergeCell ref="R11:S11"/>
    <mergeCell ref="T11:U11"/>
    <mergeCell ref="V11:W11"/>
    <mergeCell ref="X11:Y11"/>
    <mergeCell ref="C12:G12"/>
    <mergeCell ref="H12:I12"/>
    <mergeCell ref="J12:K12"/>
    <mergeCell ref="L12:M12"/>
    <mergeCell ref="N12:O12"/>
    <mergeCell ref="R10:S10"/>
    <mergeCell ref="T10:U10"/>
    <mergeCell ref="V10:W10"/>
    <mergeCell ref="X10:Y10"/>
    <mergeCell ref="B11:B13"/>
    <mergeCell ref="C11:G11"/>
    <mergeCell ref="H11:I11"/>
    <mergeCell ref="J11:K11"/>
    <mergeCell ref="L11:M11"/>
    <mergeCell ref="N11:O11"/>
    <mergeCell ref="R9:S9"/>
    <mergeCell ref="T9:U9"/>
    <mergeCell ref="V9:W9"/>
    <mergeCell ref="X9:Y9"/>
    <mergeCell ref="C10:G10"/>
    <mergeCell ref="H10:I10"/>
    <mergeCell ref="J10:K10"/>
    <mergeCell ref="L10:M10"/>
    <mergeCell ref="N10:O10"/>
    <mergeCell ref="P10:Q10"/>
    <mergeCell ref="R8:S8"/>
    <mergeCell ref="T8:U8"/>
    <mergeCell ref="V8:W8"/>
    <mergeCell ref="X8:Y8"/>
    <mergeCell ref="C9:G9"/>
    <mergeCell ref="H9:I9"/>
    <mergeCell ref="J9:K9"/>
    <mergeCell ref="L9:M9"/>
    <mergeCell ref="N9:O9"/>
    <mergeCell ref="P9:Q9"/>
    <mergeCell ref="R7:S7"/>
    <mergeCell ref="T7:U7"/>
    <mergeCell ref="V7:W7"/>
    <mergeCell ref="X7:Y7"/>
    <mergeCell ref="C8:G8"/>
    <mergeCell ref="H8:I8"/>
    <mergeCell ref="J8:K8"/>
    <mergeCell ref="L8:M8"/>
    <mergeCell ref="N8:O8"/>
    <mergeCell ref="P8:Q8"/>
    <mergeCell ref="C7:G7"/>
    <mergeCell ref="H7:I7"/>
    <mergeCell ref="J7:K7"/>
    <mergeCell ref="L7:M7"/>
    <mergeCell ref="N7:O7"/>
    <mergeCell ref="P7:Q7"/>
    <mergeCell ref="N6:O6"/>
    <mergeCell ref="P6:Q6"/>
    <mergeCell ref="R6:S6"/>
    <mergeCell ref="T6:U6"/>
    <mergeCell ref="V6:W6"/>
    <mergeCell ref="X6:Y6"/>
    <mergeCell ref="P5:Q5"/>
    <mergeCell ref="R5:S5"/>
    <mergeCell ref="T5:U5"/>
    <mergeCell ref="V5:W5"/>
    <mergeCell ref="X5:Y5"/>
    <mergeCell ref="B6:B10"/>
    <mergeCell ref="C6:G6"/>
    <mergeCell ref="H6:I6"/>
    <mergeCell ref="J6:K6"/>
    <mergeCell ref="L6:M6"/>
    <mergeCell ref="A1:Y1"/>
    <mergeCell ref="B2:C2"/>
    <mergeCell ref="A4:A5"/>
    <mergeCell ref="B4:G5"/>
    <mergeCell ref="H4:I5"/>
    <mergeCell ref="J4:Q4"/>
    <mergeCell ref="R4:Y4"/>
    <mergeCell ref="J5:K5"/>
    <mergeCell ref="L5:M5"/>
    <mergeCell ref="N5:O5"/>
  </mergeCells>
  <phoneticPr fontId="3"/>
  <pageMargins left="0.78740157480314965" right="0.43307086614173229" top="0.78740157480314965" bottom="0.51181102362204722" header="0.51181102362204722" footer="0"/>
  <pageSetup paperSize="9" orientation="portrait" verticalDpi="0" r:id="rId1"/>
  <headerFooter scaleWithDoc="0"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6</vt:i4>
      </vt:variant>
    </vt:vector>
  </HeadingPairs>
  <TitlesOfParts>
    <vt:vector size="12" baseType="lpstr">
      <vt:lpstr>居住費（滞在費）算定根拠説明</vt:lpstr>
      <vt:lpstr>（参考様式）居住費（滞在費）算定根拠 </vt:lpstr>
      <vt:lpstr>【入力例】居住費（滞在費）算定根拠</vt:lpstr>
      <vt:lpstr>食費算定根拠説明</vt:lpstr>
      <vt:lpstr>（参考様式）食費算定根拠</vt:lpstr>
      <vt:lpstr>【入力例】食費算定根拠</vt:lpstr>
      <vt:lpstr>'（参考様式）居住費（滞在費）算定根拠 '!Print_Area</vt:lpstr>
      <vt:lpstr>'（参考様式）食費算定根拠'!Print_Area</vt:lpstr>
      <vt:lpstr>'【入力例】居住費（滞在費）算定根拠'!Print_Area</vt:lpstr>
      <vt:lpstr>【入力例】食費算定根拠!Print_Area</vt:lpstr>
      <vt:lpstr>'居住費（滞在費）算定根拠説明'!Print_Area</vt:lpstr>
      <vt:lpstr>食費算定根拠説明!Print_Area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 </cp:lastModifiedBy>
  <dcterms:modified xsi:type="dcterms:W3CDTF">2024-03-26T00:49:00Z</dcterms:modified>
</cp:coreProperties>
</file>