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drawings/drawing5.xml" ContentType="application/vnd.openxmlformats-officedocument.drawing+xml"/>
  <Override PartName="/xl/comments3.xml" ContentType="application/vnd.openxmlformats-officedocument.spreadsheetml.comments+xml"/>
  <Override PartName="/xl/comments4.xml" ContentType="application/vnd.openxmlformats-officedocument.spreadsheetml.comment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omments5.xml" ContentType="application/vnd.openxmlformats-officedocument.spreadsheetml.comments+xml"/>
  <Override PartName="/xl/drawings/drawing9.xml" ContentType="application/vnd.openxmlformats-officedocument.drawing+xml"/>
  <Override PartName="/xl/comments6.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6924"/>
  <workbookPr codeName="ThisWorkbook" defaultThemeVersion="124226"/>
  <xr:revisionPtr xr6:coauthVersionLast="47" xr6:coauthVersionMax="47" documentId="13_ncr:1_{F0CCC9F8-7B41-4198-AECA-DB0AD0DA551E}" revIDLastSave="245" xr10:uidLastSave="{EF2D7A73-343B-441B-8C11-F8E2EF2F672A}"/>
  <bookViews>
    <workbookView tabRatio="862" xr2:uid="{00000000-000D-0000-FFFF-FFFF00000000}" windowHeight="12456" windowWidth="23256" xWindow="-108" yWindow="-108"/>
  </bookViews>
  <sheets>
    <sheet r:id="rId1" name="表紙 " sheetId="4"/>
    <sheet r:id="rId2" name="管理運営" sheetId="47"/>
    <sheet r:id="rId3" name="利用者処遇" sheetId="48"/>
    <sheet r:id="rId4" name="会計" sheetId="49"/>
    <sheet r:id="rId5" name="会計「計算書類等提出確認表」 " sheetId="11"/>
    <sheet r:id="rId6" name="職員点検資料１ (記入例)" sheetId="40"/>
    <sheet r:id="rId7" name="職員点検資料１" sheetId="21"/>
    <sheet r:id="rId8" name="職員点検資料２ (記入例)" sheetId="41"/>
    <sheet r:id="rId9" name="職員点検資料２" sheetId="22"/>
    <sheet r:id="rId10" name="勤務実績１ (記入例)" sheetId="42"/>
    <sheet r:id="rId11" name="勤務実績１" sheetId="23"/>
    <sheet r:id="rId12" name="勤務実績２ (記入例)" sheetId="43"/>
    <sheet r:id="rId13" name="勤務実績２" sheetId="24"/>
  </sheets>
  <definedNames>
    <definedName hidden="1" localSheetId="1" name="_xlnm._FilterDatabase">管理運営!$A$8:$AD$262</definedName>
    <definedName hidden="1" localSheetId="2" name="_xlnm._FilterDatabase">利用者処遇!$G$549:$N$550</definedName>
    <definedName localSheetId="3" name="_xlnm.Print_Area">会計!$A$1:$AD$884</definedName>
    <definedName localSheetId="1" name="_xlnm.Print_Area">管理運営!$A$1:$AD$795</definedName>
    <definedName localSheetId="10" name="_xlnm.Print_Area">勤務実績１!$A$1:$S$82</definedName>
    <definedName localSheetId="9" name="_xlnm.Print_Area">'勤務実績１ (記入例)'!$A$1:$S$43</definedName>
    <definedName localSheetId="12" name="_xlnm.Print_Area">勤務実績２!$A$1:$Y$82</definedName>
    <definedName localSheetId="11" name="_xlnm.Print_Area">'勤務実績２ (記入例)'!$A$1:$U$43</definedName>
    <definedName localSheetId="6" name="_xlnm.Print_Area">職員点検資料１!$A$1:$AA$94</definedName>
    <definedName localSheetId="5" name="_xlnm.Print_Area">'職員点検資料１ (記入例)'!$A$1:$AA$49</definedName>
    <definedName localSheetId="8" name="_xlnm.Print_Area">職員点検資料２!$A$1:$AE$94</definedName>
    <definedName localSheetId="7" name="_xlnm.Print_Area">'職員点検資料２ (記入例)'!$A$1:$AE$52</definedName>
    <definedName localSheetId="0" name="_xlnm.Print_Area">'表紙 '!$A$1:$AX$30</definedName>
    <definedName localSheetId="2" name="_xlnm.Print_Area">利用者処遇!$A$1:$AD$878</definedName>
    <definedName localSheetId="3" name="_xlnm.Print_Titles">会計!$8:$8</definedName>
    <definedName localSheetId="1" name="_xlnm.Print_Titles">管理運営!$8:$8</definedName>
    <definedName localSheetId="10" name="_xlnm.Print_Titles">勤務実績１!$3:$4</definedName>
    <definedName localSheetId="9" name="_xlnm.Print_Titles">'勤務実績１ (記入例)'!$3:$4</definedName>
    <definedName localSheetId="12" name="_xlnm.Print_Titles">勤務実績２!$3:$4</definedName>
    <definedName localSheetId="11" name="_xlnm.Print_Titles">'勤務実績２ (記入例)'!$3:$4</definedName>
    <definedName localSheetId="6" name="_xlnm.Print_Titles">職員点検資料１!$3:$4</definedName>
    <definedName localSheetId="5" name="_xlnm.Print_Titles">'職員点検資料１ (記入例)'!$3:$4</definedName>
    <definedName localSheetId="8" name="_xlnm.Print_Titles">職員点検資料２!$3:$4</definedName>
    <definedName localSheetId="7" name="_xlnm.Print_Titles">'職員点検資料２ (記入例)'!$3:$4</definedName>
    <definedName localSheetId="2" name="_xlnm.Print_Titles">利用者処遇!$39:$39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98" i="43" l="1"/>
  <c r="D101" i="43"/>
  <c r="D104" i="43"/>
  <c r="D107" i="43"/>
  <c r="D110" i="43"/>
  <c r="D113" i="43"/>
  <c r="D116" i="43"/>
  <c r="D119" i="43"/>
  <c r="D122" i="43"/>
  <c r="D125" i="43"/>
  <c r="D128" i="43"/>
  <c r="D131" i="43"/>
  <c r="D134" i="43"/>
  <c r="D137" i="43"/>
  <c r="D140" i="43"/>
  <c r="D143" i="43"/>
  <c r="D146" i="43"/>
  <c r="D149" i="43"/>
  <c r="D152" i="43"/>
  <c r="D155" i="43"/>
  <c r="D158" i="43"/>
  <c r="D161" i="43"/>
  <c r="D164" i="43"/>
  <c r="D167" i="43"/>
  <c r="D170" i="43"/>
  <c r="D173" i="43"/>
  <c r="D176" i="43"/>
  <c r="D179" i="43"/>
  <c r="D182" i="43"/>
  <c r="D44" i="43"/>
  <c r="D47" i="43"/>
  <c r="D50" i="43"/>
  <c r="D53" i="43"/>
  <c r="D56" i="43"/>
  <c r="D59" i="43"/>
  <c r="D62" i="43"/>
  <c r="D65" i="43"/>
  <c r="D68" i="43"/>
  <c r="D71" i="43"/>
  <c r="D74" i="43"/>
  <c r="D77" i="43"/>
  <c r="D80" i="43"/>
  <c r="D83" i="43"/>
  <c r="D86" i="43"/>
  <c r="D89" i="43"/>
  <c r="D92" i="43"/>
  <c r="D95" i="43"/>
  <c r="D17" i="43"/>
  <c r="D20" i="43"/>
  <c r="D23" i="43"/>
  <c r="D26" i="43"/>
  <c r="D29" i="43"/>
  <c r="D32" i="43"/>
  <c r="D35" i="43"/>
  <c r="D38" i="43"/>
  <c r="D41" i="43"/>
  <c r="D8" i="43"/>
  <c r="D11" i="43"/>
  <c r="D14" i="43"/>
  <c r="D5" i="43"/>
  <c r="C5" i="43"/>
  <c r="D5" i="42"/>
  <c r="M1" i="49"/>
  <c r="N1" i="48"/>
  <c r="N1" i="47"/>
  <c r="AG17" i="22"/>
  <c r="P810" i="49" l="1"/>
  <c r="P801" i="49"/>
  <c r="P821" i="49" s="1"/>
  <c r="O605" i="49"/>
  <c r="H583" i="49"/>
  <c r="R535" i="49"/>
  <c r="AI868" i="49" s="1"/>
  <c r="O76" i="47"/>
  <c r="T512" i="49"/>
  <c r="O439" i="49"/>
  <c r="O486" i="49" s="1"/>
  <c r="O390" i="49"/>
  <c r="O438" i="49"/>
  <c r="O485" i="49" s="1"/>
  <c r="O389" i="49"/>
  <c r="O437" i="49"/>
  <c r="O484" i="49" s="1"/>
  <c r="O388" i="49"/>
  <c r="O436" i="49"/>
  <c r="O470" i="49" s="1"/>
  <c r="O435" i="49"/>
  <c r="O469" i="49" s="1"/>
  <c r="O434" i="49"/>
  <c r="O468" i="49" s="1"/>
  <c r="O386" i="49"/>
  <c r="O433" i="49"/>
  <c r="O480" i="49" s="1"/>
  <c r="O385" i="49"/>
  <c r="J439" i="49"/>
  <c r="J390" i="49"/>
  <c r="J438" i="49"/>
  <c r="J472" i="49" s="1"/>
  <c r="J389" i="49"/>
  <c r="J437" i="49"/>
  <c r="J471" i="49" s="1"/>
  <c r="J388" i="49"/>
  <c r="J436" i="49"/>
  <c r="J435" i="49"/>
  <c r="J469" i="49" s="1"/>
  <c r="J434" i="49"/>
  <c r="J386" i="49"/>
  <c r="J433" i="49"/>
  <c r="J385" i="49"/>
  <c r="O387" i="49"/>
  <c r="J387" i="49"/>
  <c r="I173" i="47"/>
  <c r="I172" i="47"/>
  <c r="O201" i="49" s="1"/>
  <c r="I171" i="47"/>
  <c r="O200" i="49"/>
  <c r="I170" i="47"/>
  <c r="I169" i="47"/>
  <c r="O198" i="49" s="1"/>
  <c r="I168" i="47"/>
  <c r="O197" i="49" s="1"/>
  <c r="I163" i="47"/>
  <c r="I162" i="47"/>
  <c r="I161" i="47"/>
  <c r="I160" i="47"/>
  <c r="I159" i="47"/>
  <c r="I158" i="47"/>
  <c r="J197" i="49" s="1"/>
  <c r="T376" i="49"/>
  <c r="S865" i="49" s="1"/>
  <c r="Q289" i="49"/>
  <c r="Q300" i="49" s="1"/>
  <c r="Q444" i="49" s="1"/>
  <c r="O199" i="49"/>
  <c r="J201" i="49"/>
  <c r="E881" i="49"/>
  <c r="E880" i="49"/>
  <c r="E877" i="49"/>
  <c r="E876" i="49"/>
  <c r="R875" i="49"/>
  <c r="X875" i="49" s="1"/>
  <c r="E875" i="49"/>
  <c r="R874" i="49"/>
  <c r="X874" i="49" s="1"/>
  <c r="E874" i="49"/>
  <c r="R873" i="49"/>
  <c r="E873" i="49"/>
  <c r="R872" i="49"/>
  <c r="Q303" i="49"/>
  <c r="Q447" i="49" s="1"/>
  <c r="Q302" i="49"/>
  <c r="S861" i="49" s="1"/>
  <c r="Q301" i="49"/>
  <c r="W860" i="49" s="1"/>
  <c r="M104" i="49"/>
  <c r="Q396" i="49" l="1"/>
  <c r="Q492" i="49"/>
  <c r="K862" i="49"/>
  <c r="AF872" i="49"/>
  <c r="X872" i="49" s="1"/>
  <c r="Q493" i="49"/>
  <c r="Q494" i="49"/>
  <c r="O861" i="49"/>
  <c r="W861" i="49"/>
  <c r="O862" i="49"/>
  <c r="S862" i="49"/>
  <c r="Q397" i="49"/>
  <c r="Q398" i="49"/>
  <c r="O467" i="49"/>
  <c r="O471" i="49"/>
  <c r="V471" i="49" s="1"/>
  <c r="O472" i="49"/>
  <c r="W862" i="49"/>
  <c r="O483" i="49"/>
  <c r="J485" i="49"/>
  <c r="O202" i="49"/>
  <c r="O203" i="49" s="1"/>
  <c r="V388" i="49"/>
  <c r="V385" i="49"/>
  <c r="O391" i="49"/>
  <c r="I854" i="49"/>
  <c r="J202" i="49"/>
  <c r="I853" i="49"/>
  <c r="K853" i="49" s="1"/>
  <c r="J484" i="49"/>
  <c r="V484" i="49" s="1"/>
  <c r="V389" i="49"/>
  <c r="J200" i="49"/>
  <c r="V200" i="49" s="1"/>
  <c r="J470" i="49"/>
  <c r="V470" i="49" s="1"/>
  <c r="V387" i="49"/>
  <c r="J199" i="49"/>
  <c r="J198" i="49"/>
  <c r="V198" i="49" s="1"/>
  <c r="V197" i="49"/>
  <c r="V386" i="49"/>
  <c r="J391" i="49"/>
  <c r="X876" i="49"/>
  <c r="K859" i="49"/>
  <c r="S859" i="49"/>
  <c r="W859" i="49"/>
  <c r="O859" i="49"/>
  <c r="Q395" i="49"/>
  <c r="Q491" i="49"/>
  <c r="O440" i="49"/>
  <c r="S322" i="49"/>
  <c r="V434" i="49"/>
  <c r="W865" i="49"/>
  <c r="I851" i="49"/>
  <c r="V436" i="49"/>
  <c r="J482" i="49"/>
  <c r="Q446" i="49"/>
  <c r="O473" i="49"/>
  <c r="J483" i="49"/>
  <c r="V483" i="49" s="1"/>
  <c r="S860" i="49"/>
  <c r="J481" i="49"/>
  <c r="O481" i="49"/>
  <c r="I852" i="49"/>
  <c r="J468" i="49"/>
  <c r="V468" i="49" s="1"/>
  <c r="K860" i="49"/>
  <c r="Q445" i="49"/>
  <c r="O482" i="49"/>
  <c r="O860" i="49"/>
  <c r="I850" i="49"/>
  <c r="K861" i="49"/>
  <c r="K865" i="49"/>
  <c r="O865" i="49"/>
  <c r="O474" i="49" l="1"/>
  <c r="O487" i="49"/>
  <c r="V201" i="49"/>
  <c r="V203" i="49" s="1"/>
  <c r="Q299" i="49" s="1"/>
  <c r="Q304" i="49" s="1"/>
  <c r="S853" i="49"/>
  <c r="J203" i="49"/>
  <c r="J480" i="49"/>
  <c r="V480" i="49" s="1"/>
  <c r="J467" i="49"/>
  <c r="V467" i="49" s="1"/>
  <c r="V433" i="49"/>
  <c r="I849" i="49"/>
  <c r="V391" i="49"/>
  <c r="Q394" i="49" s="1"/>
  <c r="Q399" i="49" s="1"/>
  <c r="V481" i="49"/>
  <c r="S852" i="49"/>
  <c r="O852" i="49"/>
  <c r="W852" i="49"/>
  <c r="K852" i="49"/>
  <c r="W850" i="49"/>
  <c r="O850" i="49"/>
  <c r="K850" i="49"/>
  <c r="S850" i="49"/>
  <c r="Q490" i="49" l="1"/>
  <c r="Q495" i="49" s="1"/>
  <c r="W849" i="49"/>
  <c r="K849" i="49"/>
  <c r="S849" i="49"/>
  <c r="O849" i="49"/>
  <c r="Q531" i="47" l="1"/>
  <c r="X530" i="47"/>
  <c r="Q530" i="47"/>
  <c r="U520" i="47"/>
  <c r="S520" i="47"/>
  <c r="Q520" i="47"/>
  <c r="O520" i="47"/>
  <c r="M520" i="47"/>
  <c r="K520" i="47"/>
  <c r="U515" i="47"/>
  <c r="S515" i="47"/>
  <c r="Q515" i="47"/>
  <c r="O515" i="47"/>
  <c r="M515" i="47"/>
  <c r="K515" i="47"/>
  <c r="Q482" i="47"/>
  <c r="X481" i="47"/>
  <c r="Q481" i="47"/>
  <c r="G262" i="47"/>
  <c r="L265" i="47" s="1"/>
  <c r="R265" i="47" s="1"/>
  <c r="Q260" i="47"/>
  <c r="Q262" i="47" s="1"/>
  <c r="W262" i="47" s="1"/>
  <c r="L260" i="47"/>
  <c r="L255" i="47"/>
  <c r="R255" i="47" s="1"/>
  <c r="G252" i="47"/>
  <c r="Q250" i="47"/>
  <c r="Q252" i="47" s="1"/>
  <c r="W252" i="47" s="1"/>
  <c r="L250" i="47"/>
  <c r="G244" i="47"/>
  <c r="Q242" i="47"/>
  <c r="Q244" i="47" s="1"/>
  <c r="W244" i="47" s="1"/>
  <c r="L242" i="47"/>
  <c r="G237" i="47"/>
  <c r="Q237" i="47" s="1"/>
  <c r="W237" i="47" s="1"/>
  <c r="Q235" i="47"/>
  <c r="L235" i="47"/>
  <c r="O201" i="47"/>
  <c r="Q174" i="47"/>
  <c r="I174" i="47"/>
  <c r="O171" i="47"/>
  <c r="O169" i="47"/>
  <c r="O168" i="47"/>
  <c r="Q164" i="47"/>
  <c r="I164" i="47"/>
  <c r="O162" i="47"/>
  <c r="O161" i="47"/>
  <c r="O159" i="47"/>
  <c r="O158" i="47"/>
  <c r="O148" i="47"/>
  <c r="S84" i="47"/>
  <c r="S81" i="47"/>
  <c r="W81" i="47" s="1"/>
  <c r="O81" i="47"/>
  <c r="S80" i="47"/>
  <c r="S78" i="47"/>
  <c r="S77" i="47"/>
  <c r="S83" i="47" s="1"/>
  <c r="S76" i="47"/>
  <c r="X73" i="47"/>
  <c r="U73" i="47"/>
  <c r="R73" i="47"/>
  <c r="S79" i="47" s="1"/>
  <c r="W79" i="47" s="1"/>
  <c r="O73" i="47"/>
  <c r="L73" i="47"/>
  <c r="I73" i="47"/>
  <c r="X59" i="47"/>
  <c r="U59" i="47"/>
  <c r="O80" i="47" s="1"/>
  <c r="R59" i="47"/>
  <c r="O79" i="47" s="1"/>
  <c r="O59" i="47"/>
  <c r="O78" i="47" s="1"/>
  <c r="O84" i="47" s="1"/>
  <c r="L59" i="47"/>
  <c r="O77" i="47" s="1"/>
  <c r="O83" i="47" s="1"/>
  <c r="I59" i="47"/>
  <c r="O82" i="47" s="1"/>
  <c r="O164" i="47" l="1"/>
  <c r="V438" i="49"/>
  <c r="V440" i="49" s="1"/>
  <c r="J473" i="49"/>
  <c r="J486" i="49"/>
  <c r="I855" i="49"/>
  <c r="J440" i="49"/>
  <c r="W76" i="47"/>
  <c r="W83" i="47"/>
  <c r="W78" i="47"/>
  <c r="W80" i="47"/>
  <c r="W84" i="47"/>
  <c r="O172" i="47"/>
  <c r="O174" i="47" s="1"/>
  <c r="S82" i="47"/>
  <c r="W82" i="47" s="1"/>
  <c r="W77" i="47"/>
  <c r="Q443" i="49" l="1"/>
  <c r="Q448" i="49" s="1"/>
  <c r="S854" i="49"/>
  <c r="O854" i="49"/>
  <c r="W854" i="49"/>
  <c r="K854" i="49"/>
  <c r="V485" i="49"/>
  <c r="V487" i="49" s="1"/>
  <c r="J487" i="49"/>
  <c r="V472" i="49"/>
  <c r="V474" i="49" s="1"/>
  <c r="J474" i="49"/>
  <c r="D179" i="24"/>
  <c r="D182" i="24"/>
  <c r="D8" i="24"/>
  <c r="D11" i="24"/>
  <c r="D14" i="24"/>
  <c r="D17" i="24"/>
  <c r="D20" i="24"/>
  <c r="D23" i="24"/>
  <c r="D26" i="24"/>
  <c r="D29" i="24"/>
  <c r="D32" i="24"/>
  <c r="D35" i="24"/>
  <c r="D38" i="24"/>
  <c r="D41" i="24"/>
  <c r="D44" i="24"/>
  <c r="D47" i="24"/>
  <c r="D50" i="24"/>
  <c r="D53" i="24"/>
  <c r="D56" i="24"/>
  <c r="D59" i="24"/>
  <c r="D62" i="24"/>
  <c r="D65" i="24"/>
  <c r="D68" i="24"/>
  <c r="D71" i="24"/>
  <c r="D74" i="24"/>
  <c r="D77" i="24"/>
  <c r="D80" i="24"/>
  <c r="D83" i="24"/>
  <c r="D86" i="24"/>
  <c r="D89" i="24"/>
  <c r="D92" i="24"/>
  <c r="D95" i="24"/>
  <c r="D98" i="24"/>
  <c r="D101" i="24"/>
  <c r="D104" i="24"/>
  <c r="D107" i="24"/>
  <c r="D110" i="24"/>
  <c r="D113" i="24"/>
  <c r="D116" i="24"/>
  <c r="D119" i="24"/>
  <c r="D122" i="24"/>
  <c r="D125" i="24"/>
  <c r="D128" i="24"/>
  <c r="D131" i="24"/>
  <c r="D134" i="24"/>
  <c r="D137" i="24"/>
  <c r="D140" i="24"/>
  <c r="D143" i="24"/>
  <c r="D146" i="24"/>
  <c r="D149" i="24"/>
  <c r="D152" i="24"/>
  <c r="D155" i="24"/>
  <c r="D158" i="24"/>
  <c r="D161" i="24"/>
  <c r="D164" i="24"/>
  <c r="D167" i="24"/>
  <c r="D170" i="24"/>
  <c r="D173" i="24"/>
  <c r="D176" i="24"/>
  <c r="D5" i="24"/>
  <c r="K857" i="49" l="1"/>
  <c r="K856" i="49"/>
  <c r="W856" i="49"/>
  <c r="W857" i="49"/>
  <c r="O856" i="49"/>
  <c r="O857" i="49"/>
  <c r="S857" i="49"/>
  <c r="S856" i="49"/>
  <c r="W863" i="49" l="1"/>
  <c r="W866" i="49"/>
  <c r="K866" i="49"/>
  <c r="K863" i="49"/>
  <c r="S863" i="49"/>
  <c r="S866" i="49"/>
  <c r="O863" i="49"/>
  <c r="O866" i="49"/>
  <c r="AA182" i="24" l="1"/>
  <c r="AA11" i="24"/>
  <c r="AA14" i="24"/>
  <c r="AA17" i="24"/>
  <c r="AA20" i="24"/>
  <c r="AA23" i="24"/>
  <c r="AA26" i="24"/>
  <c r="AA29" i="24"/>
  <c r="AA32" i="24"/>
  <c r="AA35" i="24"/>
  <c r="AA38" i="24"/>
  <c r="AA41" i="24"/>
  <c r="AA44" i="24"/>
  <c r="AA47" i="24"/>
  <c r="AA50" i="24"/>
  <c r="AA53" i="24"/>
  <c r="AA56" i="24"/>
  <c r="AA59" i="24"/>
  <c r="AA62" i="24"/>
  <c r="AA65" i="24"/>
  <c r="AA68" i="24"/>
  <c r="AA71" i="24"/>
  <c r="AA74" i="24"/>
  <c r="AA77" i="24"/>
  <c r="AA80" i="24"/>
  <c r="AA83" i="24"/>
  <c r="AA86" i="24"/>
  <c r="AA89" i="24"/>
  <c r="AA92" i="24"/>
  <c r="AA95" i="24"/>
  <c r="AA98" i="24"/>
  <c r="AA101" i="24"/>
  <c r="AA104" i="24"/>
  <c r="AA107" i="24"/>
  <c r="AA110" i="24"/>
  <c r="AA113" i="24"/>
  <c r="AA116" i="24"/>
  <c r="AA119" i="24"/>
  <c r="AA122" i="24"/>
  <c r="AA125" i="24"/>
  <c r="AA128" i="24"/>
  <c r="AA131" i="24"/>
  <c r="AA134" i="24"/>
  <c r="AA137" i="24"/>
  <c r="AA140" i="24"/>
  <c r="AA143" i="24"/>
  <c r="AA146" i="24"/>
  <c r="AA149" i="24"/>
  <c r="AA152" i="24"/>
  <c r="AA155" i="24"/>
  <c r="AA158" i="24"/>
  <c r="AA161" i="24"/>
  <c r="AA164" i="24"/>
  <c r="AA167" i="24"/>
  <c r="AA170" i="24"/>
  <c r="AA173" i="24"/>
  <c r="AA176" i="24"/>
  <c r="AA179" i="24"/>
  <c r="AA8" i="24"/>
  <c r="AA5" i="24"/>
  <c r="W3" i="24" l="1"/>
  <c r="V182" i="23"/>
  <c r="V8" i="23"/>
  <c r="V11" i="23"/>
  <c r="V14" i="23"/>
  <c r="V17" i="23"/>
  <c r="V20" i="23"/>
  <c r="V23" i="23"/>
  <c r="V26" i="23"/>
  <c r="V29" i="23"/>
  <c r="V32" i="23"/>
  <c r="V35" i="23"/>
  <c r="V38" i="23"/>
  <c r="V41" i="23"/>
  <c r="V44" i="23"/>
  <c r="V47" i="23"/>
  <c r="V50" i="23"/>
  <c r="V53" i="23"/>
  <c r="V56" i="23"/>
  <c r="V59" i="23"/>
  <c r="V62" i="23"/>
  <c r="V65" i="23"/>
  <c r="V68" i="23"/>
  <c r="V71" i="23"/>
  <c r="V74" i="23"/>
  <c r="V77" i="23"/>
  <c r="V80" i="23"/>
  <c r="V83" i="23"/>
  <c r="V86" i="23"/>
  <c r="V89" i="23"/>
  <c r="V92" i="23"/>
  <c r="V95" i="23"/>
  <c r="V98" i="23"/>
  <c r="V101" i="23"/>
  <c r="V104" i="23"/>
  <c r="V107" i="23"/>
  <c r="V110" i="23"/>
  <c r="V113" i="23"/>
  <c r="V116" i="23"/>
  <c r="V119" i="23"/>
  <c r="V122" i="23"/>
  <c r="V125" i="23"/>
  <c r="V128" i="23"/>
  <c r="V131" i="23"/>
  <c r="V134" i="23"/>
  <c r="V137" i="23"/>
  <c r="V140" i="23"/>
  <c r="V143" i="23"/>
  <c r="V146" i="23"/>
  <c r="V149" i="23"/>
  <c r="V152" i="23"/>
  <c r="V155" i="23"/>
  <c r="V158" i="23"/>
  <c r="V161" i="23"/>
  <c r="V164" i="23"/>
  <c r="V167" i="23"/>
  <c r="V170" i="23"/>
  <c r="V173" i="23"/>
  <c r="V176" i="23"/>
  <c r="V179" i="23"/>
  <c r="V5" i="23"/>
  <c r="Q403" i="49" l="1"/>
  <c r="Q309" i="49"/>
  <c r="X844" i="49" l="1"/>
  <c r="Q499" i="49"/>
  <c r="Q452" i="49"/>
  <c r="G20" i="11"/>
  <c r="R4" i="43" l="1"/>
  <c r="V4" i="24" l="1"/>
  <c r="G184" i="43" l="1"/>
  <c r="F184" i="43"/>
  <c r="G183" i="43"/>
  <c r="F183" i="43"/>
  <c r="I182" i="43"/>
  <c r="H182" i="43"/>
  <c r="G182" i="43"/>
  <c r="F182" i="43"/>
  <c r="E182" i="43"/>
  <c r="C182" i="43"/>
  <c r="B182" i="43"/>
  <c r="G181" i="43"/>
  <c r="F181" i="43"/>
  <c r="G180" i="43"/>
  <c r="F180" i="43"/>
  <c r="I179" i="43"/>
  <c r="H179" i="43"/>
  <c r="G179" i="43"/>
  <c r="F179" i="43"/>
  <c r="E179" i="43"/>
  <c r="C179" i="43"/>
  <c r="B179" i="43"/>
  <c r="G178" i="43"/>
  <c r="F178" i="43"/>
  <c r="G177" i="43"/>
  <c r="F177" i="43"/>
  <c r="I176" i="43"/>
  <c r="H176" i="43"/>
  <c r="G176" i="43"/>
  <c r="F176" i="43"/>
  <c r="E176" i="43"/>
  <c r="C176" i="43"/>
  <c r="B176" i="43"/>
  <c r="G175" i="43"/>
  <c r="F175" i="43"/>
  <c r="G174" i="43"/>
  <c r="F174" i="43"/>
  <c r="I173" i="43"/>
  <c r="H173" i="43"/>
  <c r="G173" i="43"/>
  <c r="F173" i="43"/>
  <c r="E173" i="43"/>
  <c r="C173" i="43"/>
  <c r="B173" i="43"/>
  <c r="G172" i="43"/>
  <c r="F172" i="43"/>
  <c r="G171" i="43"/>
  <c r="F171" i="43"/>
  <c r="I170" i="43"/>
  <c r="H170" i="43"/>
  <c r="G170" i="43"/>
  <c r="F170" i="43"/>
  <c r="E170" i="43"/>
  <c r="C170" i="43"/>
  <c r="B170" i="43"/>
  <c r="G169" i="43"/>
  <c r="F169" i="43"/>
  <c r="G168" i="43"/>
  <c r="F168" i="43"/>
  <c r="I167" i="43"/>
  <c r="H167" i="43"/>
  <c r="G167" i="43"/>
  <c r="F167" i="43"/>
  <c r="E167" i="43"/>
  <c r="C167" i="43"/>
  <c r="B167" i="43"/>
  <c r="G166" i="43"/>
  <c r="F166" i="43"/>
  <c r="G165" i="43"/>
  <c r="F165" i="43"/>
  <c r="I164" i="43"/>
  <c r="H164" i="43"/>
  <c r="G164" i="43"/>
  <c r="F164" i="43"/>
  <c r="E164" i="43"/>
  <c r="C164" i="43"/>
  <c r="B164" i="43"/>
  <c r="G163" i="43"/>
  <c r="F163" i="43"/>
  <c r="G162" i="43"/>
  <c r="F162" i="43"/>
  <c r="I161" i="43"/>
  <c r="H161" i="43"/>
  <c r="G161" i="43"/>
  <c r="F161" i="43"/>
  <c r="E161" i="43"/>
  <c r="C161" i="43"/>
  <c r="B161" i="43"/>
  <c r="G160" i="43"/>
  <c r="F160" i="43"/>
  <c r="G159" i="43"/>
  <c r="F159" i="43"/>
  <c r="I158" i="43"/>
  <c r="H158" i="43"/>
  <c r="G158" i="43"/>
  <c r="F158" i="43"/>
  <c r="E158" i="43"/>
  <c r="C158" i="43"/>
  <c r="B158" i="43"/>
  <c r="G157" i="43"/>
  <c r="F157" i="43"/>
  <c r="G156" i="43"/>
  <c r="F156" i="43"/>
  <c r="I155" i="43"/>
  <c r="H155" i="43"/>
  <c r="G155" i="43"/>
  <c r="F155" i="43"/>
  <c r="E155" i="43"/>
  <c r="C155" i="43"/>
  <c r="B155" i="43"/>
  <c r="G154" i="43"/>
  <c r="F154" i="43"/>
  <c r="G153" i="43"/>
  <c r="F153" i="43"/>
  <c r="I152" i="43"/>
  <c r="H152" i="43"/>
  <c r="G152" i="43"/>
  <c r="F152" i="43"/>
  <c r="E152" i="43"/>
  <c r="C152" i="43"/>
  <c r="B152" i="43"/>
  <c r="G151" i="43"/>
  <c r="F151" i="43"/>
  <c r="G150" i="43"/>
  <c r="F150" i="43"/>
  <c r="I149" i="43"/>
  <c r="H149" i="43"/>
  <c r="G149" i="43"/>
  <c r="F149" i="43"/>
  <c r="E149" i="43"/>
  <c r="C149" i="43"/>
  <c r="B149" i="43"/>
  <c r="G148" i="43"/>
  <c r="F148" i="43"/>
  <c r="G147" i="43"/>
  <c r="F147" i="43"/>
  <c r="I146" i="43"/>
  <c r="H146" i="43"/>
  <c r="G146" i="43"/>
  <c r="F146" i="43"/>
  <c r="E146" i="43"/>
  <c r="C146" i="43"/>
  <c r="B146" i="43"/>
  <c r="G145" i="43"/>
  <c r="F145" i="43"/>
  <c r="G144" i="43"/>
  <c r="F144" i="43"/>
  <c r="I143" i="43"/>
  <c r="H143" i="43"/>
  <c r="G143" i="43"/>
  <c r="F143" i="43"/>
  <c r="E143" i="43"/>
  <c r="C143" i="43"/>
  <c r="B143" i="43"/>
  <c r="G142" i="43"/>
  <c r="F142" i="43"/>
  <c r="G141" i="43"/>
  <c r="F141" i="43"/>
  <c r="I140" i="43"/>
  <c r="H140" i="43"/>
  <c r="G140" i="43"/>
  <c r="F140" i="43"/>
  <c r="E140" i="43"/>
  <c r="C140" i="43"/>
  <c r="B140" i="43"/>
  <c r="G139" i="43"/>
  <c r="F139" i="43"/>
  <c r="G138" i="43"/>
  <c r="F138" i="43"/>
  <c r="I137" i="43"/>
  <c r="H137" i="43"/>
  <c r="G137" i="43"/>
  <c r="F137" i="43"/>
  <c r="E137" i="43"/>
  <c r="C137" i="43"/>
  <c r="B137" i="43"/>
  <c r="G136" i="43"/>
  <c r="F136" i="43"/>
  <c r="G135" i="43"/>
  <c r="F135" i="43"/>
  <c r="I134" i="43"/>
  <c r="H134" i="43"/>
  <c r="G134" i="43"/>
  <c r="F134" i="43"/>
  <c r="E134" i="43"/>
  <c r="C134" i="43"/>
  <c r="B134" i="43"/>
  <c r="G133" i="43"/>
  <c r="F133" i="43"/>
  <c r="G132" i="43"/>
  <c r="F132" i="43"/>
  <c r="I131" i="43"/>
  <c r="H131" i="43"/>
  <c r="G131" i="43"/>
  <c r="F131" i="43"/>
  <c r="E131" i="43"/>
  <c r="C131" i="43"/>
  <c r="B131" i="43"/>
  <c r="G130" i="43"/>
  <c r="F130" i="43"/>
  <c r="G129" i="43"/>
  <c r="F129" i="43"/>
  <c r="I128" i="43"/>
  <c r="H128" i="43"/>
  <c r="G128" i="43"/>
  <c r="F128" i="43"/>
  <c r="E128" i="43"/>
  <c r="C128" i="43"/>
  <c r="B128" i="43"/>
  <c r="G127" i="43"/>
  <c r="F127" i="43"/>
  <c r="G126" i="43"/>
  <c r="F126" i="43"/>
  <c r="I125" i="43"/>
  <c r="H125" i="43"/>
  <c r="G125" i="43"/>
  <c r="F125" i="43"/>
  <c r="E125" i="43"/>
  <c r="C125" i="43"/>
  <c r="B125" i="43"/>
  <c r="G124" i="43"/>
  <c r="F124" i="43"/>
  <c r="G123" i="43"/>
  <c r="F123" i="43"/>
  <c r="I122" i="43"/>
  <c r="H122" i="43"/>
  <c r="G122" i="43"/>
  <c r="F122" i="43"/>
  <c r="E122" i="43"/>
  <c r="C122" i="43"/>
  <c r="B122" i="43"/>
  <c r="G121" i="43"/>
  <c r="F121" i="43"/>
  <c r="G120" i="43"/>
  <c r="F120" i="43"/>
  <c r="I119" i="43"/>
  <c r="H119" i="43"/>
  <c r="G119" i="43"/>
  <c r="F119" i="43"/>
  <c r="E119" i="43"/>
  <c r="C119" i="43"/>
  <c r="B119" i="43"/>
  <c r="G118" i="43"/>
  <c r="F118" i="43"/>
  <c r="G117" i="43"/>
  <c r="F117" i="43"/>
  <c r="I116" i="43"/>
  <c r="H116" i="43"/>
  <c r="G116" i="43"/>
  <c r="F116" i="43"/>
  <c r="E116" i="43"/>
  <c r="C116" i="43"/>
  <c r="B116" i="43"/>
  <c r="G115" i="43"/>
  <c r="F115" i="43"/>
  <c r="G114" i="43"/>
  <c r="F114" i="43"/>
  <c r="I113" i="43"/>
  <c r="H113" i="43"/>
  <c r="G113" i="43"/>
  <c r="F113" i="43"/>
  <c r="E113" i="43"/>
  <c r="C113" i="43"/>
  <c r="B113" i="43"/>
  <c r="G112" i="43"/>
  <c r="F112" i="43"/>
  <c r="G111" i="43"/>
  <c r="F111" i="43"/>
  <c r="I110" i="43"/>
  <c r="H110" i="43"/>
  <c r="G110" i="43"/>
  <c r="F110" i="43"/>
  <c r="E110" i="43"/>
  <c r="C110" i="43"/>
  <c r="B110" i="43"/>
  <c r="G109" i="43"/>
  <c r="F109" i="43"/>
  <c r="G108" i="43"/>
  <c r="F108" i="43"/>
  <c r="I107" i="43"/>
  <c r="H107" i="43"/>
  <c r="G107" i="43"/>
  <c r="F107" i="43"/>
  <c r="E107" i="43"/>
  <c r="C107" i="43"/>
  <c r="B107" i="43"/>
  <c r="G106" i="43"/>
  <c r="F106" i="43"/>
  <c r="G105" i="43"/>
  <c r="F105" i="43"/>
  <c r="I104" i="43"/>
  <c r="H104" i="43"/>
  <c r="G104" i="43"/>
  <c r="F104" i="43"/>
  <c r="E104" i="43"/>
  <c r="C104" i="43"/>
  <c r="B104" i="43"/>
  <c r="G103" i="43"/>
  <c r="F103" i="43"/>
  <c r="G102" i="43"/>
  <c r="F102" i="43"/>
  <c r="I101" i="43"/>
  <c r="H101" i="43"/>
  <c r="G101" i="43"/>
  <c r="F101" i="43"/>
  <c r="E101" i="43"/>
  <c r="C101" i="43"/>
  <c r="B101" i="43"/>
  <c r="G100" i="43"/>
  <c r="F100" i="43"/>
  <c r="G99" i="43"/>
  <c r="F99" i="43"/>
  <c r="I98" i="43"/>
  <c r="H98" i="43"/>
  <c r="G98" i="43"/>
  <c r="F98" i="43"/>
  <c r="E98" i="43"/>
  <c r="C98" i="43"/>
  <c r="B98" i="43"/>
  <c r="G97" i="43"/>
  <c r="F97" i="43"/>
  <c r="G96" i="43"/>
  <c r="F96" i="43"/>
  <c r="I95" i="43"/>
  <c r="H95" i="43"/>
  <c r="G95" i="43"/>
  <c r="F95" i="43"/>
  <c r="E95" i="43"/>
  <c r="C95" i="43"/>
  <c r="B95" i="43"/>
  <c r="G94" i="43"/>
  <c r="F94" i="43"/>
  <c r="G93" i="43"/>
  <c r="F93" i="43"/>
  <c r="I92" i="43"/>
  <c r="H92" i="43"/>
  <c r="G92" i="43"/>
  <c r="F92" i="43"/>
  <c r="E92" i="43"/>
  <c r="C92" i="43"/>
  <c r="B92" i="43"/>
  <c r="G91" i="43"/>
  <c r="F91" i="43"/>
  <c r="G90" i="43"/>
  <c r="F90" i="43"/>
  <c r="I89" i="43"/>
  <c r="H89" i="43"/>
  <c r="G89" i="43"/>
  <c r="F89" i="43"/>
  <c r="E89" i="43"/>
  <c r="C89" i="43"/>
  <c r="B89" i="43"/>
  <c r="G88" i="43"/>
  <c r="F88" i="43"/>
  <c r="G87" i="43"/>
  <c r="F87" i="43"/>
  <c r="I86" i="43"/>
  <c r="H86" i="43"/>
  <c r="G86" i="43"/>
  <c r="F86" i="43"/>
  <c r="E86" i="43"/>
  <c r="C86" i="43"/>
  <c r="B86" i="43"/>
  <c r="G85" i="43"/>
  <c r="F85" i="43"/>
  <c r="G84" i="43"/>
  <c r="F84" i="43"/>
  <c r="I83" i="43"/>
  <c r="H83" i="43"/>
  <c r="G83" i="43"/>
  <c r="F83" i="43"/>
  <c r="E83" i="43"/>
  <c r="C83" i="43"/>
  <c r="B83" i="43"/>
  <c r="G82" i="43"/>
  <c r="F82" i="43"/>
  <c r="G81" i="43"/>
  <c r="F81" i="43"/>
  <c r="I80" i="43"/>
  <c r="H80" i="43"/>
  <c r="G80" i="43"/>
  <c r="F80" i="43"/>
  <c r="E80" i="43"/>
  <c r="C80" i="43"/>
  <c r="B80" i="43"/>
  <c r="G79" i="43"/>
  <c r="F79" i="43"/>
  <c r="G78" i="43"/>
  <c r="F78" i="43"/>
  <c r="I77" i="43"/>
  <c r="H77" i="43"/>
  <c r="G77" i="43"/>
  <c r="F77" i="43"/>
  <c r="E77" i="43"/>
  <c r="C77" i="43"/>
  <c r="B77" i="43"/>
  <c r="G76" i="43"/>
  <c r="F76" i="43"/>
  <c r="G75" i="43"/>
  <c r="F75" i="43"/>
  <c r="I74" i="43"/>
  <c r="H74" i="43"/>
  <c r="G74" i="43"/>
  <c r="F74" i="43"/>
  <c r="E74" i="43"/>
  <c r="C74" i="43"/>
  <c r="B74" i="43"/>
  <c r="G73" i="43"/>
  <c r="F73" i="43"/>
  <c r="G72" i="43"/>
  <c r="F72" i="43"/>
  <c r="I71" i="43"/>
  <c r="H71" i="43"/>
  <c r="G71" i="43"/>
  <c r="F71" i="43"/>
  <c r="E71" i="43"/>
  <c r="C71" i="43"/>
  <c r="B71" i="43"/>
  <c r="G70" i="43"/>
  <c r="F70" i="43"/>
  <c r="G69" i="43"/>
  <c r="F69" i="43"/>
  <c r="I68" i="43"/>
  <c r="H68" i="43"/>
  <c r="G68" i="43"/>
  <c r="F68" i="43"/>
  <c r="E68" i="43"/>
  <c r="C68" i="43"/>
  <c r="B68" i="43"/>
  <c r="G67" i="43"/>
  <c r="F67" i="43"/>
  <c r="G66" i="43"/>
  <c r="F66" i="43"/>
  <c r="I65" i="43"/>
  <c r="H65" i="43"/>
  <c r="G65" i="43"/>
  <c r="F65" i="43"/>
  <c r="E65" i="43"/>
  <c r="C65" i="43"/>
  <c r="B65" i="43"/>
  <c r="G64" i="43"/>
  <c r="F64" i="43"/>
  <c r="G63" i="43"/>
  <c r="F63" i="43"/>
  <c r="I62" i="43"/>
  <c r="H62" i="43"/>
  <c r="G62" i="43"/>
  <c r="F62" i="43"/>
  <c r="E62" i="43"/>
  <c r="C62" i="43"/>
  <c r="B62" i="43"/>
  <c r="G61" i="43"/>
  <c r="F61" i="43"/>
  <c r="G60" i="43"/>
  <c r="F60" i="43"/>
  <c r="I59" i="43"/>
  <c r="H59" i="43"/>
  <c r="G59" i="43"/>
  <c r="F59" i="43"/>
  <c r="E59" i="43"/>
  <c r="C59" i="43"/>
  <c r="B59" i="43"/>
  <c r="G58" i="43"/>
  <c r="F58" i="43"/>
  <c r="G57" i="43"/>
  <c r="F57" i="43"/>
  <c r="I56" i="43"/>
  <c r="H56" i="43"/>
  <c r="G56" i="43"/>
  <c r="F56" i="43"/>
  <c r="E56" i="43"/>
  <c r="C56" i="43"/>
  <c r="B56" i="43"/>
  <c r="G55" i="43"/>
  <c r="F55" i="43"/>
  <c r="G54" i="43"/>
  <c r="F54" i="43"/>
  <c r="I53" i="43"/>
  <c r="H53" i="43"/>
  <c r="G53" i="43"/>
  <c r="F53" i="43"/>
  <c r="E53" i="43"/>
  <c r="C53" i="43"/>
  <c r="B53" i="43"/>
  <c r="G52" i="43"/>
  <c r="F52" i="43"/>
  <c r="G51" i="43"/>
  <c r="F51" i="43"/>
  <c r="I50" i="43"/>
  <c r="H50" i="43"/>
  <c r="G50" i="43"/>
  <c r="F50" i="43"/>
  <c r="E50" i="43"/>
  <c r="C50" i="43"/>
  <c r="B50" i="43"/>
  <c r="G49" i="43"/>
  <c r="F49" i="43"/>
  <c r="G48" i="43"/>
  <c r="F48" i="43"/>
  <c r="I47" i="43"/>
  <c r="H47" i="43"/>
  <c r="G47" i="43"/>
  <c r="F47" i="43"/>
  <c r="E47" i="43"/>
  <c r="C47" i="43"/>
  <c r="B47" i="43"/>
  <c r="G46" i="43"/>
  <c r="F46" i="43"/>
  <c r="G45" i="43"/>
  <c r="F45" i="43"/>
  <c r="I44" i="43"/>
  <c r="H44" i="43"/>
  <c r="G44" i="43"/>
  <c r="F44" i="43"/>
  <c r="E44" i="43"/>
  <c r="C44" i="43"/>
  <c r="B44" i="43"/>
  <c r="G43" i="43"/>
  <c r="F43" i="43"/>
  <c r="G42" i="43"/>
  <c r="F42" i="43"/>
  <c r="I41" i="43"/>
  <c r="H41" i="43"/>
  <c r="G41" i="43"/>
  <c r="F41" i="43"/>
  <c r="E41" i="43"/>
  <c r="C41" i="43"/>
  <c r="B41" i="43"/>
  <c r="G40" i="43"/>
  <c r="F40" i="43"/>
  <c r="G39" i="43"/>
  <c r="F39" i="43"/>
  <c r="I38" i="43"/>
  <c r="H38" i="43"/>
  <c r="G38" i="43"/>
  <c r="F38" i="43"/>
  <c r="E38" i="43"/>
  <c r="C38" i="43"/>
  <c r="B38" i="43"/>
  <c r="G37" i="43"/>
  <c r="F37" i="43"/>
  <c r="G36" i="43"/>
  <c r="F36" i="43"/>
  <c r="I35" i="43"/>
  <c r="H35" i="43"/>
  <c r="G35" i="43"/>
  <c r="F35" i="43"/>
  <c r="E35" i="43"/>
  <c r="C35" i="43"/>
  <c r="B35" i="43"/>
  <c r="G34" i="43"/>
  <c r="F34" i="43"/>
  <c r="G33" i="43"/>
  <c r="F33" i="43"/>
  <c r="I32" i="43"/>
  <c r="H32" i="43"/>
  <c r="G32" i="43"/>
  <c r="F32" i="43"/>
  <c r="E32" i="43"/>
  <c r="C32" i="43"/>
  <c r="B32" i="43"/>
  <c r="G31" i="43"/>
  <c r="F31" i="43"/>
  <c r="G30" i="43"/>
  <c r="F30" i="43"/>
  <c r="I29" i="43"/>
  <c r="H29" i="43"/>
  <c r="G29" i="43"/>
  <c r="F29" i="43"/>
  <c r="E29" i="43"/>
  <c r="C29" i="43"/>
  <c r="B29" i="43"/>
  <c r="G28" i="43"/>
  <c r="F28" i="43"/>
  <c r="G27" i="43"/>
  <c r="F27" i="43"/>
  <c r="I26" i="43"/>
  <c r="H26" i="43"/>
  <c r="G26" i="43"/>
  <c r="F26" i="43"/>
  <c r="E26" i="43"/>
  <c r="C26" i="43"/>
  <c r="B26" i="43"/>
  <c r="G25" i="43"/>
  <c r="F25" i="43"/>
  <c r="G24" i="43"/>
  <c r="F24" i="43"/>
  <c r="I23" i="43"/>
  <c r="H23" i="43"/>
  <c r="G23" i="43"/>
  <c r="F23" i="43"/>
  <c r="E23" i="43"/>
  <c r="C23" i="43"/>
  <c r="B23" i="43"/>
  <c r="G22" i="43"/>
  <c r="F22" i="43"/>
  <c r="G21" i="43"/>
  <c r="F21" i="43"/>
  <c r="I20" i="43"/>
  <c r="H20" i="43"/>
  <c r="G20" i="43"/>
  <c r="F20" i="43"/>
  <c r="E20" i="43"/>
  <c r="C20" i="43"/>
  <c r="B20" i="43"/>
  <c r="G19" i="43"/>
  <c r="F19" i="43"/>
  <c r="G18" i="43"/>
  <c r="F18" i="43"/>
  <c r="I17" i="43"/>
  <c r="H17" i="43"/>
  <c r="G17" i="43"/>
  <c r="F17" i="43"/>
  <c r="E17" i="43"/>
  <c r="C17" i="43"/>
  <c r="B17" i="43"/>
  <c r="G16" i="43"/>
  <c r="F16" i="43"/>
  <c r="G15" i="43"/>
  <c r="F15" i="43"/>
  <c r="I14" i="43"/>
  <c r="H14" i="43"/>
  <c r="G14" i="43"/>
  <c r="F14" i="43"/>
  <c r="E14" i="43"/>
  <c r="C14" i="43"/>
  <c r="B14" i="43"/>
  <c r="G13" i="43"/>
  <c r="F13" i="43"/>
  <c r="G12" i="43"/>
  <c r="F12" i="43"/>
  <c r="I11" i="43"/>
  <c r="H11" i="43"/>
  <c r="G11" i="43"/>
  <c r="F11" i="43"/>
  <c r="E11" i="43"/>
  <c r="C11" i="43"/>
  <c r="B11" i="43"/>
  <c r="G10" i="43"/>
  <c r="F10" i="43"/>
  <c r="G9" i="43"/>
  <c r="F9" i="43"/>
  <c r="I8" i="43"/>
  <c r="H8" i="43"/>
  <c r="G8" i="43"/>
  <c r="F8" i="43"/>
  <c r="E8" i="43"/>
  <c r="C8" i="43"/>
  <c r="B8" i="43"/>
  <c r="G7" i="43"/>
  <c r="F7" i="43"/>
  <c r="G6" i="43"/>
  <c r="F6" i="43"/>
  <c r="I5" i="43"/>
  <c r="H5" i="43"/>
  <c r="G5" i="43"/>
  <c r="F5" i="43"/>
  <c r="E5" i="43"/>
  <c r="B5" i="43"/>
  <c r="F184" i="42"/>
  <c r="E184" i="42"/>
  <c r="F183" i="42"/>
  <c r="E183" i="42"/>
  <c r="G182" i="42"/>
  <c r="F182" i="42"/>
  <c r="E182" i="42"/>
  <c r="D182" i="42"/>
  <c r="C182" i="42"/>
  <c r="B182" i="42"/>
  <c r="F181" i="42"/>
  <c r="E181" i="42"/>
  <c r="F180" i="42"/>
  <c r="E180" i="42"/>
  <c r="G179" i="42"/>
  <c r="F179" i="42"/>
  <c r="E179" i="42"/>
  <c r="D179" i="42"/>
  <c r="C179" i="42"/>
  <c r="B179" i="42"/>
  <c r="F178" i="42"/>
  <c r="E178" i="42"/>
  <c r="F177" i="42"/>
  <c r="E177" i="42"/>
  <c r="G176" i="42"/>
  <c r="F176" i="42"/>
  <c r="E176" i="42"/>
  <c r="D176" i="42"/>
  <c r="C176" i="42"/>
  <c r="B176" i="42"/>
  <c r="F175" i="42"/>
  <c r="E175" i="42"/>
  <c r="F174" i="42"/>
  <c r="E174" i="42"/>
  <c r="G173" i="42"/>
  <c r="F173" i="42"/>
  <c r="E173" i="42"/>
  <c r="D173" i="42"/>
  <c r="C173" i="42"/>
  <c r="B173" i="42"/>
  <c r="F172" i="42"/>
  <c r="E172" i="42"/>
  <c r="F171" i="42"/>
  <c r="E171" i="42"/>
  <c r="G170" i="42"/>
  <c r="F170" i="42"/>
  <c r="E170" i="42"/>
  <c r="D170" i="42"/>
  <c r="C170" i="42"/>
  <c r="B170" i="42"/>
  <c r="F169" i="42"/>
  <c r="E169" i="42"/>
  <c r="F168" i="42"/>
  <c r="E168" i="42"/>
  <c r="G167" i="42"/>
  <c r="F167" i="42"/>
  <c r="E167" i="42"/>
  <c r="D167" i="42"/>
  <c r="C167" i="42"/>
  <c r="B167" i="42"/>
  <c r="F166" i="42"/>
  <c r="E166" i="42"/>
  <c r="F165" i="42"/>
  <c r="E165" i="42"/>
  <c r="G164" i="42"/>
  <c r="F164" i="42"/>
  <c r="E164" i="42"/>
  <c r="D164" i="42"/>
  <c r="C164" i="42"/>
  <c r="B164" i="42"/>
  <c r="F163" i="42"/>
  <c r="E163" i="42"/>
  <c r="F162" i="42"/>
  <c r="E162" i="42"/>
  <c r="G161" i="42"/>
  <c r="F161" i="42"/>
  <c r="E161" i="42"/>
  <c r="D161" i="42"/>
  <c r="C161" i="42"/>
  <c r="B161" i="42"/>
  <c r="F160" i="42"/>
  <c r="E160" i="42"/>
  <c r="F159" i="42"/>
  <c r="E159" i="42"/>
  <c r="G158" i="42"/>
  <c r="F158" i="42"/>
  <c r="E158" i="42"/>
  <c r="D158" i="42"/>
  <c r="C158" i="42"/>
  <c r="B158" i="42"/>
  <c r="F157" i="42"/>
  <c r="E157" i="42"/>
  <c r="F156" i="42"/>
  <c r="E156" i="42"/>
  <c r="G155" i="42"/>
  <c r="F155" i="42"/>
  <c r="E155" i="42"/>
  <c r="D155" i="42"/>
  <c r="C155" i="42"/>
  <c r="B155" i="42"/>
  <c r="F154" i="42"/>
  <c r="E154" i="42"/>
  <c r="F153" i="42"/>
  <c r="E153" i="42"/>
  <c r="G152" i="42"/>
  <c r="F152" i="42"/>
  <c r="E152" i="42"/>
  <c r="D152" i="42"/>
  <c r="C152" i="42"/>
  <c r="B152" i="42"/>
  <c r="F151" i="42"/>
  <c r="E151" i="42"/>
  <c r="F150" i="42"/>
  <c r="E150" i="42"/>
  <c r="G149" i="42"/>
  <c r="F149" i="42"/>
  <c r="E149" i="42"/>
  <c r="D149" i="42"/>
  <c r="C149" i="42"/>
  <c r="B149" i="42"/>
  <c r="F148" i="42"/>
  <c r="E148" i="42"/>
  <c r="F147" i="42"/>
  <c r="E147" i="42"/>
  <c r="G146" i="42"/>
  <c r="F146" i="42"/>
  <c r="E146" i="42"/>
  <c r="D146" i="42"/>
  <c r="C146" i="42"/>
  <c r="B146" i="42"/>
  <c r="F145" i="42"/>
  <c r="E145" i="42"/>
  <c r="F144" i="42"/>
  <c r="E144" i="42"/>
  <c r="G143" i="42"/>
  <c r="F143" i="42"/>
  <c r="E143" i="42"/>
  <c r="D143" i="42"/>
  <c r="C143" i="42"/>
  <c r="B143" i="42"/>
  <c r="F142" i="42"/>
  <c r="E142" i="42"/>
  <c r="F141" i="42"/>
  <c r="E141" i="42"/>
  <c r="G140" i="42"/>
  <c r="F140" i="42"/>
  <c r="E140" i="42"/>
  <c r="D140" i="42"/>
  <c r="C140" i="42"/>
  <c r="B140" i="42"/>
  <c r="F139" i="42"/>
  <c r="E139" i="42"/>
  <c r="F138" i="42"/>
  <c r="E138" i="42"/>
  <c r="G137" i="42"/>
  <c r="F137" i="42"/>
  <c r="E137" i="42"/>
  <c r="D137" i="42"/>
  <c r="C137" i="42"/>
  <c r="B137" i="42"/>
  <c r="F136" i="42"/>
  <c r="E136" i="42"/>
  <c r="F135" i="42"/>
  <c r="E135" i="42"/>
  <c r="G134" i="42"/>
  <c r="F134" i="42"/>
  <c r="E134" i="42"/>
  <c r="D134" i="42"/>
  <c r="C134" i="42"/>
  <c r="B134" i="42"/>
  <c r="F133" i="42"/>
  <c r="E133" i="42"/>
  <c r="F132" i="42"/>
  <c r="E132" i="42"/>
  <c r="G131" i="42"/>
  <c r="F131" i="42"/>
  <c r="E131" i="42"/>
  <c r="D131" i="42"/>
  <c r="C131" i="42"/>
  <c r="B131" i="42"/>
  <c r="F130" i="42"/>
  <c r="E130" i="42"/>
  <c r="F129" i="42"/>
  <c r="E129" i="42"/>
  <c r="G128" i="42"/>
  <c r="F128" i="42"/>
  <c r="E128" i="42"/>
  <c r="D128" i="42"/>
  <c r="C128" i="42"/>
  <c r="B128" i="42"/>
  <c r="F127" i="42"/>
  <c r="E127" i="42"/>
  <c r="F126" i="42"/>
  <c r="E126" i="42"/>
  <c r="G125" i="42"/>
  <c r="F125" i="42"/>
  <c r="E125" i="42"/>
  <c r="D125" i="42"/>
  <c r="C125" i="42"/>
  <c r="B125" i="42"/>
  <c r="F124" i="42"/>
  <c r="E124" i="42"/>
  <c r="F123" i="42"/>
  <c r="E123" i="42"/>
  <c r="G122" i="42"/>
  <c r="F122" i="42"/>
  <c r="E122" i="42"/>
  <c r="D122" i="42"/>
  <c r="C122" i="42"/>
  <c r="B122" i="42"/>
  <c r="F121" i="42"/>
  <c r="E121" i="42"/>
  <c r="F120" i="42"/>
  <c r="E120" i="42"/>
  <c r="G119" i="42"/>
  <c r="F119" i="42"/>
  <c r="E119" i="42"/>
  <c r="D119" i="42"/>
  <c r="C119" i="42"/>
  <c r="B119" i="42"/>
  <c r="F118" i="42"/>
  <c r="E118" i="42"/>
  <c r="F117" i="42"/>
  <c r="E117" i="42"/>
  <c r="G116" i="42"/>
  <c r="F116" i="42"/>
  <c r="E116" i="42"/>
  <c r="D116" i="42"/>
  <c r="C116" i="42"/>
  <c r="B116" i="42"/>
  <c r="F115" i="42"/>
  <c r="E115" i="42"/>
  <c r="F114" i="42"/>
  <c r="E114" i="42"/>
  <c r="G113" i="42"/>
  <c r="F113" i="42"/>
  <c r="E113" i="42"/>
  <c r="D113" i="42"/>
  <c r="C113" i="42"/>
  <c r="B113" i="42"/>
  <c r="F112" i="42"/>
  <c r="E112" i="42"/>
  <c r="F111" i="42"/>
  <c r="E111" i="42"/>
  <c r="G110" i="42"/>
  <c r="F110" i="42"/>
  <c r="E110" i="42"/>
  <c r="D110" i="42"/>
  <c r="C110" i="42"/>
  <c r="B110" i="42"/>
  <c r="F109" i="42"/>
  <c r="E109" i="42"/>
  <c r="F108" i="42"/>
  <c r="E108" i="42"/>
  <c r="G107" i="42"/>
  <c r="F107" i="42"/>
  <c r="E107" i="42"/>
  <c r="D107" i="42"/>
  <c r="C107" i="42"/>
  <c r="B107" i="42"/>
  <c r="F106" i="42"/>
  <c r="E106" i="42"/>
  <c r="F105" i="42"/>
  <c r="E105" i="42"/>
  <c r="G104" i="42"/>
  <c r="F104" i="42"/>
  <c r="E104" i="42"/>
  <c r="D104" i="42"/>
  <c r="C104" i="42"/>
  <c r="B104" i="42"/>
  <c r="F103" i="42"/>
  <c r="E103" i="42"/>
  <c r="F102" i="42"/>
  <c r="E102" i="42"/>
  <c r="G101" i="42"/>
  <c r="F101" i="42"/>
  <c r="E101" i="42"/>
  <c r="D101" i="42"/>
  <c r="C101" i="42"/>
  <c r="B101" i="42"/>
  <c r="F100" i="42"/>
  <c r="E100" i="42"/>
  <c r="F99" i="42"/>
  <c r="E99" i="42"/>
  <c r="G98" i="42"/>
  <c r="F98" i="42"/>
  <c r="E98" i="42"/>
  <c r="D98" i="42"/>
  <c r="C98" i="42"/>
  <c r="B98" i="42"/>
  <c r="F97" i="42"/>
  <c r="E97" i="42"/>
  <c r="F96" i="42"/>
  <c r="E96" i="42"/>
  <c r="G95" i="42"/>
  <c r="F95" i="42"/>
  <c r="E95" i="42"/>
  <c r="D95" i="42"/>
  <c r="C95" i="42"/>
  <c r="B95" i="42"/>
  <c r="F94" i="42"/>
  <c r="E94" i="42"/>
  <c r="F93" i="42"/>
  <c r="E93" i="42"/>
  <c r="G92" i="42"/>
  <c r="F92" i="42"/>
  <c r="E92" i="42"/>
  <c r="D92" i="42"/>
  <c r="C92" i="42"/>
  <c r="B92" i="42"/>
  <c r="F91" i="42"/>
  <c r="E91" i="42"/>
  <c r="F90" i="42"/>
  <c r="E90" i="42"/>
  <c r="G89" i="42"/>
  <c r="F89" i="42"/>
  <c r="E89" i="42"/>
  <c r="D89" i="42"/>
  <c r="C89" i="42"/>
  <c r="B89" i="42"/>
  <c r="F88" i="42"/>
  <c r="E88" i="42"/>
  <c r="F87" i="42"/>
  <c r="E87" i="42"/>
  <c r="G86" i="42"/>
  <c r="F86" i="42"/>
  <c r="E86" i="42"/>
  <c r="D86" i="42"/>
  <c r="C86" i="42"/>
  <c r="B86" i="42"/>
  <c r="F85" i="42"/>
  <c r="E85" i="42"/>
  <c r="F84" i="42"/>
  <c r="E84" i="42"/>
  <c r="G83" i="42"/>
  <c r="F83" i="42"/>
  <c r="E83" i="42"/>
  <c r="D83" i="42"/>
  <c r="C83" i="42"/>
  <c r="B83" i="42"/>
  <c r="F82" i="42"/>
  <c r="E82" i="42"/>
  <c r="F81" i="42"/>
  <c r="E81" i="42"/>
  <c r="G80" i="42"/>
  <c r="F80" i="42"/>
  <c r="E80" i="42"/>
  <c r="D80" i="42"/>
  <c r="C80" i="42"/>
  <c r="B80" i="42"/>
  <c r="F79" i="42"/>
  <c r="E79" i="42"/>
  <c r="F78" i="42"/>
  <c r="E78" i="42"/>
  <c r="G77" i="42"/>
  <c r="F77" i="42"/>
  <c r="E77" i="42"/>
  <c r="D77" i="42"/>
  <c r="C77" i="42"/>
  <c r="B77" i="42"/>
  <c r="F76" i="42"/>
  <c r="E76" i="42"/>
  <c r="F75" i="42"/>
  <c r="E75" i="42"/>
  <c r="G74" i="42"/>
  <c r="F74" i="42"/>
  <c r="E74" i="42"/>
  <c r="D74" i="42"/>
  <c r="C74" i="42"/>
  <c r="B74" i="42"/>
  <c r="F73" i="42"/>
  <c r="E73" i="42"/>
  <c r="F72" i="42"/>
  <c r="E72" i="42"/>
  <c r="G71" i="42"/>
  <c r="F71" i="42"/>
  <c r="E71" i="42"/>
  <c r="D71" i="42"/>
  <c r="C71" i="42"/>
  <c r="B71" i="42"/>
  <c r="F70" i="42"/>
  <c r="E70" i="42"/>
  <c r="F69" i="42"/>
  <c r="E69" i="42"/>
  <c r="G68" i="42"/>
  <c r="F68" i="42"/>
  <c r="E68" i="42"/>
  <c r="D68" i="42"/>
  <c r="C68" i="42"/>
  <c r="B68" i="42"/>
  <c r="F67" i="42"/>
  <c r="E67" i="42"/>
  <c r="F66" i="42"/>
  <c r="E66" i="42"/>
  <c r="G65" i="42"/>
  <c r="F65" i="42"/>
  <c r="E65" i="42"/>
  <c r="D65" i="42"/>
  <c r="C65" i="42"/>
  <c r="B65" i="42"/>
  <c r="F64" i="42"/>
  <c r="E64" i="42"/>
  <c r="F63" i="42"/>
  <c r="E63" i="42"/>
  <c r="G62" i="42"/>
  <c r="F62" i="42"/>
  <c r="E62" i="42"/>
  <c r="D62" i="42"/>
  <c r="C62" i="42"/>
  <c r="B62" i="42"/>
  <c r="F61" i="42"/>
  <c r="E61" i="42"/>
  <c r="F60" i="42"/>
  <c r="E60" i="42"/>
  <c r="G59" i="42"/>
  <c r="F59" i="42"/>
  <c r="E59" i="42"/>
  <c r="D59" i="42"/>
  <c r="C59" i="42"/>
  <c r="B59" i="42"/>
  <c r="F58" i="42"/>
  <c r="E58" i="42"/>
  <c r="F57" i="42"/>
  <c r="E57" i="42"/>
  <c r="G56" i="42"/>
  <c r="F56" i="42"/>
  <c r="E56" i="42"/>
  <c r="D56" i="42"/>
  <c r="C56" i="42"/>
  <c r="B56" i="42"/>
  <c r="F55" i="42"/>
  <c r="E55" i="42"/>
  <c r="F54" i="42"/>
  <c r="E54" i="42"/>
  <c r="G53" i="42"/>
  <c r="F53" i="42"/>
  <c r="E53" i="42"/>
  <c r="D53" i="42"/>
  <c r="C53" i="42"/>
  <c r="B53" i="42"/>
  <c r="F52" i="42"/>
  <c r="E52" i="42"/>
  <c r="F51" i="42"/>
  <c r="E51" i="42"/>
  <c r="G50" i="42"/>
  <c r="F50" i="42"/>
  <c r="E50" i="42"/>
  <c r="D50" i="42"/>
  <c r="C50" i="42"/>
  <c r="B50" i="42"/>
  <c r="F49" i="42"/>
  <c r="E49" i="42"/>
  <c r="F48" i="42"/>
  <c r="E48" i="42"/>
  <c r="G47" i="42"/>
  <c r="F47" i="42"/>
  <c r="E47" i="42"/>
  <c r="D47" i="42"/>
  <c r="C47" i="42"/>
  <c r="B47" i="42"/>
  <c r="F46" i="42"/>
  <c r="E46" i="42"/>
  <c r="F45" i="42"/>
  <c r="E45" i="42"/>
  <c r="G44" i="42"/>
  <c r="F44" i="42"/>
  <c r="E44" i="42"/>
  <c r="D44" i="42"/>
  <c r="C44" i="42"/>
  <c r="B44" i="42"/>
  <c r="F43" i="42"/>
  <c r="E43" i="42"/>
  <c r="F42" i="42"/>
  <c r="E42" i="42"/>
  <c r="G41" i="42"/>
  <c r="F41" i="42"/>
  <c r="E41" i="42"/>
  <c r="D41" i="42"/>
  <c r="C41" i="42"/>
  <c r="B41" i="42"/>
  <c r="F40" i="42"/>
  <c r="E40" i="42"/>
  <c r="F39" i="42"/>
  <c r="E39" i="42"/>
  <c r="G38" i="42"/>
  <c r="F38" i="42"/>
  <c r="E38" i="42"/>
  <c r="D38" i="42"/>
  <c r="C38" i="42"/>
  <c r="B38" i="42"/>
  <c r="F37" i="42"/>
  <c r="E37" i="42"/>
  <c r="F36" i="42"/>
  <c r="E36" i="42"/>
  <c r="G35" i="42"/>
  <c r="F35" i="42"/>
  <c r="E35" i="42"/>
  <c r="D35" i="42"/>
  <c r="C35" i="42"/>
  <c r="B35" i="42"/>
  <c r="F34" i="42"/>
  <c r="E34" i="42"/>
  <c r="F33" i="42"/>
  <c r="E33" i="42"/>
  <c r="G32" i="42"/>
  <c r="F32" i="42"/>
  <c r="E32" i="42"/>
  <c r="D32" i="42"/>
  <c r="C32" i="42"/>
  <c r="B32" i="42"/>
  <c r="F31" i="42"/>
  <c r="E31" i="42"/>
  <c r="F30" i="42"/>
  <c r="E30" i="42"/>
  <c r="G29" i="42"/>
  <c r="F29" i="42"/>
  <c r="E29" i="42"/>
  <c r="D29" i="42"/>
  <c r="C29" i="42"/>
  <c r="B29" i="42"/>
  <c r="F28" i="42"/>
  <c r="E28" i="42"/>
  <c r="F27" i="42"/>
  <c r="E27" i="42"/>
  <c r="G26" i="42"/>
  <c r="F26" i="42"/>
  <c r="E26" i="42"/>
  <c r="D26" i="42"/>
  <c r="C26" i="42"/>
  <c r="B26" i="42"/>
  <c r="F25" i="42"/>
  <c r="E25" i="42"/>
  <c r="F24" i="42"/>
  <c r="E24" i="42"/>
  <c r="G23" i="42"/>
  <c r="F23" i="42"/>
  <c r="E23" i="42"/>
  <c r="D23" i="42"/>
  <c r="C23" i="42"/>
  <c r="B23" i="42"/>
  <c r="F22" i="42"/>
  <c r="E22" i="42"/>
  <c r="F21" i="42"/>
  <c r="E21" i="42"/>
  <c r="G20" i="42"/>
  <c r="F20" i="42"/>
  <c r="E20" i="42"/>
  <c r="D20" i="42"/>
  <c r="C20" i="42"/>
  <c r="B20" i="42"/>
  <c r="F19" i="42"/>
  <c r="E19" i="42"/>
  <c r="F18" i="42"/>
  <c r="E18" i="42"/>
  <c r="G17" i="42"/>
  <c r="F17" i="42"/>
  <c r="E17" i="42"/>
  <c r="D17" i="42"/>
  <c r="C17" i="42"/>
  <c r="B17" i="42"/>
  <c r="F16" i="42"/>
  <c r="E16" i="42"/>
  <c r="F15" i="42"/>
  <c r="E15" i="42"/>
  <c r="G14" i="42"/>
  <c r="F14" i="42"/>
  <c r="E14" i="42"/>
  <c r="D14" i="42"/>
  <c r="C14" i="42"/>
  <c r="B14" i="42"/>
  <c r="F13" i="42"/>
  <c r="E13" i="42"/>
  <c r="F12" i="42"/>
  <c r="E12" i="42"/>
  <c r="G11" i="42"/>
  <c r="F11" i="42"/>
  <c r="E11" i="42"/>
  <c r="D11" i="42"/>
  <c r="C11" i="42"/>
  <c r="B11" i="42"/>
  <c r="F10" i="42"/>
  <c r="E10" i="42"/>
  <c r="F9" i="42"/>
  <c r="E9" i="42"/>
  <c r="G8" i="42"/>
  <c r="F8" i="42"/>
  <c r="E8" i="42"/>
  <c r="D8" i="42"/>
  <c r="C8" i="42"/>
  <c r="B8" i="42"/>
  <c r="F7" i="42"/>
  <c r="E7" i="42"/>
  <c r="F6" i="42"/>
  <c r="E6" i="42"/>
  <c r="G5" i="42"/>
  <c r="F5" i="42"/>
  <c r="E5" i="42"/>
  <c r="C5" i="42"/>
  <c r="B5" i="42"/>
  <c r="V182" i="42"/>
  <c r="V179" i="42"/>
  <c r="V176" i="42"/>
  <c r="V173" i="42"/>
  <c r="V170" i="42"/>
  <c r="V167" i="42"/>
  <c r="V164" i="42"/>
  <c r="V161" i="42"/>
  <c r="V158" i="42"/>
  <c r="V155" i="42"/>
  <c r="V152" i="42"/>
  <c r="V149" i="42"/>
  <c r="V146" i="42"/>
  <c r="V143" i="42"/>
  <c r="V140" i="42"/>
  <c r="V137" i="42"/>
  <c r="V134" i="42"/>
  <c r="V131" i="42"/>
  <c r="V128" i="42"/>
  <c r="V125" i="42"/>
  <c r="V122" i="42"/>
  <c r="V119" i="42"/>
  <c r="V116" i="42"/>
  <c r="V113" i="42"/>
  <c r="V110" i="42"/>
  <c r="V107" i="42"/>
  <c r="V104" i="42"/>
  <c r="V101" i="42"/>
  <c r="V98" i="42"/>
  <c r="V95" i="42"/>
  <c r="V92" i="42"/>
  <c r="V89" i="42"/>
  <c r="V86" i="42"/>
  <c r="V83" i="42"/>
  <c r="V80" i="42"/>
  <c r="V77" i="42"/>
  <c r="V74" i="42"/>
  <c r="V71" i="42"/>
  <c r="V68" i="42"/>
  <c r="V65" i="42"/>
  <c r="V62" i="42"/>
  <c r="V59" i="42"/>
  <c r="V56" i="42"/>
  <c r="V53" i="42"/>
  <c r="V50" i="42"/>
  <c r="V47" i="42"/>
  <c r="V44" i="42"/>
  <c r="V41" i="42"/>
  <c r="V38" i="42"/>
  <c r="V35" i="42"/>
  <c r="V32" i="42"/>
  <c r="V29" i="42"/>
  <c r="V26" i="42"/>
  <c r="V23" i="42"/>
  <c r="V20" i="42"/>
  <c r="V17" i="42"/>
  <c r="V14" i="42"/>
  <c r="V11" i="42"/>
  <c r="V8" i="42"/>
  <c r="V5" i="42"/>
  <c r="B5" i="23"/>
  <c r="AG182" i="41" l="1"/>
  <c r="W182" i="43" s="1"/>
  <c r="AG179" i="41"/>
  <c r="W179" i="43" s="1"/>
  <c r="AG176" i="41"/>
  <c r="W176" i="43" s="1"/>
  <c r="AG173" i="41"/>
  <c r="W173" i="43" s="1"/>
  <c r="AG170" i="41"/>
  <c r="W170" i="43" s="1"/>
  <c r="AG167" i="41"/>
  <c r="W167" i="43" s="1"/>
  <c r="AG164" i="41"/>
  <c r="W164" i="43" s="1"/>
  <c r="AG161" i="41"/>
  <c r="W161" i="43" s="1"/>
  <c r="AG158" i="41"/>
  <c r="W158" i="43" s="1"/>
  <c r="AG155" i="41"/>
  <c r="W155" i="43" s="1"/>
  <c r="AG152" i="41"/>
  <c r="W152" i="43" s="1"/>
  <c r="AG149" i="41"/>
  <c r="W149" i="43" s="1"/>
  <c r="AG146" i="41"/>
  <c r="W146" i="43" s="1"/>
  <c r="AG143" i="41"/>
  <c r="W143" i="43" s="1"/>
  <c r="AG140" i="41"/>
  <c r="W140" i="43" s="1"/>
  <c r="AG137" i="41"/>
  <c r="W137" i="43" s="1"/>
  <c r="AG134" i="41"/>
  <c r="W134" i="43" s="1"/>
  <c r="AG131" i="41"/>
  <c r="W131" i="43" s="1"/>
  <c r="AG128" i="41"/>
  <c r="W128" i="43" s="1"/>
  <c r="AG125" i="41"/>
  <c r="W125" i="43" s="1"/>
  <c r="AG122" i="41"/>
  <c r="W122" i="43" s="1"/>
  <c r="AG119" i="41"/>
  <c r="W119" i="43" s="1"/>
  <c r="AG116" i="41"/>
  <c r="W116" i="43" s="1"/>
  <c r="AG113" i="41"/>
  <c r="W113" i="43" s="1"/>
  <c r="AG110" i="41"/>
  <c r="W110" i="43" s="1"/>
  <c r="AG107" i="41"/>
  <c r="W107" i="43" s="1"/>
  <c r="AG104" i="41"/>
  <c r="W104" i="43" s="1"/>
  <c r="AG101" i="41"/>
  <c r="W101" i="43" s="1"/>
  <c r="AG98" i="41"/>
  <c r="W98" i="43" s="1"/>
  <c r="AG95" i="41"/>
  <c r="W95" i="43" s="1"/>
  <c r="AG92" i="41"/>
  <c r="W92" i="43" s="1"/>
  <c r="AG89" i="41"/>
  <c r="W89" i="43" s="1"/>
  <c r="AG86" i="41"/>
  <c r="W86" i="43" s="1"/>
  <c r="AG83" i="41"/>
  <c r="W83" i="43" s="1"/>
  <c r="AG80" i="41"/>
  <c r="W80" i="43" s="1"/>
  <c r="AG77" i="41"/>
  <c r="W77" i="43" s="1"/>
  <c r="AG74" i="41"/>
  <c r="W74" i="43" s="1"/>
  <c r="AG71" i="41"/>
  <c r="W71" i="43" s="1"/>
  <c r="AG68" i="41"/>
  <c r="W68" i="43" s="1"/>
  <c r="AG65" i="41"/>
  <c r="W65" i="43" s="1"/>
  <c r="AG62" i="41"/>
  <c r="W62" i="43" s="1"/>
  <c r="AG59" i="41"/>
  <c r="W59" i="43" s="1"/>
  <c r="AG56" i="41"/>
  <c r="W56" i="43" s="1"/>
  <c r="AG53" i="41"/>
  <c r="W53" i="43" s="1"/>
  <c r="AG50" i="41"/>
  <c r="W50" i="43" s="1"/>
  <c r="AG47" i="41"/>
  <c r="W47" i="43" s="1"/>
  <c r="AG44" i="41"/>
  <c r="W44" i="43" s="1"/>
  <c r="AG41" i="41"/>
  <c r="W41" i="43" s="1"/>
  <c r="AG38" i="41"/>
  <c r="W38" i="43" s="1"/>
  <c r="AG35" i="41"/>
  <c r="W35" i="43" s="1"/>
  <c r="AG32" i="41"/>
  <c r="W32" i="43" s="1"/>
  <c r="AG29" i="41"/>
  <c r="W29" i="43" s="1"/>
  <c r="AG26" i="41"/>
  <c r="W26" i="43" s="1"/>
  <c r="AG23" i="41"/>
  <c r="W23" i="43" s="1"/>
  <c r="AG20" i="41"/>
  <c r="W20" i="43" s="1"/>
  <c r="AG17" i="41"/>
  <c r="W17" i="43" s="1"/>
  <c r="AG14" i="41"/>
  <c r="W14" i="43" s="1"/>
  <c r="AG11" i="41"/>
  <c r="W11" i="43" s="1"/>
  <c r="AG8" i="41"/>
  <c r="W8" i="43" s="1"/>
  <c r="AG5" i="41"/>
  <c r="W5" i="43" s="1"/>
  <c r="S3" i="43" l="1"/>
  <c r="AC182" i="40"/>
  <c r="U182" i="42" s="1"/>
  <c r="AC179" i="40"/>
  <c r="U179" i="42" s="1"/>
  <c r="AC176" i="40"/>
  <c r="U176" i="42" s="1"/>
  <c r="AC173" i="40"/>
  <c r="U173" i="42" s="1"/>
  <c r="AC170" i="40"/>
  <c r="U170" i="42" s="1"/>
  <c r="AC167" i="40"/>
  <c r="U167" i="42" s="1"/>
  <c r="AC164" i="40"/>
  <c r="U164" i="42" s="1"/>
  <c r="AC161" i="40"/>
  <c r="U161" i="42" s="1"/>
  <c r="AC158" i="40"/>
  <c r="U158" i="42" s="1"/>
  <c r="AC155" i="40"/>
  <c r="U155" i="42" s="1"/>
  <c r="AC152" i="40"/>
  <c r="U152" i="42" s="1"/>
  <c r="AC149" i="40"/>
  <c r="U149" i="42" s="1"/>
  <c r="AC146" i="40"/>
  <c r="U146" i="42" s="1"/>
  <c r="AC143" i="40"/>
  <c r="U143" i="42" s="1"/>
  <c r="AC140" i="40"/>
  <c r="U140" i="42" s="1"/>
  <c r="AC137" i="40"/>
  <c r="U137" i="42" s="1"/>
  <c r="AC134" i="40"/>
  <c r="U134" i="42" s="1"/>
  <c r="AC131" i="40"/>
  <c r="U131" i="42" s="1"/>
  <c r="AC128" i="40"/>
  <c r="U128" i="42" s="1"/>
  <c r="AC125" i="40"/>
  <c r="U125" i="42" s="1"/>
  <c r="AC122" i="40"/>
  <c r="U122" i="42" s="1"/>
  <c r="AC119" i="40"/>
  <c r="U119" i="42" s="1"/>
  <c r="AC116" i="40"/>
  <c r="U116" i="42" s="1"/>
  <c r="AC113" i="40"/>
  <c r="U113" i="42" s="1"/>
  <c r="AC110" i="40"/>
  <c r="U110" i="42" s="1"/>
  <c r="AC107" i="40"/>
  <c r="U107" i="42" s="1"/>
  <c r="AC104" i="40"/>
  <c r="U104" i="42" s="1"/>
  <c r="AC101" i="40"/>
  <c r="U101" i="42" s="1"/>
  <c r="AC98" i="40"/>
  <c r="U98" i="42" s="1"/>
  <c r="AC95" i="40"/>
  <c r="U95" i="42" s="1"/>
  <c r="AC92" i="40"/>
  <c r="U92" i="42" s="1"/>
  <c r="AC89" i="40"/>
  <c r="U89" i="42" s="1"/>
  <c r="AC86" i="40"/>
  <c r="U86" i="42" s="1"/>
  <c r="AC83" i="40"/>
  <c r="U83" i="42" s="1"/>
  <c r="AC80" i="40"/>
  <c r="U80" i="42" s="1"/>
  <c r="AC77" i="40"/>
  <c r="U77" i="42" s="1"/>
  <c r="AC74" i="40"/>
  <c r="U74" i="42" s="1"/>
  <c r="AC71" i="40"/>
  <c r="U71" i="42" s="1"/>
  <c r="AC68" i="40"/>
  <c r="U68" i="42" s="1"/>
  <c r="AC65" i="40"/>
  <c r="U65" i="42" s="1"/>
  <c r="AC62" i="40"/>
  <c r="U62" i="42" s="1"/>
  <c r="AC59" i="40"/>
  <c r="U59" i="42" s="1"/>
  <c r="AC56" i="40"/>
  <c r="U56" i="42" s="1"/>
  <c r="AC53" i="40"/>
  <c r="U53" i="42" s="1"/>
  <c r="AC50" i="40"/>
  <c r="U50" i="42" s="1"/>
  <c r="AC47" i="40"/>
  <c r="U47" i="42" s="1"/>
  <c r="AC44" i="40"/>
  <c r="U44" i="42" s="1"/>
  <c r="AC41" i="40"/>
  <c r="U41" i="42" s="1"/>
  <c r="AC38" i="40"/>
  <c r="U38" i="42" s="1"/>
  <c r="AC35" i="40"/>
  <c r="U35" i="42" s="1"/>
  <c r="AC32" i="40"/>
  <c r="U32" i="42" s="1"/>
  <c r="AC29" i="40"/>
  <c r="U29" i="42" s="1"/>
  <c r="AC26" i="40"/>
  <c r="U26" i="42" s="1"/>
  <c r="AC23" i="40"/>
  <c r="U23" i="42" s="1"/>
  <c r="AC20" i="40"/>
  <c r="U20" i="42" s="1"/>
  <c r="AC17" i="40"/>
  <c r="U17" i="42" s="1"/>
  <c r="AC14" i="40"/>
  <c r="U14" i="42" s="1"/>
  <c r="AC11" i="40"/>
  <c r="U11" i="42" s="1"/>
  <c r="AC8" i="40"/>
  <c r="U8" i="42" s="1"/>
  <c r="AC5" i="40"/>
  <c r="U5" i="42" s="1"/>
  <c r="S3" i="42" l="1"/>
  <c r="AG8" i="22"/>
  <c r="AB8" i="24" s="1"/>
  <c r="AG11" i="22"/>
  <c r="AB11" i="24" s="1"/>
  <c r="AG14" i="22"/>
  <c r="AB14" i="24" s="1"/>
  <c r="AB17" i="24"/>
  <c r="AG20" i="22"/>
  <c r="AB20" i="24" s="1"/>
  <c r="AG23" i="22"/>
  <c r="AB23" i="24" s="1"/>
  <c r="AG26" i="22"/>
  <c r="AB26" i="24" s="1"/>
  <c r="AG29" i="22"/>
  <c r="AB29" i="24" s="1"/>
  <c r="AG32" i="22"/>
  <c r="AB32" i="24" s="1"/>
  <c r="AG35" i="22"/>
  <c r="AB35" i="24" s="1"/>
  <c r="AG38" i="22"/>
  <c r="AB38" i="24" s="1"/>
  <c r="AG41" i="22"/>
  <c r="AB41" i="24" s="1"/>
  <c r="AG44" i="22"/>
  <c r="AB44" i="24" s="1"/>
  <c r="AG47" i="22"/>
  <c r="AB47" i="24" s="1"/>
  <c r="AG50" i="22"/>
  <c r="AB50" i="24" s="1"/>
  <c r="AG53" i="22"/>
  <c r="AB53" i="24" s="1"/>
  <c r="AG56" i="22"/>
  <c r="AB56" i="24" s="1"/>
  <c r="AG59" i="22"/>
  <c r="AB59" i="24" s="1"/>
  <c r="AG62" i="22"/>
  <c r="AB62" i="24" s="1"/>
  <c r="AG65" i="22"/>
  <c r="AB65" i="24" s="1"/>
  <c r="AG68" i="22"/>
  <c r="AB68" i="24" s="1"/>
  <c r="AG71" i="22"/>
  <c r="AB71" i="24" s="1"/>
  <c r="AG74" i="22"/>
  <c r="AB74" i="24" s="1"/>
  <c r="AG77" i="22"/>
  <c r="AB77" i="24" s="1"/>
  <c r="AG80" i="22"/>
  <c r="AB80" i="24" s="1"/>
  <c r="AG83" i="22"/>
  <c r="AB83" i="24" s="1"/>
  <c r="AG86" i="22"/>
  <c r="AB86" i="24" s="1"/>
  <c r="AG89" i="22"/>
  <c r="AB89" i="24" s="1"/>
  <c r="AG92" i="22"/>
  <c r="AB92" i="24" s="1"/>
  <c r="AG95" i="22"/>
  <c r="AB95" i="24" s="1"/>
  <c r="AG98" i="22"/>
  <c r="AB98" i="24" s="1"/>
  <c r="AG101" i="22"/>
  <c r="AB101" i="24" s="1"/>
  <c r="AG104" i="22"/>
  <c r="AB104" i="24" s="1"/>
  <c r="AG107" i="22"/>
  <c r="AB107" i="24" s="1"/>
  <c r="AG110" i="22"/>
  <c r="AB110" i="24" s="1"/>
  <c r="AG113" i="22"/>
  <c r="AB113" i="24" s="1"/>
  <c r="AG116" i="22"/>
  <c r="AB116" i="24" s="1"/>
  <c r="AG119" i="22"/>
  <c r="AB119" i="24" s="1"/>
  <c r="AG122" i="22"/>
  <c r="AB122" i="24" s="1"/>
  <c r="AG125" i="22"/>
  <c r="AB125" i="24" s="1"/>
  <c r="AG128" i="22"/>
  <c r="AB128" i="24" s="1"/>
  <c r="AG131" i="22"/>
  <c r="AB131" i="24" s="1"/>
  <c r="AG134" i="22"/>
  <c r="AB134" i="24" s="1"/>
  <c r="AG137" i="22"/>
  <c r="AB137" i="24" s="1"/>
  <c r="AG140" i="22"/>
  <c r="AB140" i="24" s="1"/>
  <c r="AG143" i="22"/>
  <c r="AB143" i="24" s="1"/>
  <c r="AG146" i="22"/>
  <c r="AB146" i="24" s="1"/>
  <c r="AG149" i="22"/>
  <c r="AB149" i="24" s="1"/>
  <c r="AG152" i="22"/>
  <c r="AB152" i="24" s="1"/>
  <c r="AG155" i="22"/>
  <c r="AB155" i="24" s="1"/>
  <c r="AG158" i="22"/>
  <c r="AB158" i="24" s="1"/>
  <c r="AG161" i="22"/>
  <c r="AB161" i="24" s="1"/>
  <c r="AG164" i="22"/>
  <c r="AB164" i="24" s="1"/>
  <c r="AG167" i="22"/>
  <c r="AB167" i="24" s="1"/>
  <c r="AG170" i="22"/>
  <c r="AB170" i="24" s="1"/>
  <c r="AG173" i="22"/>
  <c r="AB173" i="24" s="1"/>
  <c r="AG176" i="22"/>
  <c r="AB176" i="24" s="1"/>
  <c r="AG179" i="22"/>
  <c r="AB179" i="24" s="1"/>
  <c r="AG182" i="22"/>
  <c r="AB182" i="24" s="1"/>
  <c r="AG5" i="22"/>
  <c r="AB5" i="24" s="1"/>
  <c r="AC11" i="21"/>
  <c r="U11" i="23" s="1"/>
  <c r="AC14" i="21"/>
  <c r="U14" i="23" s="1"/>
  <c r="AC17" i="21"/>
  <c r="U17" i="23" s="1"/>
  <c r="AC20" i="21"/>
  <c r="U20" i="23" s="1"/>
  <c r="AC23" i="21"/>
  <c r="U23" i="23" s="1"/>
  <c r="AC26" i="21"/>
  <c r="U26" i="23" s="1"/>
  <c r="AC29" i="21"/>
  <c r="U29" i="23" s="1"/>
  <c r="AC32" i="21"/>
  <c r="U32" i="23" s="1"/>
  <c r="AC35" i="21"/>
  <c r="U35" i="23" s="1"/>
  <c r="AC38" i="21"/>
  <c r="U38" i="23" s="1"/>
  <c r="AC41" i="21"/>
  <c r="U41" i="23" s="1"/>
  <c r="AC44" i="21"/>
  <c r="U44" i="23" s="1"/>
  <c r="AC47" i="21"/>
  <c r="U47" i="23" s="1"/>
  <c r="AC50" i="21"/>
  <c r="U50" i="23" s="1"/>
  <c r="AC53" i="21"/>
  <c r="U53" i="23" s="1"/>
  <c r="AC56" i="21"/>
  <c r="U56" i="23" s="1"/>
  <c r="AC59" i="21"/>
  <c r="U59" i="23" s="1"/>
  <c r="AC62" i="21"/>
  <c r="U62" i="23" s="1"/>
  <c r="AC65" i="21"/>
  <c r="U65" i="23" s="1"/>
  <c r="AC68" i="21"/>
  <c r="U68" i="23" s="1"/>
  <c r="AC71" i="21"/>
  <c r="U71" i="23" s="1"/>
  <c r="AC74" i="21"/>
  <c r="U74" i="23" s="1"/>
  <c r="AC77" i="21"/>
  <c r="U77" i="23" s="1"/>
  <c r="AC80" i="21"/>
  <c r="U80" i="23" s="1"/>
  <c r="AC83" i="21"/>
  <c r="U83" i="23" s="1"/>
  <c r="AC86" i="21"/>
  <c r="U86" i="23" s="1"/>
  <c r="AC89" i="21"/>
  <c r="U89" i="23" s="1"/>
  <c r="AC92" i="21"/>
  <c r="U92" i="23" s="1"/>
  <c r="AC95" i="21"/>
  <c r="U95" i="23" s="1"/>
  <c r="AC98" i="21"/>
  <c r="U98" i="23" s="1"/>
  <c r="AC101" i="21"/>
  <c r="U101" i="23" s="1"/>
  <c r="AC104" i="21"/>
  <c r="U104" i="23" s="1"/>
  <c r="AC107" i="21"/>
  <c r="U107" i="23" s="1"/>
  <c r="AC110" i="21"/>
  <c r="U110" i="23" s="1"/>
  <c r="AC113" i="21"/>
  <c r="U113" i="23" s="1"/>
  <c r="AC116" i="21"/>
  <c r="U116" i="23" s="1"/>
  <c r="AC119" i="21"/>
  <c r="U119" i="23" s="1"/>
  <c r="AC122" i="21"/>
  <c r="U122" i="23" s="1"/>
  <c r="AC125" i="21"/>
  <c r="U125" i="23" s="1"/>
  <c r="AC128" i="21"/>
  <c r="U128" i="23" s="1"/>
  <c r="AC131" i="21"/>
  <c r="U131" i="23" s="1"/>
  <c r="AC134" i="21"/>
  <c r="U134" i="23" s="1"/>
  <c r="AC137" i="21"/>
  <c r="U137" i="23" s="1"/>
  <c r="AC140" i="21"/>
  <c r="U140" i="23" s="1"/>
  <c r="AC143" i="21"/>
  <c r="U143" i="23" s="1"/>
  <c r="AC146" i="21"/>
  <c r="U146" i="23" s="1"/>
  <c r="AC149" i="21"/>
  <c r="U149" i="23" s="1"/>
  <c r="AC152" i="21"/>
  <c r="U152" i="23" s="1"/>
  <c r="AC155" i="21"/>
  <c r="U155" i="23" s="1"/>
  <c r="AC158" i="21"/>
  <c r="U158" i="23" s="1"/>
  <c r="AC161" i="21"/>
  <c r="U161" i="23" s="1"/>
  <c r="AC164" i="21"/>
  <c r="U164" i="23" s="1"/>
  <c r="AC167" i="21"/>
  <c r="U167" i="23" s="1"/>
  <c r="AC170" i="21"/>
  <c r="U170" i="23" s="1"/>
  <c r="AC173" i="21"/>
  <c r="U173" i="23" s="1"/>
  <c r="AC176" i="21"/>
  <c r="U176" i="23" s="1"/>
  <c r="AC179" i="21"/>
  <c r="U179" i="23" s="1"/>
  <c r="AC182" i="21"/>
  <c r="U182" i="23" s="1"/>
  <c r="AC8" i="21"/>
  <c r="U8" i="23" s="1"/>
  <c r="AC5" i="21"/>
  <c r="U5" i="23" s="1"/>
  <c r="S3" i="23" l="1"/>
  <c r="F1" i="11"/>
  <c r="Q402" i="49" l="1"/>
  <c r="Q404" i="49" s="1"/>
  <c r="Q308" i="49"/>
  <c r="Q498" i="49" l="1"/>
  <c r="Q500" i="49" s="1"/>
  <c r="X843" i="49"/>
  <c r="X845" i="49" s="1"/>
  <c r="Q451" i="49"/>
  <c r="Q453" i="49" s="1"/>
  <c r="Q310" i="49"/>
  <c r="AI869" i="49" l="1"/>
  <c r="AR869" i="49" s="1"/>
  <c r="K868" i="49" s="1"/>
  <c r="K869" i="49" s="1"/>
  <c r="AK869" i="49"/>
  <c r="AT869" i="49" s="1"/>
  <c r="AM869" i="49"/>
  <c r="AV869" i="49" s="1"/>
  <c r="O868" i="49" s="1"/>
  <c r="O869" i="49" s="1"/>
  <c r="W868" i="49"/>
  <c r="W869" i="49" s="1"/>
  <c r="AO869" i="49"/>
  <c r="AX869" i="49" s="1"/>
  <c r="S868" i="49"/>
  <c r="S869" i="49" s="1"/>
  <c r="G184" i="24" l="1"/>
  <c r="F184" i="24"/>
  <c r="G183" i="24"/>
  <c r="F183" i="24"/>
  <c r="I182" i="24"/>
  <c r="H182" i="24"/>
  <c r="G182" i="24"/>
  <c r="F182" i="24"/>
  <c r="E182" i="24"/>
  <c r="C182" i="24"/>
  <c r="B182" i="24"/>
  <c r="G181" i="24"/>
  <c r="F181" i="24"/>
  <c r="G180" i="24"/>
  <c r="F180" i="24"/>
  <c r="I179" i="24"/>
  <c r="H179" i="24"/>
  <c r="G179" i="24"/>
  <c r="F179" i="24"/>
  <c r="E179" i="24"/>
  <c r="C179" i="24"/>
  <c r="B179" i="24"/>
  <c r="G178" i="24"/>
  <c r="F178" i="24"/>
  <c r="G177" i="24"/>
  <c r="F177" i="24"/>
  <c r="I176" i="24"/>
  <c r="H176" i="24"/>
  <c r="G176" i="24"/>
  <c r="F176" i="24"/>
  <c r="E176" i="24"/>
  <c r="C176" i="24"/>
  <c r="B176" i="24"/>
  <c r="G175" i="24"/>
  <c r="F175" i="24"/>
  <c r="G174" i="24"/>
  <c r="F174" i="24"/>
  <c r="I173" i="24"/>
  <c r="H173" i="24"/>
  <c r="G173" i="24"/>
  <c r="F173" i="24"/>
  <c r="E173" i="24"/>
  <c r="C173" i="24"/>
  <c r="B173" i="24"/>
  <c r="G172" i="24"/>
  <c r="F172" i="24"/>
  <c r="G171" i="24"/>
  <c r="F171" i="24"/>
  <c r="I170" i="24"/>
  <c r="H170" i="24"/>
  <c r="G170" i="24"/>
  <c r="F170" i="24"/>
  <c r="E170" i="24"/>
  <c r="C170" i="24"/>
  <c r="B170" i="24"/>
  <c r="G169" i="24"/>
  <c r="F169" i="24"/>
  <c r="G168" i="24"/>
  <c r="F168" i="24"/>
  <c r="I167" i="24"/>
  <c r="H167" i="24"/>
  <c r="G167" i="24"/>
  <c r="F167" i="24"/>
  <c r="E167" i="24"/>
  <c r="C167" i="24"/>
  <c r="B167" i="24"/>
  <c r="G166" i="24"/>
  <c r="F166" i="24"/>
  <c r="G165" i="24"/>
  <c r="F165" i="24"/>
  <c r="I164" i="24"/>
  <c r="H164" i="24"/>
  <c r="G164" i="24"/>
  <c r="F164" i="24"/>
  <c r="E164" i="24"/>
  <c r="C164" i="24"/>
  <c r="B164" i="24"/>
  <c r="G163" i="24"/>
  <c r="F163" i="24"/>
  <c r="G162" i="24"/>
  <c r="F162" i="24"/>
  <c r="I161" i="24"/>
  <c r="H161" i="24"/>
  <c r="G161" i="24"/>
  <c r="F161" i="24"/>
  <c r="E161" i="24"/>
  <c r="C161" i="24"/>
  <c r="B161" i="24"/>
  <c r="G160" i="24"/>
  <c r="F160" i="24"/>
  <c r="G159" i="24"/>
  <c r="F159" i="24"/>
  <c r="I158" i="24"/>
  <c r="H158" i="24"/>
  <c r="G158" i="24"/>
  <c r="F158" i="24"/>
  <c r="E158" i="24"/>
  <c r="C158" i="24"/>
  <c r="B158" i="24"/>
  <c r="G157" i="24"/>
  <c r="F157" i="24"/>
  <c r="G156" i="24"/>
  <c r="F156" i="24"/>
  <c r="I155" i="24"/>
  <c r="H155" i="24"/>
  <c r="G155" i="24"/>
  <c r="F155" i="24"/>
  <c r="E155" i="24"/>
  <c r="C155" i="24"/>
  <c r="B155" i="24"/>
  <c r="G154" i="24"/>
  <c r="F154" i="24"/>
  <c r="G153" i="24"/>
  <c r="F153" i="24"/>
  <c r="I152" i="24"/>
  <c r="H152" i="24"/>
  <c r="G152" i="24"/>
  <c r="F152" i="24"/>
  <c r="E152" i="24"/>
  <c r="C152" i="24"/>
  <c r="B152" i="24"/>
  <c r="G151" i="24"/>
  <c r="F151" i="24"/>
  <c r="G150" i="24"/>
  <c r="F150" i="24"/>
  <c r="I149" i="24"/>
  <c r="H149" i="24"/>
  <c r="G149" i="24"/>
  <c r="F149" i="24"/>
  <c r="E149" i="24"/>
  <c r="C149" i="24"/>
  <c r="B149" i="24"/>
  <c r="G148" i="24"/>
  <c r="F148" i="24"/>
  <c r="G147" i="24"/>
  <c r="F147" i="24"/>
  <c r="I146" i="24"/>
  <c r="H146" i="24"/>
  <c r="G146" i="24"/>
  <c r="F146" i="24"/>
  <c r="E146" i="24"/>
  <c r="C146" i="24"/>
  <c r="B146" i="24"/>
  <c r="G145" i="24"/>
  <c r="F145" i="24"/>
  <c r="G144" i="24"/>
  <c r="F144" i="24"/>
  <c r="I143" i="24"/>
  <c r="H143" i="24"/>
  <c r="G143" i="24"/>
  <c r="F143" i="24"/>
  <c r="E143" i="24"/>
  <c r="C143" i="24"/>
  <c r="B143" i="24"/>
  <c r="G142" i="24"/>
  <c r="F142" i="24"/>
  <c r="G141" i="24"/>
  <c r="F141" i="24"/>
  <c r="I140" i="24"/>
  <c r="H140" i="24"/>
  <c r="G140" i="24"/>
  <c r="F140" i="24"/>
  <c r="E140" i="24"/>
  <c r="C140" i="24"/>
  <c r="B140" i="24"/>
  <c r="G139" i="24"/>
  <c r="F139" i="24"/>
  <c r="G138" i="24"/>
  <c r="F138" i="24"/>
  <c r="I137" i="24"/>
  <c r="H137" i="24"/>
  <c r="G137" i="24"/>
  <c r="F137" i="24"/>
  <c r="E137" i="24"/>
  <c r="C137" i="24"/>
  <c r="B137" i="24"/>
  <c r="G136" i="24"/>
  <c r="F136" i="24"/>
  <c r="G135" i="24"/>
  <c r="F135" i="24"/>
  <c r="I134" i="24"/>
  <c r="H134" i="24"/>
  <c r="G134" i="24"/>
  <c r="F134" i="24"/>
  <c r="E134" i="24"/>
  <c r="C134" i="24"/>
  <c r="B134" i="24"/>
  <c r="G133" i="24"/>
  <c r="F133" i="24"/>
  <c r="G132" i="24"/>
  <c r="F132" i="24"/>
  <c r="I131" i="24"/>
  <c r="H131" i="24"/>
  <c r="G131" i="24"/>
  <c r="F131" i="24"/>
  <c r="E131" i="24"/>
  <c r="C131" i="24"/>
  <c r="B131" i="24"/>
  <c r="G130" i="24"/>
  <c r="F130" i="24"/>
  <c r="G129" i="24"/>
  <c r="F129" i="24"/>
  <c r="I128" i="24"/>
  <c r="H128" i="24"/>
  <c r="G128" i="24"/>
  <c r="F128" i="24"/>
  <c r="E128" i="24"/>
  <c r="C128" i="24"/>
  <c r="B128" i="24"/>
  <c r="G127" i="24"/>
  <c r="F127" i="24"/>
  <c r="G126" i="24"/>
  <c r="F126" i="24"/>
  <c r="I125" i="24"/>
  <c r="H125" i="24"/>
  <c r="G125" i="24"/>
  <c r="F125" i="24"/>
  <c r="E125" i="24"/>
  <c r="C125" i="24"/>
  <c r="B125" i="24"/>
  <c r="G124" i="24"/>
  <c r="F124" i="24"/>
  <c r="G123" i="24"/>
  <c r="F123" i="24"/>
  <c r="I122" i="24"/>
  <c r="H122" i="24"/>
  <c r="G122" i="24"/>
  <c r="F122" i="24"/>
  <c r="E122" i="24"/>
  <c r="C122" i="24"/>
  <c r="B122" i="24"/>
  <c r="G121" i="24"/>
  <c r="F121" i="24"/>
  <c r="G120" i="24"/>
  <c r="F120" i="24"/>
  <c r="I119" i="24"/>
  <c r="H119" i="24"/>
  <c r="G119" i="24"/>
  <c r="F119" i="24"/>
  <c r="E119" i="24"/>
  <c r="C119" i="24"/>
  <c r="B119" i="24"/>
  <c r="G118" i="24"/>
  <c r="F118" i="24"/>
  <c r="G117" i="24"/>
  <c r="F117" i="24"/>
  <c r="I116" i="24"/>
  <c r="H116" i="24"/>
  <c r="G116" i="24"/>
  <c r="F116" i="24"/>
  <c r="E116" i="24"/>
  <c r="C116" i="24"/>
  <c r="B116" i="24"/>
  <c r="G115" i="24"/>
  <c r="F115" i="24"/>
  <c r="G114" i="24"/>
  <c r="F114" i="24"/>
  <c r="I113" i="24"/>
  <c r="H113" i="24"/>
  <c r="G113" i="24"/>
  <c r="F113" i="24"/>
  <c r="E113" i="24"/>
  <c r="C113" i="24"/>
  <c r="B113" i="24"/>
  <c r="G112" i="24"/>
  <c r="F112" i="24"/>
  <c r="G111" i="24"/>
  <c r="F111" i="24"/>
  <c r="I110" i="24"/>
  <c r="H110" i="24"/>
  <c r="G110" i="24"/>
  <c r="F110" i="24"/>
  <c r="E110" i="24"/>
  <c r="C110" i="24"/>
  <c r="B110" i="24"/>
  <c r="G109" i="24"/>
  <c r="F109" i="24"/>
  <c r="G108" i="24"/>
  <c r="F108" i="24"/>
  <c r="I107" i="24"/>
  <c r="H107" i="24"/>
  <c r="G107" i="24"/>
  <c r="F107" i="24"/>
  <c r="E107" i="24"/>
  <c r="C107" i="24"/>
  <c r="B107" i="24"/>
  <c r="G106" i="24"/>
  <c r="F106" i="24"/>
  <c r="G105" i="24"/>
  <c r="F105" i="24"/>
  <c r="I104" i="24"/>
  <c r="H104" i="24"/>
  <c r="G104" i="24"/>
  <c r="F104" i="24"/>
  <c r="E104" i="24"/>
  <c r="C104" i="24"/>
  <c r="B104" i="24"/>
  <c r="G103" i="24"/>
  <c r="F103" i="24"/>
  <c r="G102" i="24"/>
  <c r="F102" i="24"/>
  <c r="I101" i="24"/>
  <c r="H101" i="24"/>
  <c r="G101" i="24"/>
  <c r="F101" i="24"/>
  <c r="E101" i="24"/>
  <c r="C101" i="24"/>
  <c r="B101" i="24"/>
  <c r="G100" i="24"/>
  <c r="F100" i="24"/>
  <c r="G99" i="24"/>
  <c r="F99" i="24"/>
  <c r="I98" i="24"/>
  <c r="H98" i="24"/>
  <c r="G98" i="24"/>
  <c r="F98" i="24"/>
  <c r="E98" i="24"/>
  <c r="C98" i="24"/>
  <c r="B98" i="24"/>
  <c r="G97" i="24"/>
  <c r="F97" i="24"/>
  <c r="G96" i="24"/>
  <c r="F96" i="24"/>
  <c r="I95" i="24"/>
  <c r="H95" i="24"/>
  <c r="G95" i="24"/>
  <c r="F95" i="24"/>
  <c r="E95" i="24"/>
  <c r="C95" i="24"/>
  <c r="B95" i="24"/>
  <c r="G94" i="24"/>
  <c r="F94" i="24"/>
  <c r="G93" i="24"/>
  <c r="F93" i="24"/>
  <c r="I92" i="24"/>
  <c r="H92" i="24"/>
  <c r="G92" i="24"/>
  <c r="F92" i="24"/>
  <c r="E92" i="24"/>
  <c r="C92" i="24"/>
  <c r="B92" i="24"/>
  <c r="G91" i="24"/>
  <c r="F91" i="24"/>
  <c r="G90" i="24"/>
  <c r="F90" i="24"/>
  <c r="I89" i="24"/>
  <c r="H89" i="24"/>
  <c r="G89" i="24"/>
  <c r="F89" i="24"/>
  <c r="E89" i="24"/>
  <c r="C89" i="24"/>
  <c r="B89" i="24"/>
  <c r="G88" i="24"/>
  <c r="F88" i="24"/>
  <c r="G87" i="24"/>
  <c r="F87" i="24"/>
  <c r="I86" i="24"/>
  <c r="H86" i="24"/>
  <c r="G86" i="24"/>
  <c r="F86" i="24"/>
  <c r="E86" i="24"/>
  <c r="C86" i="24"/>
  <c r="B86" i="24"/>
  <c r="G85" i="24"/>
  <c r="F85" i="24"/>
  <c r="G84" i="24"/>
  <c r="F84" i="24"/>
  <c r="I83" i="24"/>
  <c r="H83" i="24"/>
  <c r="G83" i="24"/>
  <c r="F83" i="24"/>
  <c r="E83" i="24"/>
  <c r="C83" i="24"/>
  <c r="B83" i="24"/>
  <c r="G82" i="24"/>
  <c r="F82" i="24"/>
  <c r="G81" i="24"/>
  <c r="F81" i="24"/>
  <c r="I80" i="24"/>
  <c r="H80" i="24"/>
  <c r="G80" i="24"/>
  <c r="F80" i="24"/>
  <c r="E80" i="24"/>
  <c r="C80" i="24"/>
  <c r="B80" i="24"/>
  <c r="G79" i="24"/>
  <c r="F79" i="24"/>
  <c r="G78" i="24"/>
  <c r="F78" i="24"/>
  <c r="I77" i="24"/>
  <c r="H77" i="24"/>
  <c r="G77" i="24"/>
  <c r="F77" i="24"/>
  <c r="E77" i="24"/>
  <c r="C77" i="24"/>
  <c r="B77" i="24"/>
  <c r="G76" i="24"/>
  <c r="F76" i="24"/>
  <c r="G75" i="24"/>
  <c r="F75" i="24"/>
  <c r="I74" i="24"/>
  <c r="H74" i="24"/>
  <c r="G74" i="24"/>
  <c r="F74" i="24"/>
  <c r="E74" i="24"/>
  <c r="C74" i="24"/>
  <c r="B74" i="24"/>
  <c r="G73" i="24"/>
  <c r="F73" i="24"/>
  <c r="G72" i="24"/>
  <c r="F72" i="24"/>
  <c r="I71" i="24"/>
  <c r="H71" i="24"/>
  <c r="G71" i="24"/>
  <c r="F71" i="24"/>
  <c r="E71" i="24"/>
  <c r="C71" i="24"/>
  <c r="B71" i="24"/>
  <c r="G70" i="24"/>
  <c r="F70" i="24"/>
  <c r="G69" i="24"/>
  <c r="F69" i="24"/>
  <c r="I68" i="24"/>
  <c r="H68" i="24"/>
  <c r="G68" i="24"/>
  <c r="F68" i="24"/>
  <c r="E68" i="24"/>
  <c r="C68" i="24"/>
  <c r="B68" i="24"/>
  <c r="G67" i="24"/>
  <c r="F67" i="24"/>
  <c r="G66" i="24"/>
  <c r="F66" i="24"/>
  <c r="I65" i="24"/>
  <c r="H65" i="24"/>
  <c r="G65" i="24"/>
  <c r="F65" i="24"/>
  <c r="E65" i="24"/>
  <c r="C65" i="24"/>
  <c r="B65" i="24"/>
  <c r="G64" i="24"/>
  <c r="F64" i="24"/>
  <c r="G63" i="24"/>
  <c r="F63" i="24"/>
  <c r="I62" i="24"/>
  <c r="H62" i="24"/>
  <c r="G62" i="24"/>
  <c r="F62" i="24"/>
  <c r="E62" i="24"/>
  <c r="C62" i="24"/>
  <c r="B62" i="24"/>
  <c r="G61" i="24"/>
  <c r="F61" i="24"/>
  <c r="G60" i="24"/>
  <c r="F60" i="24"/>
  <c r="I59" i="24"/>
  <c r="H59" i="24"/>
  <c r="G59" i="24"/>
  <c r="F59" i="24"/>
  <c r="E59" i="24"/>
  <c r="C59" i="24"/>
  <c r="B59" i="24"/>
  <c r="G58" i="24"/>
  <c r="F58" i="24"/>
  <c r="G57" i="24"/>
  <c r="F57" i="24"/>
  <c r="I56" i="24"/>
  <c r="H56" i="24"/>
  <c r="G56" i="24"/>
  <c r="F56" i="24"/>
  <c r="E56" i="24"/>
  <c r="C56" i="24"/>
  <c r="B56" i="24"/>
  <c r="G55" i="24"/>
  <c r="F55" i="24"/>
  <c r="G54" i="24"/>
  <c r="F54" i="24"/>
  <c r="I53" i="24"/>
  <c r="H53" i="24"/>
  <c r="G53" i="24"/>
  <c r="F53" i="24"/>
  <c r="E53" i="24"/>
  <c r="C53" i="24"/>
  <c r="B53" i="24"/>
  <c r="G52" i="24"/>
  <c r="F52" i="24"/>
  <c r="G51" i="24"/>
  <c r="F51" i="24"/>
  <c r="I50" i="24"/>
  <c r="H50" i="24"/>
  <c r="G50" i="24"/>
  <c r="F50" i="24"/>
  <c r="E50" i="24"/>
  <c r="C50" i="24"/>
  <c r="B50" i="24"/>
  <c r="G49" i="24"/>
  <c r="F49" i="24"/>
  <c r="G48" i="24"/>
  <c r="F48" i="24"/>
  <c r="I47" i="24"/>
  <c r="H47" i="24"/>
  <c r="G47" i="24"/>
  <c r="F47" i="24"/>
  <c r="E47" i="24"/>
  <c r="C47" i="24"/>
  <c r="B47" i="24"/>
  <c r="G46" i="24"/>
  <c r="F46" i="24"/>
  <c r="G45" i="24"/>
  <c r="F45" i="24"/>
  <c r="I44" i="24"/>
  <c r="H44" i="24"/>
  <c r="G44" i="24"/>
  <c r="F44" i="24"/>
  <c r="E44" i="24"/>
  <c r="C44" i="24"/>
  <c r="B44" i="24"/>
  <c r="G43" i="24"/>
  <c r="F43" i="24"/>
  <c r="G42" i="24"/>
  <c r="F42" i="24"/>
  <c r="I41" i="24"/>
  <c r="H41" i="24"/>
  <c r="G41" i="24"/>
  <c r="F41" i="24"/>
  <c r="E41" i="24"/>
  <c r="C41" i="24"/>
  <c r="B41" i="24"/>
  <c r="G40" i="24"/>
  <c r="F40" i="24"/>
  <c r="G39" i="24"/>
  <c r="F39" i="24"/>
  <c r="I38" i="24"/>
  <c r="H38" i="24"/>
  <c r="G38" i="24"/>
  <c r="F38" i="24"/>
  <c r="E38" i="24"/>
  <c r="C38" i="24"/>
  <c r="B38" i="24"/>
  <c r="G37" i="24"/>
  <c r="F37" i="24"/>
  <c r="G36" i="24"/>
  <c r="F36" i="24"/>
  <c r="I35" i="24"/>
  <c r="H35" i="24"/>
  <c r="G35" i="24"/>
  <c r="F35" i="24"/>
  <c r="E35" i="24"/>
  <c r="C35" i="24"/>
  <c r="B35" i="24"/>
  <c r="G34" i="24"/>
  <c r="F34" i="24"/>
  <c r="G33" i="24"/>
  <c r="F33" i="24"/>
  <c r="I32" i="24"/>
  <c r="H32" i="24"/>
  <c r="G32" i="24"/>
  <c r="F32" i="24"/>
  <c r="E32" i="24"/>
  <c r="C32" i="24"/>
  <c r="B32" i="24"/>
  <c r="G31" i="24"/>
  <c r="F31" i="24"/>
  <c r="G30" i="24"/>
  <c r="F30" i="24"/>
  <c r="I29" i="24"/>
  <c r="H29" i="24"/>
  <c r="G29" i="24"/>
  <c r="F29" i="24"/>
  <c r="E29" i="24"/>
  <c r="C29" i="24"/>
  <c r="B29" i="24"/>
  <c r="G28" i="24"/>
  <c r="F28" i="24"/>
  <c r="G27" i="24"/>
  <c r="F27" i="24"/>
  <c r="I26" i="24"/>
  <c r="H26" i="24"/>
  <c r="G26" i="24"/>
  <c r="F26" i="24"/>
  <c r="E26" i="24"/>
  <c r="C26" i="24"/>
  <c r="B26" i="24"/>
  <c r="G25" i="24"/>
  <c r="F25" i="24"/>
  <c r="G24" i="24"/>
  <c r="F24" i="24"/>
  <c r="I23" i="24"/>
  <c r="H23" i="24"/>
  <c r="G23" i="24"/>
  <c r="F23" i="24"/>
  <c r="E23" i="24"/>
  <c r="C23" i="24"/>
  <c r="B23" i="24"/>
  <c r="G22" i="24"/>
  <c r="F22" i="24"/>
  <c r="G21" i="24"/>
  <c r="F21" i="24"/>
  <c r="I20" i="24"/>
  <c r="H20" i="24"/>
  <c r="G20" i="24"/>
  <c r="F20" i="24"/>
  <c r="E20" i="24"/>
  <c r="C20" i="24"/>
  <c r="B20" i="24"/>
  <c r="G19" i="24"/>
  <c r="F19" i="24"/>
  <c r="G18" i="24"/>
  <c r="F18" i="24"/>
  <c r="I17" i="24"/>
  <c r="H17" i="24"/>
  <c r="G17" i="24"/>
  <c r="F17" i="24"/>
  <c r="E17" i="24"/>
  <c r="C17" i="24"/>
  <c r="B17" i="24"/>
  <c r="G16" i="24"/>
  <c r="F16" i="24"/>
  <c r="G15" i="24"/>
  <c r="F15" i="24"/>
  <c r="I14" i="24"/>
  <c r="H14" i="24"/>
  <c r="G14" i="24"/>
  <c r="F14" i="24"/>
  <c r="E14" i="24"/>
  <c r="C14" i="24"/>
  <c r="B14" i="24"/>
  <c r="G13" i="24"/>
  <c r="F13" i="24"/>
  <c r="G12" i="24"/>
  <c r="F12" i="24"/>
  <c r="I11" i="24"/>
  <c r="H11" i="24"/>
  <c r="G11" i="24"/>
  <c r="F11" i="24"/>
  <c r="E11" i="24"/>
  <c r="C11" i="24"/>
  <c r="B11" i="24"/>
  <c r="G10" i="24"/>
  <c r="F10" i="24"/>
  <c r="G9" i="24"/>
  <c r="F9" i="24"/>
  <c r="I8" i="24"/>
  <c r="H8" i="24"/>
  <c r="G8" i="24"/>
  <c r="F8" i="24"/>
  <c r="E8" i="24"/>
  <c r="C8" i="24"/>
  <c r="B8" i="24"/>
  <c r="H5" i="24"/>
  <c r="G7" i="24"/>
  <c r="G6" i="24"/>
  <c r="G5" i="24"/>
  <c r="E5" i="24"/>
  <c r="C5" i="24"/>
  <c r="B5" i="24"/>
  <c r="I5" i="24"/>
  <c r="F7" i="24"/>
  <c r="F6" i="24"/>
  <c r="F5" i="24"/>
  <c r="G179" i="23"/>
  <c r="G182" i="23"/>
  <c r="G8" i="23"/>
  <c r="G11" i="23"/>
  <c r="G14" i="23"/>
  <c r="G17" i="23"/>
  <c r="G20" i="23"/>
  <c r="G23" i="23"/>
  <c r="G26" i="23"/>
  <c r="G29" i="23"/>
  <c r="G32" i="23"/>
  <c r="G35" i="23"/>
  <c r="G38" i="23"/>
  <c r="G41" i="23"/>
  <c r="G44" i="23"/>
  <c r="G47" i="23"/>
  <c r="G50" i="23"/>
  <c r="G53" i="23"/>
  <c r="G56" i="23"/>
  <c r="G59" i="23"/>
  <c r="G62" i="23"/>
  <c r="G65" i="23"/>
  <c r="G68" i="23"/>
  <c r="G71" i="23"/>
  <c r="G74" i="23"/>
  <c r="G77" i="23"/>
  <c r="G80" i="23"/>
  <c r="G83" i="23"/>
  <c r="G86" i="23"/>
  <c r="G89" i="23"/>
  <c r="G92" i="23"/>
  <c r="G95" i="23"/>
  <c r="G98" i="23"/>
  <c r="G101" i="23"/>
  <c r="G104" i="23"/>
  <c r="G107" i="23"/>
  <c r="G110" i="23"/>
  <c r="G113" i="23"/>
  <c r="G116" i="23"/>
  <c r="G119" i="23"/>
  <c r="G122" i="23"/>
  <c r="G125" i="23"/>
  <c r="G128" i="23"/>
  <c r="G131" i="23"/>
  <c r="G134" i="23"/>
  <c r="G137" i="23"/>
  <c r="G140" i="23"/>
  <c r="G143" i="23"/>
  <c r="G146" i="23"/>
  <c r="G149" i="23"/>
  <c r="G152" i="23"/>
  <c r="G155" i="23"/>
  <c r="G158" i="23"/>
  <c r="G161" i="23"/>
  <c r="G164" i="23"/>
  <c r="G167" i="23"/>
  <c r="G170" i="23"/>
  <c r="G173" i="23"/>
  <c r="G176" i="23"/>
  <c r="F184" i="23"/>
  <c r="E184" i="23"/>
  <c r="F183" i="23"/>
  <c r="E183" i="23"/>
  <c r="F182" i="23"/>
  <c r="E182" i="23"/>
  <c r="F181" i="23"/>
  <c r="E181" i="23"/>
  <c r="F180" i="23"/>
  <c r="E180" i="23"/>
  <c r="F179" i="23"/>
  <c r="E179" i="23"/>
  <c r="F178" i="23"/>
  <c r="E178" i="23"/>
  <c r="F177" i="23"/>
  <c r="E177" i="23"/>
  <c r="F176" i="23"/>
  <c r="E176" i="23"/>
  <c r="F175" i="23"/>
  <c r="E175" i="23"/>
  <c r="F174" i="23"/>
  <c r="E174" i="23"/>
  <c r="F173" i="23"/>
  <c r="E173" i="23"/>
  <c r="F172" i="23"/>
  <c r="E172" i="23"/>
  <c r="F171" i="23"/>
  <c r="E171" i="23"/>
  <c r="F170" i="23"/>
  <c r="E170" i="23"/>
  <c r="F169" i="23"/>
  <c r="E169" i="23"/>
  <c r="F168" i="23"/>
  <c r="E168" i="23"/>
  <c r="F167" i="23"/>
  <c r="E167" i="23"/>
  <c r="F166" i="23"/>
  <c r="E166" i="23"/>
  <c r="F165" i="23"/>
  <c r="E165" i="23"/>
  <c r="F164" i="23"/>
  <c r="E164" i="23"/>
  <c r="F163" i="23"/>
  <c r="E163" i="23"/>
  <c r="F162" i="23"/>
  <c r="E162" i="23"/>
  <c r="F161" i="23"/>
  <c r="E161" i="23"/>
  <c r="F160" i="23"/>
  <c r="E160" i="23"/>
  <c r="F159" i="23"/>
  <c r="E159" i="23"/>
  <c r="F158" i="23"/>
  <c r="E158" i="23"/>
  <c r="F157" i="23"/>
  <c r="E157" i="23"/>
  <c r="F156" i="23"/>
  <c r="E156" i="23"/>
  <c r="F155" i="23"/>
  <c r="E155" i="23"/>
  <c r="F154" i="23"/>
  <c r="E154" i="23"/>
  <c r="F153" i="23"/>
  <c r="E153" i="23"/>
  <c r="F152" i="23"/>
  <c r="E152" i="23"/>
  <c r="F151" i="23"/>
  <c r="E151" i="23"/>
  <c r="F150" i="23"/>
  <c r="E150" i="23"/>
  <c r="F149" i="23"/>
  <c r="E149" i="23"/>
  <c r="F148" i="23"/>
  <c r="E148" i="23"/>
  <c r="F147" i="23"/>
  <c r="E147" i="23"/>
  <c r="F146" i="23"/>
  <c r="E146" i="23"/>
  <c r="F145" i="23"/>
  <c r="E145" i="23"/>
  <c r="F144" i="23"/>
  <c r="E144" i="23"/>
  <c r="F143" i="23"/>
  <c r="E143" i="23"/>
  <c r="F142" i="23"/>
  <c r="E142" i="23"/>
  <c r="F141" i="23"/>
  <c r="E141" i="23"/>
  <c r="F140" i="23"/>
  <c r="E140" i="23"/>
  <c r="F139" i="23"/>
  <c r="E139" i="23"/>
  <c r="F138" i="23"/>
  <c r="E138" i="23"/>
  <c r="F137" i="23"/>
  <c r="E137" i="23"/>
  <c r="F136" i="23"/>
  <c r="E136" i="23"/>
  <c r="F135" i="23"/>
  <c r="E135" i="23"/>
  <c r="F134" i="23"/>
  <c r="E134" i="23"/>
  <c r="F133" i="23"/>
  <c r="E133" i="23"/>
  <c r="F132" i="23"/>
  <c r="E132" i="23"/>
  <c r="F131" i="23"/>
  <c r="E131" i="23"/>
  <c r="F130" i="23"/>
  <c r="E130" i="23"/>
  <c r="F129" i="23"/>
  <c r="E129" i="23"/>
  <c r="F128" i="23"/>
  <c r="E128" i="23"/>
  <c r="F127" i="23"/>
  <c r="E127" i="23"/>
  <c r="F126" i="23"/>
  <c r="E126" i="23"/>
  <c r="F125" i="23"/>
  <c r="E125" i="23"/>
  <c r="F124" i="23"/>
  <c r="E124" i="23"/>
  <c r="F123" i="23"/>
  <c r="E123" i="23"/>
  <c r="F122" i="23"/>
  <c r="E122" i="23"/>
  <c r="F121" i="23"/>
  <c r="E121" i="23"/>
  <c r="F120" i="23"/>
  <c r="E120" i="23"/>
  <c r="F119" i="23"/>
  <c r="E119" i="23"/>
  <c r="F118" i="23"/>
  <c r="E118" i="23"/>
  <c r="F117" i="23"/>
  <c r="E117" i="23"/>
  <c r="F116" i="23"/>
  <c r="E116" i="23"/>
  <c r="F115" i="23"/>
  <c r="E115" i="23"/>
  <c r="F114" i="23"/>
  <c r="E114" i="23"/>
  <c r="F113" i="23"/>
  <c r="E113" i="23"/>
  <c r="F112" i="23"/>
  <c r="E112" i="23"/>
  <c r="F111" i="23"/>
  <c r="E111" i="23"/>
  <c r="F110" i="23"/>
  <c r="E110" i="23"/>
  <c r="F109" i="23"/>
  <c r="E109" i="23"/>
  <c r="F108" i="23"/>
  <c r="E108" i="23"/>
  <c r="F107" i="23"/>
  <c r="E107" i="23"/>
  <c r="F106" i="23"/>
  <c r="E106" i="23"/>
  <c r="F105" i="23"/>
  <c r="E105" i="23"/>
  <c r="F104" i="23"/>
  <c r="E104" i="23"/>
  <c r="F103" i="23"/>
  <c r="E103" i="23"/>
  <c r="F102" i="23"/>
  <c r="E102" i="23"/>
  <c r="F101" i="23"/>
  <c r="E101" i="23"/>
  <c r="F100" i="23"/>
  <c r="E100" i="23"/>
  <c r="F99" i="23"/>
  <c r="E99" i="23"/>
  <c r="F98" i="23"/>
  <c r="E98" i="23"/>
  <c r="F97" i="23"/>
  <c r="E97" i="23"/>
  <c r="F96" i="23"/>
  <c r="E96" i="23"/>
  <c r="F95" i="23"/>
  <c r="E95" i="23"/>
  <c r="F94" i="23"/>
  <c r="E94" i="23"/>
  <c r="F93" i="23"/>
  <c r="E93" i="23"/>
  <c r="F92" i="23"/>
  <c r="E92" i="23"/>
  <c r="F91" i="23"/>
  <c r="E91" i="23"/>
  <c r="F90" i="23"/>
  <c r="E90" i="23"/>
  <c r="F89" i="23"/>
  <c r="E89" i="23"/>
  <c r="F88" i="23"/>
  <c r="E88" i="23"/>
  <c r="F87" i="23"/>
  <c r="E87" i="23"/>
  <c r="F86" i="23"/>
  <c r="E86" i="23"/>
  <c r="F85" i="23"/>
  <c r="E85" i="23"/>
  <c r="F84" i="23"/>
  <c r="E84" i="23"/>
  <c r="F83" i="23"/>
  <c r="E83" i="23"/>
  <c r="F82" i="23"/>
  <c r="E82" i="23"/>
  <c r="F81" i="23"/>
  <c r="E81" i="23"/>
  <c r="F80" i="23"/>
  <c r="E80" i="23"/>
  <c r="F79" i="23"/>
  <c r="E79" i="23"/>
  <c r="F78" i="23"/>
  <c r="E78" i="23"/>
  <c r="F77" i="23"/>
  <c r="E77" i="23"/>
  <c r="F76" i="23"/>
  <c r="E76" i="23"/>
  <c r="F75" i="23"/>
  <c r="E75" i="23"/>
  <c r="F74" i="23"/>
  <c r="E74" i="23"/>
  <c r="F73" i="23"/>
  <c r="E73" i="23"/>
  <c r="F72" i="23"/>
  <c r="E72" i="23"/>
  <c r="F71" i="23"/>
  <c r="E71" i="23"/>
  <c r="F70" i="23"/>
  <c r="E70" i="23"/>
  <c r="F69" i="23"/>
  <c r="E69" i="23"/>
  <c r="F68" i="23"/>
  <c r="E68" i="23"/>
  <c r="F67" i="23"/>
  <c r="E67" i="23"/>
  <c r="F66" i="23"/>
  <c r="E66" i="23"/>
  <c r="F65" i="23"/>
  <c r="E65" i="23"/>
  <c r="F64" i="23"/>
  <c r="E64" i="23"/>
  <c r="F63" i="23"/>
  <c r="E63" i="23"/>
  <c r="F62" i="23"/>
  <c r="E62" i="23"/>
  <c r="F61" i="23"/>
  <c r="E61" i="23"/>
  <c r="F60" i="23"/>
  <c r="E60" i="23"/>
  <c r="F59" i="23"/>
  <c r="E59" i="23"/>
  <c r="F58" i="23"/>
  <c r="E58" i="23"/>
  <c r="F57" i="23"/>
  <c r="E57" i="23"/>
  <c r="F56" i="23"/>
  <c r="E56" i="23"/>
  <c r="F55" i="23"/>
  <c r="E55" i="23"/>
  <c r="F54" i="23"/>
  <c r="E54" i="23"/>
  <c r="F53" i="23"/>
  <c r="E53" i="23"/>
  <c r="F52" i="23"/>
  <c r="E52" i="23"/>
  <c r="F51" i="23"/>
  <c r="E51" i="23"/>
  <c r="F50" i="23"/>
  <c r="E50" i="23"/>
  <c r="F49" i="23"/>
  <c r="E49" i="23"/>
  <c r="F48" i="23"/>
  <c r="E48" i="23"/>
  <c r="F47" i="23"/>
  <c r="E47" i="23"/>
  <c r="F46" i="23"/>
  <c r="E46" i="23"/>
  <c r="F45" i="23"/>
  <c r="E45" i="23"/>
  <c r="F44" i="23"/>
  <c r="E44" i="23"/>
  <c r="F43" i="23"/>
  <c r="E43" i="23"/>
  <c r="F42" i="23"/>
  <c r="E42" i="23"/>
  <c r="F41" i="23"/>
  <c r="E41" i="23"/>
  <c r="F40" i="23"/>
  <c r="E40" i="23"/>
  <c r="F39" i="23"/>
  <c r="E39" i="23"/>
  <c r="F38" i="23"/>
  <c r="E38" i="23"/>
  <c r="F37" i="23"/>
  <c r="E37" i="23"/>
  <c r="F36" i="23"/>
  <c r="E36" i="23"/>
  <c r="F35" i="23"/>
  <c r="E35" i="23"/>
  <c r="F34" i="23"/>
  <c r="E34" i="23"/>
  <c r="F33" i="23"/>
  <c r="E33" i="23"/>
  <c r="F32" i="23"/>
  <c r="E32" i="23"/>
  <c r="F31" i="23"/>
  <c r="E31" i="23"/>
  <c r="F30" i="23"/>
  <c r="E30" i="23"/>
  <c r="F29" i="23"/>
  <c r="E29" i="23"/>
  <c r="F28" i="23"/>
  <c r="E28" i="23"/>
  <c r="F27" i="23"/>
  <c r="E27" i="23"/>
  <c r="F26" i="23"/>
  <c r="E26" i="23"/>
  <c r="F25" i="23"/>
  <c r="E25" i="23"/>
  <c r="F24" i="23"/>
  <c r="E24" i="23"/>
  <c r="F23" i="23"/>
  <c r="E23" i="23"/>
  <c r="F22" i="23"/>
  <c r="E22" i="23"/>
  <c r="F21" i="23"/>
  <c r="E21" i="23"/>
  <c r="F20" i="23"/>
  <c r="E20" i="23"/>
  <c r="F19" i="23"/>
  <c r="E19" i="23"/>
  <c r="F18" i="23"/>
  <c r="E18" i="23"/>
  <c r="F17" i="23"/>
  <c r="E17" i="23"/>
  <c r="F16" i="23"/>
  <c r="E16" i="23"/>
  <c r="F15" i="23"/>
  <c r="E15" i="23"/>
  <c r="F14" i="23"/>
  <c r="E14" i="23"/>
  <c r="F13" i="23"/>
  <c r="E13" i="23"/>
  <c r="F12" i="23"/>
  <c r="E12" i="23"/>
  <c r="F11" i="23"/>
  <c r="E11" i="23"/>
  <c r="F10" i="23"/>
  <c r="E10" i="23"/>
  <c r="F9" i="23"/>
  <c r="E9" i="23"/>
  <c r="F8" i="23"/>
  <c r="E8" i="23"/>
  <c r="D173" i="23"/>
  <c r="D176" i="23"/>
  <c r="D179" i="23"/>
  <c r="D182" i="23"/>
  <c r="D38" i="23"/>
  <c r="D41" i="23"/>
  <c r="D44" i="23"/>
  <c r="D47" i="23"/>
  <c r="D50" i="23"/>
  <c r="D53" i="23"/>
  <c r="D56" i="23"/>
  <c r="D59" i="23"/>
  <c r="D62" i="23"/>
  <c r="D65" i="23"/>
  <c r="D68" i="23"/>
  <c r="D71" i="23"/>
  <c r="D74" i="23"/>
  <c r="D77" i="23"/>
  <c r="D80" i="23"/>
  <c r="D83" i="23"/>
  <c r="D86" i="23"/>
  <c r="D89" i="23"/>
  <c r="D92" i="23"/>
  <c r="D95" i="23"/>
  <c r="D98" i="23"/>
  <c r="D101" i="23"/>
  <c r="D104" i="23"/>
  <c r="D107" i="23"/>
  <c r="D110" i="23"/>
  <c r="D113" i="23"/>
  <c r="D116" i="23"/>
  <c r="D119" i="23"/>
  <c r="D122" i="23"/>
  <c r="D125" i="23"/>
  <c r="D128" i="23"/>
  <c r="D131" i="23"/>
  <c r="D134" i="23"/>
  <c r="D137" i="23"/>
  <c r="D140" i="23"/>
  <c r="D143" i="23"/>
  <c r="D146" i="23"/>
  <c r="D149" i="23"/>
  <c r="D152" i="23"/>
  <c r="D155" i="23"/>
  <c r="D158" i="23"/>
  <c r="D161" i="23"/>
  <c r="D164" i="23"/>
  <c r="D167" i="23"/>
  <c r="D170" i="23"/>
  <c r="D23" i="23"/>
  <c r="D26" i="23"/>
  <c r="D29" i="23"/>
  <c r="D32" i="23"/>
  <c r="D35" i="23"/>
  <c r="D17" i="23"/>
  <c r="D20" i="23"/>
  <c r="D14" i="23"/>
  <c r="D11" i="23"/>
  <c r="D8" i="23"/>
  <c r="C8" i="23"/>
  <c r="C11" i="23"/>
  <c r="C14" i="23"/>
  <c r="C17" i="23"/>
  <c r="C20" i="23"/>
  <c r="C23" i="23"/>
  <c r="C26" i="23"/>
  <c r="C29" i="23"/>
  <c r="C32" i="23"/>
  <c r="C35" i="23"/>
  <c r="C38" i="23"/>
  <c r="C41" i="23"/>
  <c r="C44" i="23"/>
  <c r="C47" i="23"/>
  <c r="C50" i="23"/>
  <c r="C53" i="23"/>
  <c r="C56" i="23"/>
  <c r="C59" i="23"/>
  <c r="C62" i="23"/>
  <c r="C65" i="23"/>
  <c r="C68" i="23"/>
  <c r="C71" i="23"/>
  <c r="C74" i="23"/>
  <c r="C77" i="23"/>
  <c r="C80" i="23"/>
  <c r="C83" i="23"/>
  <c r="C86" i="23"/>
  <c r="C89" i="23"/>
  <c r="C92" i="23"/>
  <c r="C95" i="23"/>
  <c r="C98" i="23"/>
  <c r="C101" i="23"/>
  <c r="C104" i="23"/>
  <c r="C107" i="23"/>
  <c r="C110" i="23"/>
  <c r="C113" i="23"/>
  <c r="C116" i="23"/>
  <c r="C119" i="23"/>
  <c r="C122" i="23"/>
  <c r="C125" i="23"/>
  <c r="C128" i="23"/>
  <c r="C131" i="23"/>
  <c r="C134" i="23"/>
  <c r="C137" i="23"/>
  <c r="C140" i="23"/>
  <c r="C143" i="23"/>
  <c r="C146" i="23"/>
  <c r="C149" i="23"/>
  <c r="C152" i="23"/>
  <c r="C155" i="23"/>
  <c r="C158" i="23"/>
  <c r="C161" i="23"/>
  <c r="C164" i="23"/>
  <c r="C167" i="23"/>
  <c r="C170" i="23"/>
  <c r="C173" i="23"/>
  <c r="C176" i="23"/>
  <c r="C179" i="23"/>
  <c r="C182" i="23"/>
  <c r="B14" i="23"/>
  <c r="B17" i="23"/>
  <c r="B20" i="23"/>
  <c r="B23" i="23"/>
  <c r="B26" i="23"/>
  <c r="B29" i="23"/>
  <c r="B32" i="23"/>
  <c r="B35" i="23"/>
  <c r="B38" i="23"/>
  <c r="B41" i="23"/>
  <c r="B44" i="23"/>
  <c r="B47" i="23"/>
  <c r="B50" i="23"/>
  <c r="B53" i="23"/>
  <c r="B56" i="23"/>
  <c r="B59" i="23"/>
  <c r="B62" i="23"/>
  <c r="B65" i="23"/>
  <c r="B68" i="23"/>
  <c r="B71" i="23"/>
  <c r="B74" i="23"/>
  <c r="B77" i="23"/>
  <c r="B80" i="23"/>
  <c r="B83" i="23"/>
  <c r="B86" i="23"/>
  <c r="B89" i="23"/>
  <c r="B92" i="23"/>
  <c r="B95" i="23"/>
  <c r="B98" i="23"/>
  <c r="B101" i="23"/>
  <c r="B104" i="23"/>
  <c r="B107" i="23"/>
  <c r="B110" i="23"/>
  <c r="B113" i="23"/>
  <c r="B116" i="23"/>
  <c r="B119" i="23"/>
  <c r="B122" i="23"/>
  <c r="B125" i="23"/>
  <c r="B128" i="23"/>
  <c r="B131" i="23"/>
  <c r="B134" i="23"/>
  <c r="B137" i="23"/>
  <c r="B140" i="23"/>
  <c r="B143" i="23"/>
  <c r="B146" i="23"/>
  <c r="B149" i="23"/>
  <c r="B152" i="23"/>
  <c r="B155" i="23"/>
  <c r="B158" i="23"/>
  <c r="B161" i="23"/>
  <c r="B164" i="23"/>
  <c r="B167" i="23"/>
  <c r="B170" i="23"/>
  <c r="B173" i="23"/>
  <c r="B176" i="23"/>
  <c r="B179" i="23"/>
  <c r="B182" i="23"/>
  <c r="B8" i="23"/>
  <c r="B11" i="23"/>
  <c r="G5" i="23"/>
  <c r="D5" i="23"/>
  <c r="F7" i="23"/>
  <c r="F6" i="23"/>
  <c r="F5" i="23"/>
  <c r="E5" i="23"/>
  <c r="E6" i="23"/>
  <c r="E7" i="23"/>
  <c r="C5" i="2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Administrator</author>
    <author>相模原市役所</author>
  </authors>
  <commentList>
    <comment ref="U2" authorId="0" shapeId="0" xr:uid="{00000000-0006-0000-0500-000001000000}">
      <text>
        <r>
          <rPr>
            <b/>
            <sz val="9"/>
            <color indexed="81"/>
            <rFont val="MS P ゴシック"/>
            <family val="3"/>
            <charset val="128"/>
          </rPr>
          <t>月間の時間数です。
例：1日8時間で20日勤務の場合は160時間</t>
        </r>
      </text>
    </comment>
    <comment ref="G3" authorId="1" shapeId="0" xr:uid="{00000000-0006-0000-0500-000002000000}">
      <text>
        <r>
          <rPr>
            <b/>
            <sz val="9"/>
            <color indexed="81"/>
            <rFont val="MS P ゴシック"/>
            <family val="3"/>
            <charset val="128"/>
          </rPr>
          <t>※法人で採用した年月日を記入してください。
（パートタイム労働者等から正規型の労働者になった場合は、正規型の労働者として採用した年月日を記入してください。）</t>
        </r>
      </text>
    </comment>
    <comment ref="P4" authorId="0" shapeId="0" xr:uid="{00000000-0006-0000-0500-000003000000}">
      <text>
        <r>
          <rPr>
            <b/>
            <sz val="9"/>
            <color indexed="81"/>
            <rFont val="MS P ゴシック"/>
            <family val="3"/>
            <charset val="128"/>
          </rPr>
          <t>手当の名称を記載してください</t>
        </r>
      </text>
    </comment>
    <comment ref="AA4" authorId="0" shapeId="0" xr:uid="{00000000-0006-0000-0500-000004000000}">
      <text>
        <r>
          <rPr>
            <b/>
            <sz val="9"/>
            <color indexed="81"/>
            <rFont val="MS P ゴシック"/>
            <family val="3"/>
            <charset val="128"/>
          </rPr>
          <t>事由が採用や退職の場合は上段に事由発生日を記載してください</t>
        </r>
      </text>
    </comment>
    <comment ref="P5" authorId="0" shapeId="0" xr:uid="{00000000-0006-0000-0500-000005000000}">
      <text>
        <r>
          <rPr>
            <b/>
            <sz val="9"/>
            <color indexed="81"/>
            <rFont val="MS P ゴシック"/>
            <family val="3"/>
            <charset val="128"/>
          </rPr>
          <t>手当支払がある場合は「有」として、対象外の場合は記載しないでください。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Administrator</author>
    <author>相模原市役所</author>
  </authors>
  <commentList>
    <comment ref="U2" authorId="0" shapeId="0" xr:uid="{00000000-0006-0000-0600-000001000000}">
      <text>
        <r>
          <rPr>
            <b/>
            <sz val="9"/>
            <color indexed="81"/>
            <rFont val="MS P ゴシック"/>
            <family val="3"/>
            <charset val="128"/>
          </rPr>
          <t>月間の時間数です。
例：1日8時間で20日勤務の場合は160時間</t>
        </r>
      </text>
    </comment>
    <comment ref="G3" authorId="1" shapeId="0" xr:uid="{00000000-0006-0000-0600-000002000000}">
      <text>
        <r>
          <rPr>
            <b/>
            <sz val="9"/>
            <color indexed="81"/>
            <rFont val="MS P ゴシック"/>
            <family val="3"/>
            <charset val="128"/>
          </rPr>
          <t>※法人で採用した年月日を記入してください。
（パートタイム労働者等から正規型の労働者になった場合は、正規型の労働者として採用した年月日を記入してください。）</t>
        </r>
      </text>
    </comment>
    <comment ref="P4" authorId="0" shapeId="0" xr:uid="{00000000-0006-0000-0600-000003000000}">
      <text>
        <r>
          <rPr>
            <b/>
            <sz val="9"/>
            <color indexed="81"/>
            <rFont val="MS P ゴシック"/>
            <family val="3"/>
            <charset val="128"/>
          </rPr>
          <t>手当の名称を記載してください</t>
        </r>
      </text>
    </comment>
    <comment ref="AA4" authorId="0" shapeId="0" xr:uid="{00000000-0006-0000-0600-000004000000}">
      <text>
        <r>
          <rPr>
            <b/>
            <sz val="9"/>
            <color indexed="81"/>
            <rFont val="MS P ゴシック"/>
            <family val="3"/>
            <charset val="128"/>
          </rPr>
          <t>事由が採用や退職の場合は上段に事由発生日を記載してください</t>
        </r>
      </text>
    </comment>
    <comment ref="P5" authorId="0" shapeId="0" xr:uid="{00000000-0006-0000-0600-000005000000}">
      <text>
        <r>
          <rPr>
            <b/>
            <sz val="9"/>
            <color indexed="81"/>
            <rFont val="MS P ゴシック"/>
            <family val="3"/>
            <charset val="128"/>
          </rPr>
          <t>手当支払がある場合は「有」として、対象外の場合は記載しないでください。</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相模原市役所</author>
    <author>Administrator</author>
  </authors>
  <commentList>
    <comment ref="H3" authorId="0" shapeId="0" xr:uid="{00000000-0006-0000-0700-000001000000}">
      <text>
        <r>
          <rPr>
            <b/>
            <sz val="9"/>
            <color indexed="81"/>
            <rFont val="MS P ゴシック"/>
            <family val="3"/>
            <charset val="128"/>
          </rPr>
          <t>※法人で採用した年月日を記入してください。</t>
        </r>
      </text>
    </comment>
    <comment ref="I3" authorId="0" shapeId="0" xr:uid="{00000000-0006-0000-0700-000002000000}">
      <text>
        <r>
          <rPr>
            <b/>
            <sz val="9"/>
            <color indexed="81"/>
            <rFont val="MS P ゴシック"/>
            <family val="3"/>
            <charset val="128"/>
          </rPr>
          <t>一定期間ごとに更新の有無を判断する契約の場合は、定めありを選択してください。</t>
        </r>
      </text>
    </comment>
    <comment ref="T4" authorId="1" shapeId="0" xr:uid="{00000000-0006-0000-0700-000003000000}">
      <text>
        <r>
          <rPr>
            <b/>
            <sz val="9"/>
            <color indexed="81"/>
            <rFont val="MS P ゴシック"/>
            <family val="3"/>
            <charset val="128"/>
          </rPr>
          <t xml:space="preserve">手当の名称を記載してください.
</t>
        </r>
      </text>
    </comment>
    <comment ref="AE4" authorId="1" shapeId="0" xr:uid="{00000000-0006-0000-0700-000004000000}">
      <text>
        <r>
          <rPr>
            <b/>
            <sz val="9"/>
            <color indexed="81"/>
            <rFont val="MS P ゴシック"/>
            <family val="3"/>
            <charset val="128"/>
          </rPr>
          <t>事由が採用や退職の場合は上段に事由発生日を記載してください.</t>
        </r>
      </text>
    </comment>
    <comment ref="T5" authorId="1" shapeId="0" xr:uid="{00000000-0006-0000-0700-000005000000}">
      <text>
        <r>
          <rPr>
            <b/>
            <sz val="9"/>
            <color indexed="81"/>
            <rFont val="MS P ゴシック"/>
            <family val="3"/>
            <charset val="128"/>
          </rPr>
          <t>手当支払がある場合は「有」として、対象外の場合は記載しないでください。</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相模原市役所</author>
    <author>Administrator</author>
  </authors>
  <commentList>
    <comment ref="H3" authorId="0" shapeId="0" xr:uid="{00000000-0006-0000-0800-000001000000}">
      <text>
        <r>
          <rPr>
            <b/>
            <sz val="9"/>
            <color indexed="81"/>
            <rFont val="MS P ゴシック"/>
            <family val="3"/>
            <charset val="128"/>
          </rPr>
          <t>※法人で採用した年月日を記入してください。</t>
        </r>
      </text>
    </comment>
    <comment ref="I3" authorId="0" shapeId="0" xr:uid="{00000000-0006-0000-0800-000002000000}">
      <text>
        <r>
          <rPr>
            <b/>
            <sz val="9"/>
            <color indexed="81"/>
            <rFont val="MS P ゴシック"/>
            <family val="3"/>
            <charset val="128"/>
          </rPr>
          <t>一定期間ごとに更新の有無を判断する契約の場合は、定めありを選択してください。</t>
        </r>
      </text>
    </comment>
    <comment ref="T4" authorId="1" shapeId="0" xr:uid="{00000000-0006-0000-0800-000003000000}">
      <text>
        <r>
          <rPr>
            <b/>
            <sz val="9"/>
            <color indexed="81"/>
            <rFont val="MS P ゴシック"/>
            <family val="3"/>
            <charset val="128"/>
          </rPr>
          <t>手当の名称を記載してください</t>
        </r>
      </text>
    </comment>
    <comment ref="AE4" authorId="1" shapeId="0" xr:uid="{00000000-0006-0000-0800-000004000000}">
      <text>
        <r>
          <rPr>
            <b/>
            <sz val="9"/>
            <color indexed="81"/>
            <rFont val="MS P ゴシック"/>
            <family val="3"/>
            <charset val="128"/>
          </rPr>
          <t>事由が採用や退職の場合は上段に事由発生日を記載してください</t>
        </r>
      </text>
    </comment>
    <comment ref="T5" authorId="1" shapeId="0" xr:uid="{00000000-0006-0000-0800-000005000000}">
      <text>
        <r>
          <rPr>
            <b/>
            <sz val="9"/>
            <color indexed="81"/>
            <rFont val="MS P ゴシック"/>
            <family val="3"/>
            <charset val="128"/>
          </rPr>
          <t>手当支払がある場合は「有」として、対象外の場合は記載しないでください。</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J4" authorId="0" shapeId="0" xr:uid="{00000000-0006-0000-0B00-000001000000}">
      <text>
        <r>
          <rPr>
            <b/>
            <sz val="9"/>
            <color indexed="81"/>
            <rFont val="MS P ゴシック"/>
            <family val="3"/>
            <charset val="128"/>
          </rPr>
          <t xml:space="preserve">勤務時間は契約上のものではなく、シフト作成時に予定した時間を記入してください。
</t>
        </r>
      </text>
    </comment>
    <comment ref="N4" authorId="0" shapeId="0" xr:uid="{00000000-0006-0000-0B00-000002000000}">
      <text>
        <r>
          <rPr>
            <b/>
            <sz val="9"/>
            <color indexed="81"/>
            <rFont val="MS P ゴシック"/>
            <family val="3"/>
            <charset val="128"/>
          </rPr>
          <t>勤務時間は契約上のものではなく、実際に勤務した時間を記入してください。
例） 7月の実績</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J4" authorId="0" shapeId="0" xr:uid="{00000000-0006-0000-0C00-000001000000}">
      <text>
        <r>
          <rPr>
            <b/>
            <sz val="9"/>
            <color indexed="81"/>
            <rFont val="MS P ゴシック"/>
            <family val="3"/>
            <charset val="128"/>
          </rPr>
          <t xml:space="preserve">勤務時間は契約上のものではなく、シフト作成時に予定した時間を記入してください。
</t>
        </r>
      </text>
    </comment>
    <comment ref="N4" authorId="0" shapeId="0" xr:uid="{00000000-0006-0000-0C00-000002000000}">
      <text>
        <r>
          <rPr>
            <b/>
            <sz val="9"/>
            <color indexed="81"/>
            <rFont val="MS P ゴシック"/>
            <family val="3"/>
            <charset val="128"/>
          </rPr>
          <t>勤務時間は契約上のものではなく、実際に勤務した時間を記入してください。  例） 7月の実績</t>
        </r>
      </text>
    </comment>
    <comment ref="R4" authorId="0" shapeId="0" xr:uid="{00000000-0006-0000-0C00-000003000000}">
      <text>
        <r>
          <rPr>
            <b/>
            <sz val="9"/>
            <color indexed="81"/>
            <rFont val="MS P ゴシック"/>
            <family val="3"/>
            <charset val="128"/>
          </rPr>
          <t>勤務時間は契約上のものではなく、実際に勤務した時間を記入してください。
例） 7月の実績</t>
        </r>
      </text>
    </comment>
  </commentList>
</comments>
</file>

<file path=xl/sharedStrings.xml><?xml version="1.0" encoding="utf-8"?>
<sst xmlns="http://schemas.openxmlformats.org/spreadsheetml/2006/main" count="6936" uniqueCount="1478">
  <si>
    <t>合計</t>
    <rPh sb="0" eb="2">
      <t>ゴウケイ</t>
    </rPh>
    <phoneticPr fontId="2"/>
  </si>
  <si>
    <t>記録の有無</t>
    <rPh sb="0" eb="2">
      <t>キロク</t>
    </rPh>
    <rPh sb="3" eb="5">
      <t>ウム</t>
    </rPh>
    <phoneticPr fontId="3"/>
  </si>
  <si>
    <t>◆法定点検の実施状況</t>
    <rPh sb="1" eb="3">
      <t>ホウテイ</t>
    </rPh>
    <rPh sb="3" eb="5">
      <t>テンケン</t>
    </rPh>
    <rPh sb="6" eb="8">
      <t>ジッシ</t>
    </rPh>
    <rPh sb="8" eb="10">
      <t>ジョウキョウ</t>
    </rPh>
    <phoneticPr fontId="3"/>
  </si>
  <si>
    <t>(a)</t>
    <phoneticPr fontId="3"/>
  </si>
  <si>
    <t>(a)÷(b)</t>
    <phoneticPr fontId="3"/>
  </si>
  <si>
    <t>(c)</t>
    <phoneticPr fontId="3"/>
  </si>
  <si>
    <t>(c)÷(d)</t>
    <phoneticPr fontId="3"/>
  </si>
  <si>
    <t>(e)</t>
    <phoneticPr fontId="3"/>
  </si>
  <si>
    <t>(e)÷(f)</t>
    <phoneticPr fontId="3"/>
  </si>
  <si>
    <t>(g)</t>
    <phoneticPr fontId="2"/>
  </si>
  <si>
    <t>(g)÷(f)</t>
    <phoneticPr fontId="3"/>
  </si>
  <si>
    <t>(h)</t>
    <phoneticPr fontId="3"/>
  </si>
  <si>
    <t>(h)÷(i)</t>
    <phoneticPr fontId="3"/>
  </si>
  <si>
    <t>(j)</t>
    <phoneticPr fontId="2"/>
  </si>
  <si>
    <t>(j)÷(i)</t>
    <phoneticPr fontId="3"/>
  </si>
  <si>
    <t>監査事項</t>
  </si>
  <si>
    <t>監査内容</t>
  </si>
  <si>
    <t>※結果</t>
    <rPh sb="1" eb="3">
      <t>ケッカ</t>
    </rPh>
    <phoneticPr fontId="3"/>
  </si>
  <si>
    <t>自主点検記入欄</t>
    <rPh sb="0" eb="2">
      <t>ジシュ</t>
    </rPh>
    <rPh sb="2" eb="4">
      <t>テンケン</t>
    </rPh>
    <rPh sb="4" eb="6">
      <t>キニュウ</t>
    </rPh>
    <rPh sb="6" eb="7">
      <t>ラン</t>
    </rPh>
    <phoneticPr fontId="3"/>
  </si>
  <si>
    <t>前年度</t>
    <rPh sb="0" eb="3">
      <t>ゼンネンド</t>
    </rPh>
    <phoneticPr fontId="3"/>
  </si>
  <si>
    <t>今年度</t>
    <rPh sb="0" eb="3">
      <t>コンネンド</t>
    </rPh>
    <phoneticPr fontId="3"/>
  </si>
  <si>
    <t>今年度</t>
    <rPh sb="0" eb="2">
      <t>コンネン</t>
    </rPh>
    <rPh sb="2" eb="3">
      <t>ド</t>
    </rPh>
    <phoneticPr fontId="3"/>
  </si>
  <si>
    <t>施設名</t>
  </si>
  <si>
    <t>所在地</t>
  </si>
  <si>
    <t>施設長氏名</t>
  </si>
  <si>
    <t>電話</t>
    <rPh sb="0" eb="2">
      <t>デンワ</t>
    </rPh>
    <phoneticPr fontId="3"/>
  </si>
  <si>
    <t>年齢</t>
    <rPh sb="0" eb="2">
      <t>ネンレイ</t>
    </rPh>
    <phoneticPr fontId="3"/>
  </si>
  <si>
    <t>０歳</t>
    <rPh sb="1" eb="2">
      <t>サイ</t>
    </rPh>
    <phoneticPr fontId="3"/>
  </si>
  <si>
    <t>１歳</t>
    <rPh sb="1" eb="2">
      <t>サイ</t>
    </rPh>
    <phoneticPr fontId="3"/>
  </si>
  <si>
    <t>２歳</t>
    <rPh sb="1" eb="2">
      <t>サイ</t>
    </rPh>
    <phoneticPr fontId="3"/>
  </si>
  <si>
    <t>３歳</t>
    <rPh sb="1" eb="2">
      <t>サイ</t>
    </rPh>
    <phoneticPr fontId="3"/>
  </si>
  <si>
    <t>４歳</t>
    <rPh sb="1" eb="2">
      <t>サイ</t>
    </rPh>
    <phoneticPr fontId="3"/>
  </si>
  <si>
    <t>５歳</t>
    <rPh sb="1" eb="2">
      <t>サイ</t>
    </rPh>
    <phoneticPr fontId="3"/>
  </si>
  <si>
    <t>合計</t>
    <rPh sb="0" eb="2">
      <t>ゴウケイ</t>
    </rPh>
    <phoneticPr fontId="3"/>
  </si>
  <si>
    <t>単位：人</t>
    <rPh sb="0" eb="2">
      <t>タンイ</t>
    </rPh>
    <rPh sb="3" eb="4">
      <t>ニン</t>
    </rPh>
    <phoneticPr fontId="3"/>
  </si>
  <si>
    <t>[本園]</t>
    <rPh sb="1" eb="2">
      <t>ホン</t>
    </rPh>
    <rPh sb="2" eb="3">
      <t>エン</t>
    </rPh>
    <phoneticPr fontId="3"/>
  </si>
  <si>
    <t>[分園]</t>
    <rPh sb="1" eb="2">
      <t>ブン</t>
    </rPh>
    <rPh sb="2" eb="3">
      <t>エン</t>
    </rPh>
    <phoneticPr fontId="3"/>
  </si>
  <si>
    <t>項     目</t>
    <phoneticPr fontId="3"/>
  </si>
  <si>
    <t>常勤</t>
    <rPh sb="0" eb="2">
      <t>ジョウキン</t>
    </rPh>
    <phoneticPr fontId="3"/>
  </si>
  <si>
    <t>非常勤</t>
    <rPh sb="0" eb="3">
      <t>ヒジョウキン</t>
    </rPh>
    <phoneticPr fontId="3"/>
  </si>
  <si>
    <t>◆乳児又は満２歳未満児に係る設備の状況</t>
    <rPh sb="1" eb="3">
      <t>ニュウジ</t>
    </rPh>
    <rPh sb="3" eb="4">
      <t>マタ</t>
    </rPh>
    <rPh sb="5" eb="6">
      <t>マン</t>
    </rPh>
    <rPh sb="7" eb="8">
      <t>サイ</t>
    </rPh>
    <rPh sb="8" eb="10">
      <t>ミマン</t>
    </rPh>
    <rPh sb="10" eb="11">
      <t>ジ</t>
    </rPh>
    <rPh sb="12" eb="13">
      <t>カカ</t>
    </rPh>
    <rPh sb="14" eb="16">
      <t>セツビ</t>
    </rPh>
    <rPh sb="17" eb="19">
      <t>ジョウキョウ</t>
    </rPh>
    <phoneticPr fontId="3"/>
  </si>
  <si>
    <t>設備名</t>
    <rPh sb="0" eb="2">
      <t>セツビ</t>
    </rPh>
    <rPh sb="2" eb="3">
      <t>メイ</t>
    </rPh>
    <phoneticPr fontId="3"/>
  </si>
  <si>
    <t>乳児室</t>
    <rPh sb="0" eb="2">
      <t>ニュウジ</t>
    </rPh>
    <rPh sb="2" eb="3">
      <t>シツ</t>
    </rPh>
    <phoneticPr fontId="3"/>
  </si>
  <si>
    <t>ほふく室</t>
    <rPh sb="3" eb="4">
      <t>シツ</t>
    </rPh>
    <phoneticPr fontId="3"/>
  </si>
  <si>
    <t>面積（㎡）</t>
    <rPh sb="0" eb="2">
      <t>メンセキ</t>
    </rPh>
    <phoneticPr fontId="3"/>
  </si>
  <si>
    <t>設備数（室）</t>
    <rPh sb="0" eb="2">
      <t>セツビ</t>
    </rPh>
    <rPh sb="2" eb="3">
      <t>スウ</t>
    </rPh>
    <rPh sb="4" eb="5">
      <t>シツ</t>
    </rPh>
    <phoneticPr fontId="3"/>
  </si>
  <si>
    <t>人(b)</t>
    <rPh sb="0" eb="1">
      <t>ニン</t>
    </rPh>
    <phoneticPr fontId="3"/>
  </si>
  <si>
    <t>人(d)</t>
    <rPh sb="0" eb="1">
      <t>ニン</t>
    </rPh>
    <phoneticPr fontId="3"/>
  </si>
  <si>
    <t>◆満２歳以上児に係る設備の状況</t>
    <rPh sb="1" eb="2">
      <t>マン</t>
    </rPh>
    <rPh sb="3" eb="4">
      <t>サイ</t>
    </rPh>
    <rPh sb="4" eb="6">
      <t>イジョウ</t>
    </rPh>
    <rPh sb="6" eb="7">
      <t>ジ</t>
    </rPh>
    <rPh sb="8" eb="9">
      <t>カカ</t>
    </rPh>
    <rPh sb="10" eb="12">
      <t>セツビ</t>
    </rPh>
    <rPh sb="13" eb="15">
      <t>ジョウキョウ</t>
    </rPh>
    <phoneticPr fontId="3"/>
  </si>
  <si>
    <t>保育室</t>
    <rPh sb="0" eb="3">
      <t>ホイクシツ</t>
    </rPh>
    <phoneticPr fontId="3"/>
  </si>
  <si>
    <t>遊戯室</t>
    <rPh sb="0" eb="3">
      <t>ユウギシツ</t>
    </rPh>
    <phoneticPr fontId="3"/>
  </si>
  <si>
    <t>保育室</t>
    <rPh sb="0" eb="2">
      <t>ホイク</t>
    </rPh>
    <rPh sb="2" eb="3">
      <t>シツ</t>
    </rPh>
    <phoneticPr fontId="3"/>
  </si>
  <si>
    <t>遊戯室</t>
    <rPh sb="0" eb="2">
      <t>ユウギ</t>
    </rPh>
    <rPh sb="2" eb="3">
      <t>シツ</t>
    </rPh>
    <phoneticPr fontId="3"/>
  </si>
  <si>
    <t>人(f)</t>
    <rPh sb="0" eb="1">
      <t>ニン</t>
    </rPh>
    <phoneticPr fontId="3"/>
  </si>
  <si>
    <t>人(i)</t>
    <rPh sb="0" eb="1">
      <t>ニン</t>
    </rPh>
    <phoneticPr fontId="3"/>
  </si>
  <si>
    <t>◆規程の整備状況</t>
    <rPh sb="1" eb="3">
      <t>キテイ</t>
    </rPh>
    <rPh sb="4" eb="6">
      <t>セイビ</t>
    </rPh>
    <rPh sb="6" eb="8">
      <t>ジョウキョウ</t>
    </rPh>
    <phoneticPr fontId="3"/>
  </si>
  <si>
    <t>就業規則等への記載</t>
    <rPh sb="0" eb="2">
      <t>シュウギョウ</t>
    </rPh>
    <rPh sb="2" eb="4">
      <t>キソク</t>
    </rPh>
    <rPh sb="4" eb="5">
      <t>トウ</t>
    </rPh>
    <rPh sb="7" eb="9">
      <t>キサイ</t>
    </rPh>
    <phoneticPr fontId="3"/>
  </si>
  <si>
    <t>雇用契約書等への記載</t>
    <rPh sb="0" eb="2">
      <t>コヨウ</t>
    </rPh>
    <rPh sb="2" eb="5">
      <t>ケイヤクショ</t>
    </rPh>
    <rPh sb="5" eb="6">
      <t>トウ</t>
    </rPh>
    <rPh sb="8" eb="10">
      <t>キサイ</t>
    </rPh>
    <phoneticPr fontId="3"/>
  </si>
  <si>
    <t>誓約書の徴取</t>
    <rPh sb="0" eb="3">
      <t>セイヤクショ</t>
    </rPh>
    <rPh sb="4" eb="5">
      <t>チョウ</t>
    </rPh>
    <rPh sb="5" eb="6">
      <t>シュ</t>
    </rPh>
    <phoneticPr fontId="3"/>
  </si>
  <si>
    <t>屋外遊戯場</t>
    <rPh sb="0" eb="2">
      <t>オクガイ</t>
    </rPh>
    <rPh sb="2" eb="4">
      <t>ユウギ</t>
    </rPh>
    <rPh sb="4" eb="5">
      <t>バ</t>
    </rPh>
    <phoneticPr fontId="3"/>
  </si>
  <si>
    <t>単位：人</t>
    <phoneticPr fontId="2"/>
  </si>
  <si>
    <t>月</t>
    <rPh sb="0" eb="1">
      <t>ツキ</t>
    </rPh>
    <phoneticPr fontId="2"/>
  </si>
  <si>
    <t>日</t>
    <rPh sb="0" eb="1">
      <t>ニチ</t>
    </rPh>
    <phoneticPr fontId="2"/>
  </si>
  <si>
    <t>現在</t>
    <rPh sb="0" eb="2">
      <t>ゲンザイ</t>
    </rPh>
    <phoneticPr fontId="2"/>
  </si>
  <si>
    <t>（注）調理業務の全部を委託している場合は、記入不要です。</t>
    <rPh sb="1" eb="2">
      <t>チュウ</t>
    </rPh>
    <rPh sb="3" eb="5">
      <t>チョウリ</t>
    </rPh>
    <rPh sb="5" eb="7">
      <t>ギョウム</t>
    </rPh>
    <rPh sb="8" eb="10">
      <t>ゼンブ</t>
    </rPh>
    <rPh sb="11" eb="13">
      <t>イタク</t>
    </rPh>
    <rPh sb="17" eb="19">
      <t>バアイ</t>
    </rPh>
    <rPh sb="21" eb="23">
      <t>キニュウ</t>
    </rPh>
    <rPh sb="23" eb="25">
      <t>フヨウ</t>
    </rPh>
    <phoneticPr fontId="3"/>
  </si>
  <si>
    <t>乳児又は満２歳未満児の入所者数</t>
    <rPh sb="0" eb="2">
      <t>ニュウジ</t>
    </rPh>
    <rPh sb="2" eb="3">
      <t>マタ</t>
    </rPh>
    <rPh sb="4" eb="5">
      <t>マン</t>
    </rPh>
    <rPh sb="6" eb="7">
      <t>サイ</t>
    </rPh>
    <rPh sb="7" eb="9">
      <t>ミマン</t>
    </rPh>
    <rPh sb="9" eb="10">
      <t>ジ</t>
    </rPh>
    <rPh sb="11" eb="14">
      <t>ニュウショシャ</t>
    </rPh>
    <rPh sb="14" eb="15">
      <t>スウ</t>
    </rPh>
    <phoneticPr fontId="3"/>
  </si>
  <si>
    <t>満２歳以上児の入所者数</t>
    <rPh sb="0" eb="1">
      <t>マン</t>
    </rPh>
    <rPh sb="2" eb="3">
      <t>サイ</t>
    </rPh>
    <rPh sb="3" eb="5">
      <t>イジョウ</t>
    </rPh>
    <rPh sb="5" eb="6">
      <t>ジ</t>
    </rPh>
    <rPh sb="7" eb="10">
      <t>ニュウショシャ</t>
    </rPh>
    <rPh sb="10" eb="11">
      <t>スウ</t>
    </rPh>
    <phoneticPr fontId="3"/>
  </si>
  <si>
    <t>保育に必要な用具</t>
    <rPh sb="0" eb="2">
      <t>ホイク</t>
    </rPh>
    <rPh sb="3" eb="5">
      <t>ヒツヨウ</t>
    </rPh>
    <rPh sb="6" eb="8">
      <t>ヨウグ</t>
    </rPh>
    <phoneticPr fontId="3"/>
  </si>
  <si>
    <t>調理室</t>
    <rPh sb="0" eb="3">
      <t>チョウリシツ</t>
    </rPh>
    <phoneticPr fontId="3"/>
  </si>
  <si>
    <t>調乳室</t>
    <rPh sb="0" eb="3">
      <t>チョウニュウシツ</t>
    </rPh>
    <phoneticPr fontId="3"/>
  </si>
  <si>
    <t>沐浴室</t>
    <rPh sb="0" eb="2">
      <t>モクヨク</t>
    </rPh>
    <rPh sb="2" eb="3">
      <t>シツ</t>
    </rPh>
    <phoneticPr fontId="3"/>
  </si>
  <si>
    <t>便所</t>
    <rPh sb="0" eb="2">
      <t>ベンジョ</t>
    </rPh>
    <phoneticPr fontId="3"/>
  </si>
  <si>
    <t>本　園</t>
    <rPh sb="0" eb="1">
      <t>ホン</t>
    </rPh>
    <rPh sb="2" eb="3">
      <t>エン</t>
    </rPh>
    <phoneticPr fontId="2"/>
  </si>
  <si>
    <t>分　園</t>
    <rPh sb="0" eb="1">
      <t>ブン</t>
    </rPh>
    <rPh sb="2" eb="3">
      <t>エン</t>
    </rPh>
    <phoneticPr fontId="2"/>
  </si>
  <si>
    <t>その他</t>
    <rPh sb="2" eb="3">
      <t>タ</t>
    </rPh>
    <phoneticPr fontId="2"/>
  </si>
  <si>
    <t>ベビーフェンス　※1</t>
    <phoneticPr fontId="2"/>
  </si>
  <si>
    <t>※１　乳児と満２歳に満たない幼児の部屋が同じ場合</t>
    <rPh sb="3" eb="5">
      <t>ニュウジ</t>
    </rPh>
    <rPh sb="6" eb="7">
      <t>マン</t>
    </rPh>
    <rPh sb="8" eb="9">
      <t>サイ</t>
    </rPh>
    <rPh sb="10" eb="11">
      <t>ミ</t>
    </rPh>
    <rPh sb="14" eb="16">
      <t>ヨウジ</t>
    </rPh>
    <rPh sb="17" eb="19">
      <t>ヘヤ</t>
    </rPh>
    <rPh sb="20" eb="21">
      <t>オナ</t>
    </rPh>
    <rPh sb="22" eb="24">
      <t>バアイ</t>
    </rPh>
    <phoneticPr fontId="2"/>
  </si>
  <si>
    <t>※２　乳児室とほふく室に隣接して設ける場合</t>
    <rPh sb="3" eb="5">
      <t>ニュウジ</t>
    </rPh>
    <rPh sb="5" eb="6">
      <t>シツ</t>
    </rPh>
    <rPh sb="10" eb="11">
      <t>シツ</t>
    </rPh>
    <rPh sb="12" eb="14">
      <t>リンセツ</t>
    </rPh>
    <rPh sb="16" eb="17">
      <t>モウ</t>
    </rPh>
    <rPh sb="19" eb="21">
      <t>バアイ</t>
    </rPh>
    <phoneticPr fontId="2"/>
  </si>
  <si>
    <t>保育士休憩室</t>
    <rPh sb="0" eb="3">
      <t>ホイクシ</t>
    </rPh>
    <rPh sb="3" eb="6">
      <t>キュウケイシツ</t>
    </rPh>
    <phoneticPr fontId="2"/>
  </si>
  <si>
    <t>調理員休憩室</t>
    <rPh sb="0" eb="2">
      <t>チョウリ</t>
    </rPh>
    <rPh sb="2" eb="3">
      <t>イン</t>
    </rPh>
    <rPh sb="3" eb="6">
      <t>キュウケイシツ</t>
    </rPh>
    <phoneticPr fontId="2"/>
  </si>
  <si>
    <t>事務室</t>
    <rPh sb="0" eb="3">
      <t>ジムシツ</t>
    </rPh>
    <phoneticPr fontId="2"/>
  </si>
  <si>
    <t>職員用便所</t>
    <rPh sb="0" eb="3">
      <t>ショクインヨウ</t>
    </rPh>
    <rPh sb="3" eb="5">
      <t>ベンジョ</t>
    </rPh>
    <phoneticPr fontId="2"/>
  </si>
  <si>
    <t>調理員用便所</t>
    <rPh sb="0" eb="2">
      <t>チョウリ</t>
    </rPh>
    <rPh sb="2" eb="3">
      <t>イン</t>
    </rPh>
    <rPh sb="3" eb="4">
      <t>ヨウ</t>
    </rPh>
    <rPh sb="4" eb="6">
      <t>ベンジョ</t>
    </rPh>
    <phoneticPr fontId="2"/>
  </si>
  <si>
    <t>最新の改定年月日</t>
    <rPh sb="0" eb="2">
      <t>サイシン</t>
    </rPh>
    <rPh sb="3" eb="5">
      <t>カイテイ</t>
    </rPh>
    <rPh sb="5" eb="8">
      <t>ネンガッピ</t>
    </rPh>
    <phoneticPr fontId="3"/>
  </si>
  <si>
    <t>前年度</t>
    <rPh sb="0" eb="3">
      <t>ゼンネンド</t>
    </rPh>
    <phoneticPr fontId="2"/>
  </si>
  <si>
    <t>今年度</t>
    <rPh sb="0" eb="3">
      <t>コンネンド</t>
    </rPh>
    <phoneticPr fontId="2"/>
  </si>
  <si>
    <t>項　　目</t>
    <rPh sb="0" eb="1">
      <t>コウ</t>
    </rPh>
    <rPh sb="3" eb="4">
      <t>メ</t>
    </rPh>
    <phoneticPr fontId="2"/>
  </si>
  <si>
    <t>　外部からの不審者等の侵入防止のための措置や訓練など不測の事態に備えて必要な対応を図っていること。</t>
    <phoneticPr fontId="2"/>
  </si>
  <si>
    <t>条</t>
    <rPh sb="0" eb="1">
      <t>ジョウ</t>
    </rPh>
    <phoneticPr fontId="3"/>
  </si>
  <si>
    <t>利用者処遇</t>
    <rPh sb="0" eb="3">
      <t>リヨウシャ</t>
    </rPh>
    <rPh sb="3" eb="5">
      <t>ショグウ</t>
    </rPh>
    <phoneticPr fontId="3"/>
  </si>
  <si>
    <t>監査事項</t>
    <rPh sb="0" eb="2">
      <t>カンサ</t>
    </rPh>
    <rPh sb="2" eb="4">
      <t>ジコウ</t>
    </rPh>
    <phoneticPr fontId="3"/>
  </si>
  <si>
    <t>該当条</t>
    <rPh sb="0" eb="2">
      <t>ガイトウ</t>
    </rPh>
    <rPh sb="2" eb="3">
      <t>ジョウ</t>
    </rPh>
    <phoneticPr fontId="3"/>
  </si>
  <si>
    <t>内容</t>
    <rPh sb="0" eb="2">
      <t>ナイヨウ</t>
    </rPh>
    <phoneticPr fontId="3"/>
  </si>
  <si>
    <t>施設名</t>
    <rPh sb="0" eb="2">
      <t>シセツ</t>
    </rPh>
    <rPh sb="2" eb="3">
      <t>メイ</t>
    </rPh>
    <phoneticPr fontId="3"/>
  </si>
  <si>
    <t>※施設名は自動表示されます。</t>
    <rPh sb="1" eb="3">
      <t>シセツ</t>
    </rPh>
    <rPh sb="3" eb="4">
      <t>メイ</t>
    </rPh>
    <rPh sb="5" eb="7">
      <t>ジドウ</t>
    </rPh>
    <rPh sb="7" eb="9">
      <t>ヒョウジ</t>
    </rPh>
    <phoneticPr fontId="3"/>
  </si>
  <si>
    <t>変更届出年月日（有の場合）</t>
    <rPh sb="0" eb="2">
      <t>ヘンコウ</t>
    </rPh>
    <rPh sb="2" eb="3">
      <t>トドケ</t>
    </rPh>
    <rPh sb="3" eb="4">
      <t>デ</t>
    </rPh>
    <rPh sb="4" eb="7">
      <t>ネンガッピ</t>
    </rPh>
    <rPh sb="8" eb="9">
      <t>ア</t>
    </rPh>
    <rPh sb="10" eb="12">
      <t>バアイ</t>
    </rPh>
    <phoneticPr fontId="3"/>
  </si>
  <si>
    <t>火災</t>
    <rPh sb="0" eb="2">
      <t>カサイ</t>
    </rPh>
    <phoneticPr fontId="3"/>
  </si>
  <si>
    <t>水害・土砂災害</t>
    <rPh sb="0" eb="2">
      <t>スイガイ</t>
    </rPh>
    <rPh sb="3" eb="5">
      <t>ドシャ</t>
    </rPh>
    <rPh sb="5" eb="7">
      <t>サイガイ</t>
    </rPh>
    <phoneticPr fontId="3"/>
  </si>
  <si>
    <t>地震</t>
    <rPh sb="0" eb="2">
      <t>ジシン</t>
    </rPh>
    <phoneticPr fontId="3"/>
  </si>
  <si>
    <t>本園</t>
    <rPh sb="0" eb="2">
      <t>モトゾノ</t>
    </rPh>
    <phoneticPr fontId="3"/>
  </si>
  <si>
    <t>分園</t>
    <rPh sb="0" eb="2">
      <t>ワケゾノ</t>
    </rPh>
    <phoneticPr fontId="3"/>
  </si>
  <si>
    <t>分園</t>
    <rPh sb="0" eb="1">
      <t>ブン</t>
    </rPh>
    <rPh sb="1" eb="2">
      <t>エン</t>
    </rPh>
    <phoneticPr fontId="3"/>
  </si>
  <si>
    <t>本園</t>
    <rPh sb="0" eb="1">
      <t>ホン</t>
    </rPh>
    <rPh sb="1" eb="2">
      <t>エン</t>
    </rPh>
    <phoneticPr fontId="3"/>
  </si>
  <si>
    <t>※</t>
    <phoneticPr fontId="3"/>
  </si>
  <si>
    <t>◆保育士の配置状況</t>
    <rPh sb="1" eb="3">
      <t>ホイク</t>
    </rPh>
    <rPh sb="3" eb="4">
      <t>シ</t>
    </rPh>
    <rPh sb="5" eb="7">
      <t>ハイチ</t>
    </rPh>
    <rPh sb="7" eb="9">
      <t>ジョウキョウ</t>
    </rPh>
    <phoneticPr fontId="3"/>
  </si>
  <si>
    <t>◆調理員の配置状況</t>
    <rPh sb="1" eb="4">
      <t>チョウリイン</t>
    </rPh>
    <rPh sb="5" eb="7">
      <t>ハイチ</t>
    </rPh>
    <rPh sb="7" eb="9">
      <t>ジョウキョウ</t>
    </rPh>
    <phoneticPr fontId="3"/>
  </si>
  <si>
    <t>設置階</t>
    <rPh sb="0" eb="2">
      <t>セッチ</t>
    </rPh>
    <rPh sb="2" eb="3">
      <t>カイ</t>
    </rPh>
    <phoneticPr fontId="3"/>
  </si>
  <si>
    <t>１階</t>
    <rPh sb="1" eb="2">
      <t>カイ</t>
    </rPh>
    <phoneticPr fontId="3"/>
  </si>
  <si>
    <t>２階</t>
    <rPh sb="1" eb="2">
      <t>カイ</t>
    </rPh>
    <phoneticPr fontId="3"/>
  </si>
  <si>
    <t>３階</t>
    <rPh sb="1" eb="2">
      <t>カイ</t>
    </rPh>
    <phoneticPr fontId="3"/>
  </si>
  <si>
    <t>４階以上</t>
    <rPh sb="1" eb="2">
      <t>カイ</t>
    </rPh>
    <rPh sb="2" eb="4">
      <t>イジョウ</t>
    </rPh>
    <phoneticPr fontId="3"/>
  </si>
  <si>
    <t>◆その他設備等</t>
    <rPh sb="3" eb="4">
      <t>タ</t>
    </rPh>
    <rPh sb="4" eb="6">
      <t>セツビ</t>
    </rPh>
    <rPh sb="6" eb="7">
      <t>トウ</t>
    </rPh>
    <phoneticPr fontId="3"/>
  </si>
  <si>
    <t>土砂災害</t>
    <rPh sb="0" eb="2">
      <t>ドシャ</t>
    </rPh>
    <rPh sb="2" eb="4">
      <t>サイガイ</t>
    </rPh>
    <phoneticPr fontId="3"/>
  </si>
  <si>
    <t>いる　・　いない</t>
  </si>
  <si>
    <t>◎いずれかを選択→</t>
    <rPh sb="6" eb="8">
      <t>センタク</t>
    </rPh>
    <phoneticPr fontId="3"/>
  </si>
  <si>
    <t>有　・　無</t>
    <rPh sb="0" eb="1">
      <t>アリ</t>
    </rPh>
    <rPh sb="4" eb="5">
      <t>ナ</t>
    </rPh>
    <phoneticPr fontId="3"/>
  </si>
  <si>
    <t>ない　・　ある</t>
  </si>
  <si>
    <t>実施の有無</t>
    <rPh sb="0" eb="2">
      <t>ジッシ</t>
    </rPh>
    <rPh sb="3" eb="5">
      <t>ウム</t>
    </rPh>
    <phoneticPr fontId="3"/>
  </si>
  <si>
    <t>転落防止措置</t>
    <phoneticPr fontId="3"/>
  </si>
  <si>
    <t>◆設備変更</t>
    <rPh sb="1" eb="3">
      <t>セツビ</t>
    </rPh>
    <rPh sb="3" eb="5">
      <t>ヘンコウ</t>
    </rPh>
    <phoneticPr fontId="3"/>
  </si>
  <si>
    <t>前回指導監査日以降の設備変更</t>
    <rPh sb="0" eb="2">
      <t>ゼンカイ</t>
    </rPh>
    <rPh sb="2" eb="4">
      <t>シドウ</t>
    </rPh>
    <rPh sb="4" eb="6">
      <t>カンサ</t>
    </rPh>
    <rPh sb="6" eb="7">
      <t>ビ</t>
    </rPh>
    <rPh sb="7" eb="9">
      <t>イコウ</t>
    </rPh>
    <rPh sb="10" eb="12">
      <t>セツビ</t>
    </rPh>
    <phoneticPr fontId="3"/>
  </si>
  <si>
    <t>洪水</t>
    <phoneticPr fontId="3"/>
  </si>
  <si>
    <t>・該当有の場合、下記に内容を記入してください。</t>
    <rPh sb="1" eb="3">
      <t>ガイトウ</t>
    </rPh>
    <rPh sb="8" eb="10">
      <t>カキ</t>
    </rPh>
    <phoneticPr fontId="3"/>
  </si>
  <si>
    <t>方法</t>
    <rPh sb="0" eb="2">
      <t>ホウホウ</t>
    </rPh>
    <phoneticPr fontId="3"/>
  </si>
  <si>
    <t>研修報告書の回覧</t>
    <rPh sb="0" eb="2">
      <t>ケンシュウ</t>
    </rPh>
    <rPh sb="2" eb="4">
      <t>ホウコク</t>
    </rPh>
    <rPh sb="4" eb="5">
      <t>ショ</t>
    </rPh>
    <rPh sb="6" eb="8">
      <t>カイラン</t>
    </rPh>
    <phoneticPr fontId="3"/>
  </si>
  <si>
    <t>施設内研修で報告</t>
    <rPh sb="0" eb="2">
      <t>シセツ</t>
    </rPh>
    <rPh sb="2" eb="3">
      <t>ナイ</t>
    </rPh>
    <rPh sb="3" eb="5">
      <t>ケンシュウ</t>
    </rPh>
    <rPh sb="6" eb="8">
      <t>ホウコク</t>
    </rPh>
    <phoneticPr fontId="3"/>
  </si>
  <si>
    <t>◆研修結果の情報共有の方法</t>
    <rPh sb="1" eb="3">
      <t>ケンシュウ</t>
    </rPh>
    <rPh sb="3" eb="5">
      <t>ケッカ</t>
    </rPh>
    <rPh sb="6" eb="8">
      <t>ジョウホウ</t>
    </rPh>
    <rPh sb="8" eb="10">
      <t>キョウユウ</t>
    </rPh>
    <rPh sb="11" eb="13">
      <t>ホウホウ</t>
    </rPh>
    <phoneticPr fontId="2"/>
  </si>
  <si>
    <t>水色のセル</t>
    <rPh sb="0" eb="2">
      <t>ミズイロ</t>
    </rPh>
    <rPh sb="1" eb="2">
      <t>イロ</t>
    </rPh>
    <phoneticPr fontId="3"/>
  </si>
  <si>
    <t>計算式が入力されているため、自動表示されます。そのままご活用ください。</t>
    <rPh sb="14" eb="16">
      <t>ジドウ</t>
    </rPh>
    <rPh sb="16" eb="18">
      <t>ヒョウジ</t>
    </rPh>
    <phoneticPr fontId="3"/>
  </si>
  <si>
    <t>桃色のセル</t>
    <rPh sb="0" eb="1">
      <t>モモ</t>
    </rPh>
    <rPh sb="1" eb="2">
      <t>イロ</t>
    </rPh>
    <phoneticPr fontId="3"/>
  </si>
  <si>
    <t>法人名</t>
    <rPh sb="0" eb="2">
      <t>ホウジン</t>
    </rPh>
    <phoneticPr fontId="3"/>
  </si>
  <si>
    <t>規程名等（園規程等）</t>
    <rPh sb="0" eb="2">
      <t>キテイ</t>
    </rPh>
    <rPh sb="2" eb="3">
      <t>メイ</t>
    </rPh>
    <rPh sb="3" eb="4">
      <t>トウ</t>
    </rPh>
    <phoneticPr fontId="3"/>
  </si>
  <si>
    <t>◆防犯訓練の実施状況</t>
    <rPh sb="1" eb="3">
      <t>ボウハン</t>
    </rPh>
    <rPh sb="3" eb="5">
      <t>クンレン</t>
    </rPh>
    <rPh sb="6" eb="8">
      <t>ジッシ</t>
    </rPh>
    <rPh sb="8" eb="10">
      <t>ジョウキョウ</t>
    </rPh>
    <phoneticPr fontId="3"/>
  </si>
  <si>
    <t>◆非常災害対策計画の策定状況</t>
    <rPh sb="1" eb="3">
      <t>ヒジョウ</t>
    </rPh>
    <rPh sb="3" eb="5">
      <t>サイガイ</t>
    </rPh>
    <rPh sb="5" eb="7">
      <t>タイサク</t>
    </rPh>
    <rPh sb="7" eb="9">
      <t>ケイカク</t>
    </rPh>
    <rPh sb="10" eb="12">
      <t>サクテイ</t>
    </rPh>
    <rPh sb="12" eb="14">
      <t>ジョウキョウ</t>
    </rPh>
    <phoneticPr fontId="3"/>
  </si>
  <si>
    <t>◆研修の実施状況</t>
    <rPh sb="1" eb="3">
      <t>ケンシュウ</t>
    </rPh>
    <rPh sb="4" eb="6">
      <t>ジッシ</t>
    </rPh>
    <rPh sb="6" eb="8">
      <t>ジョウキョウ</t>
    </rPh>
    <phoneticPr fontId="2"/>
  </si>
  <si>
    <t>◆訓練時に想定している災害の内容</t>
    <rPh sb="1" eb="3">
      <t>クンレン</t>
    </rPh>
    <rPh sb="3" eb="4">
      <t>ジ</t>
    </rPh>
    <rPh sb="5" eb="7">
      <t>ソウテイ</t>
    </rPh>
    <rPh sb="11" eb="13">
      <t>サイガイ</t>
    </rPh>
    <rPh sb="14" eb="16">
      <t>ナイヨウ</t>
    </rPh>
    <phoneticPr fontId="3"/>
  </si>
  <si>
    <t>水害・土砂災害は、ハザードマップ非該当の場合は記入不要です。</t>
    <phoneticPr fontId="3"/>
  </si>
  <si>
    <t>◆指定された警戒区域等の該当</t>
    <rPh sb="1" eb="3">
      <t>シテイ</t>
    </rPh>
    <rPh sb="6" eb="8">
      <t>ケイカイ</t>
    </rPh>
    <rPh sb="8" eb="10">
      <t>クイキ</t>
    </rPh>
    <rPh sb="10" eb="11">
      <t>トウ</t>
    </rPh>
    <rPh sb="12" eb="14">
      <t>ガイトウ</t>
    </rPh>
    <phoneticPr fontId="3"/>
  </si>
  <si>
    <t>人</t>
    <rPh sb="0" eb="1">
      <t>ニン</t>
    </rPh>
    <phoneticPr fontId="3"/>
  </si>
  <si>
    <t>※</t>
  </si>
  <si>
    <t>◆開所時間等</t>
    <rPh sb="1" eb="3">
      <t>カイショ</t>
    </rPh>
    <rPh sb="3" eb="5">
      <t>ジカン</t>
    </rPh>
    <rPh sb="5" eb="6">
      <t>ナド</t>
    </rPh>
    <phoneticPr fontId="3"/>
  </si>
  <si>
    <t>園だより</t>
    <rPh sb="0" eb="1">
      <t>エン</t>
    </rPh>
    <phoneticPr fontId="3"/>
  </si>
  <si>
    <t>園内掲示板</t>
    <rPh sb="0" eb="2">
      <t>エンナイ</t>
    </rPh>
    <rPh sb="2" eb="5">
      <t>ケイジバン</t>
    </rPh>
    <phoneticPr fontId="3"/>
  </si>
  <si>
    <t>配布印刷物</t>
    <rPh sb="0" eb="2">
      <t>ハイフ</t>
    </rPh>
    <rPh sb="2" eb="4">
      <t>インサツ</t>
    </rPh>
    <rPh sb="4" eb="5">
      <t>ブツ</t>
    </rPh>
    <phoneticPr fontId="3"/>
  </si>
  <si>
    <t>個人面談・懇談会等</t>
    <rPh sb="0" eb="2">
      <t>コジン</t>
    </rPh>
    <rPh sb="2" eb="4">
      <t>メンダン</t>
    </rPh>
    <rPh sb="5" eb="8">
      <t>コンダンカイ</t>
    </rPh>
    <rPh sb="8" eb="9">
      <t>ナド</t>
    </rPh>
    <phoneticPr fontId="3"/>
  </si>
  <si>
    <t>◆発育及び発達状態の把握の状況</t>
    <rPh sb="1" eb="3">
      <t>ハツイク</t>
    </rPh>
    <rPh sb="3" eb="4">
      <t>オヨ</t>
    </rPh>
    <rPh sb="5" eb="7">
      <t>ハッタツ</t>
    </rPh>
    <rPh sb="7" eb="9">
      <t>ジョウタイ</t>
    </rPh>
    <rPh sb="10" eb="12">
      <t>ハアク</t>
    </rPh>
    <rPh sb="13" eb="15">
      <t>ジョウキョウ</t>
    </rPh>
    <phoneticPr fontId="3"/>
  </si>
  <si>
    <t>実施済回数</t>
    <rPh sb="0" eb="2">
      <t>ジッシ</t>
    </rPh>
    <rPh sb="2" eb="3">
      <t>ズ</t>
    </rPh>
    <rPh sb="3" eb="5">
      <t>カイスウ</t>
    </rPh>
    <phoneticPr fontId="3"/>
  </si>
  <si>
    <t>把握方法</t>
    <rPh sb="0" eb="2">
      <t>ハアク</t>
    </rPh>
    <rPh sb="2" eb="4">
      <t>ホウホウ</t>
    </rPh>
    <phoneticPr fontId="3"/>
  </si>
  <si>
    <t>回</t>
    <rPh sb="0" eb="1">
      <t>カイ</t>
    </rPh>
    <phoneticPr fontId="3"/>
  </si>
  <si>
    <t>◆該当児の在籍数</t>
    <rPh sb="1" eb="3">
      <t>ガイトウ</t>
    </rPh>
    <rPh sb="3" eb="4">
      <t>ジ</t>
    </rPh>
    <rPh sb="5" eb="7">
      <t>ザイセキ</t>
    </rPh>
    <rPh sb="7" eb="8">
      <t>スウ</t>
    </rPh>
    <phoneticPr fontId="3"/>
  </si>
  <si>
    <t>月</t>
    <rPh sb="0" eb="1">
      <t>ツキ</t>
    </rPh>
    <phoneticPr fontId="3"/>
  </si>
  <si>
    <t>◆除去食の提供に係る状況</t>
    <rPh sb="1" eb="3">
      <t>ジョキョ</t>
    </rPh>
    <rPh sb="3" eb="4">
      <t>ショク</t>
    </rPh>
    <rPh sb="5" eb="7">
      <t>テイキョウ</t>
    </rPh>
    <rPh sb="8" eb="9">
      <t>カカ</t>
    </rPh>
    <rPh sb="10" eb="12">
      <t>ジョウキョウ</t>
    </rPh>
    <phoneticPr fontId="3"/>
  </si>
  <si>
    <t>◆給食施設栄養管理報告書（児童福祉施設用）</t>
    <rPh sb="1" eb="3">
      <t>キュウショク</t>
    </rPh>
    <rPh sb="3" eb="5">
      <t>シセツ</t>
    </rPh>
    <rPh sb="5" eb="7">
      <t>エイヨウ</t>
    </rPh>
    <rPh sb="7" eb="9">
      <t>カンリ</t>
    </rPh>
    <rPh sb="9" eb="12">
      <t>ホウコクショ</t>
    </rPh>
    <rPh sb="13" eb="15">
      <t>ジドウ</t>
    </rPh>
    <rPh sb="15" eb="17">
      <t>フクシ</t>
    </rPh>
    <rPh sb="17" eb="20">
      <t>シセツヨウ</t>
    </rPh>
    <phoneticPr fontId="3"/>
  </si>
  <si>
    <t>　健康増進法又は相模原市小規模特定給食施設等の栄養の改善に関する条例に基づく報告</t>
    <rPh sb="1" eb="3">
      <t>ケンコウ</t>
    </rPh>
    <rPh sb="3" eb="5">
      <t>ゾウシン</t>
    </rPh>
    <rPh sb="5" eb="6">
      <t>ホウ</t>
    </rPh>
    <rPh sb="6" eb="7">
      <t>マタ</t>
    </rPh>
    <rPh sb="8" eb="12">
      <t>サガミハラシ</t>
    </rPh>
    <rPh sb="12" eb="15">
      <t>ショウキボ</t>
    </rPh>
    <rPh sb="15" eb="17">
      <t>トクテイ</t>
    </rPh>
    <rPh sb="17" eb="19">
      <t>キュウショク</t>
    </rPh>
    <rPh sb="19" eb="22">
      <t>シセツナド</t>
    </rPh>
    <rPh sb="23" eb="25">
      <t>エイヨウ</t>
    </rPh>
    <rPh sb="26" eb="28">
      <t>カイゼン</t>
    </rPh>
    <rPh sb="29" eb="30">
      <t>カン</t>
    </rPh>
    <rPh sb="32" eb="34">
      <t>ジョウレイ</t>
    </rPh>
    <rPh sb="35" eb="36">
      <t>モト</t>
    </rPh>
    <rPh sb="38" eb="40">
      <t>ホウコク</t>
    </rPh>
    <phoneticPr fontId="3"/>
  </si>
  <si>
    <t>報告年月日（直近）</t>
    <rPh sb="0" eb="2">
      <t>ホウコク</t>
    </rPh>
    <rPh sb="2" eb="5">
      <t>ネンガッピ</t>
    </rPh>
    <rPh sb="6" eb="8">
      <t>チョッキン</t>
    </rPh>
    <phoneticPr fontId="3"/>
  </si>
  <si>
    <t>指導・助言・勧告</t>
    <rPh sb="0" eb="2">
      <t>シドウ</t>
    </rPh>
    <rPh sb="3" eb="5">
      <t>ジョゲン</t>
    </rPh>
    <rPh sb="6" eb="8">
      <t>カンコク</t>
    </rPh>
    <phoneticPr fontId="3"/>
  </si>
  <si>
    <t>◆調理業務について</t>
    <rPh sb="1" eb="3">
      <t>チョウリ</t>
    </rPh>
    <rPh sb="3" eb="5">
      <t>ギョウム</t>
    </rPh>
    <phoneticPr fontId="3"/>
  </si>
  <si>
    <t>ある　・　ない</t>
  </si>
  <si>
    <t>調乳室・沐浴室の事故防止策※２</t>
    <rPh sb="0" eb="2">
      <t>チョウニュウ</t>
    </rPh>
    <rPh sb="2" eb="3">
      <t>シツ</t>
    </rPh>
    <rPh sb="4" eb="6">
      <t>モクヨク</t>
    </rPh>
    <rPh sb="6" eb="7">
      <t>シツ</t>
    </rPh>
    <rPh sb="8" eb="10">
      <t>ジコ</t>
    </rPh>
    <rPh sb="10" eb="12">
      <t>ボウシ</t>
    </rPh>
    <rPh sb="12" eb="13">
      <t>サク</t>
    </rPh>
    <phoneticPr fontId="2"/>
  </si>
  <si>
    <t>　開所時間の状況</t>
    <rPh sb="1" eb="3">
      <t>カイショ</t>
    </rPh>
    <rPh sb="3" eb="5">
      <t>ジカン</t>
    </rPh>
    <rPh sb="6" eb="8">
      <t>ジョウキョウ</t>
    </rPh>
    <phoneticPr fontId="1"/>
  </si>
  <si>
    <t>　設備及び運営基準への適合状況</t>
    <rPh sb="1" eb="3">
      <t>セツビ</t>
    </rPh>
    <rPh sb="3" eb="4">
      <t>オヨ</t>
    </rPh>
    <rPh sb="5" eb="7">
      <t>ウンエイ</t>
    </rPh>
    <rPh sb="7" eb="9">
      <t>キジュン</t>
    </rPh>
    <rPh sb="11" eb="13">
      <t>テキゴウ</t>
    </rPh>
    <rPh sb="13" eb="15">
      <t>ジョウキョウ</t>
    </rPh>
    <phoneticPr fontId="2"/>
  </si>
  <si>
    <t>　防犯についての配慮状況</t>
    <rPh sb="1" eb="3">
      <t>ボウハン</t>
    </rPh>
    <rPh sb="8" eb="10">
      <t>ハイリョ</t>
    </rPh>
    <rPh sb="10" eb="12">
      <t>ジョウキョウ</t>
    </rPh>
    <phoneticPr fontId="2"/>
  </si>
  <si>
    <t>　消火訓練及び避難訓練の実施状況</t>
    <rPh sb="1" eb="3">
      <t>ショウカ</t>
    </rPh>
    <rPh sb="3" eb="5">
      <t>クンレン</t>
    </rPh>
    <rPh sb="5" eb="6">
      <t>オヨ</t>
    </rPh>
    <rPh sb="7" eb="9">
      <t>ヒナン</t>
    </rPh>
    <rPh sb="9" eb="11">
      <t>クンレン</t>
    </rPh>
    <rPh sb="12" eb="14">
      <t>ジッシ</t>
    </rPh>
    <rPh sb="14" eb="16">
      <t>ジョウキョウ</t>
    </rPh>
    <phoneticPr fontId="2"/>
  </si>
  <si>
    <t>　非常災害計画の地域の実情に応じた策定状況</t>
    <rPh sb="1" eb="3">
      <t>ヒジョウ</t>
    </rPh>
    <rPh sb="3" eb="5">
      <t>サイガイ</t>
    </rPh>
    <rPh sb="5" eb="7">
      <t>ケイカク</t>
    </rPh>
    <rPh sb="8" eb="10">
      <t>チイキ</t>
    </rPh>
    <rPh sb="11" eb="13">
      <t>ジツジョウ</t>
    </rPh>
    <rPh sb="14" eb="15">
      <t>オウ</t>
    </rPh>
    <rPh sb="17" eb="19">
      <t>サクテイ</t>
    </rPh>
    <rPh sb="19" eb="21">
      <t>ジョウキョウ</t>
    </rPh>
    <phoneticPr fontId="2"/>
  </si>
  <si>
    <t>床破損、段差等による歩行障害</t>
    <rPh sb="0" eb="1">
      <t>ユカ</t>
    </rPh>
    <rPh sb="1" eb="3">
      <t>ハソン</t>
    </rPh>
    <rPh sb="4" eb="6">
      <t>ダンサ</t>
    </rPh>
    <rPh sb="6" eb="7">
      <t>トウ</t>
    </rPh>
    <rPh sb="10" eb="12">
      <t>ホコウ</t>
    </rPh>
    <rPh sb="12" eb="14">
      <t>ショウガイ</t>
    </rPh>
    <phoneticPr fontId="2"/>
  </si>
  <si>
    <t>棚上の物品の落下防止策</t>
    <rPh sb="0" eb="1">
      <t>タナ</t>
    </rPh>
    <rPh sb="1" eb="2">
      <t>ウエ</t>
    </rPh>
    <rPh sb="3" eb="5">
      <t>ブッピン</t>
    </rPh>
    <rPh sb="6" eb="8">
      <t>ラッカ</t>
    </rPh>
    <rPh sb="8" eb="10">
      <t>ボウシ</t>
    </rPh>
    <rPh sb="10" eb="11">
      <t>サク</t>
    </rPh>
    <phoneticPr fontId="2"/>
  </si>
  <si>
    <t>屋外遊具の破損箇所、危険箇所</t>
    <rPh sb="0" eb="2">
      <t>オクガイ</t>
    </rPh>
    <rPh sb="2" eb="4">
      <t>ユウグ</t>
    </rPh>
    <rPh sb="5" eb="7">
      <t>ハソン</t>
    </rPh>
    <rPh sb="7" eb="9">
      <t>カショ</t>
    </rPh>
    <rPh sb="10" eb="12">
      <t>キケン</t>
    </rPh>
    <rPh sb="12" eb="14">
      <t>カショ</t>
    </rPh>
    <phoneticPr fontId="2"/>
  </si>
  <si>
    <t>非常口、避難経路の障害</t>
    <rPh sb="0" eb="2">
      <t>ヒジョウ</t>
    </rPh>
    <rPh sb="2" eb="3">
      <t>グチ</t>
    </rPh>
    <rPh sb="4" eb="6">
      <t>ヒナン</t>
    </rPh>
    <rPh sb="6" eb="8">
      <t>ケイロ</t>
    </rPh>
    <rPh sb="9" eb="11">
      <t>ショウガイ</t>
    </rPh>
    <phoneticPr fontId="2"/>
  </si>
  <si>
    <t>便所設備の不備</t>
    <rPh sb="0" eb="2">
      <t>ベンジョ</t>
    </rPh>
    <rPh sb="2" eb="4">
      <t>セツビ</t>
    </rPh>
    <rPh sb="5" eb="7">
      <t>フビ</t>
    </rPh>
    <phoneticPr fontId="2"/>
  </si>
  <si>
    <t>危険物放置</t>
    <rPh sb="0" eb="3">
      <t>キケンブツ</t>
    </rPh>
    <rPh sb="3" eb="5">
      <t>ホウチ</t>
    </rPh>
    <phoneticPr fontId="2"/>
  </si>
  <si>
    <t>◆設備の状況</t>
    <rPh sb="1" eb="3">
      <t>セツビ</t>
    </rPh>
    <rPh sb="4" eb="6">
      <t>ジョウキョウ</t>
    </rPh>
    <phoneticPr fontId="3"/>
  </si>
  <si>
    <t>家具等の転倒防止策</t>
    <rPh sb="0" eb="2">
      <t>カグ</t>
    </rPh>
    <rPh sb="2" eb="3">
      <t>トウ</t>
    </rPh>
    <rPh sb="4" eb="6">
      <t>テントウ</t>
    </rPh>
    <rPh sb="6" eb="8">
      <t>ボウシ</t>
    </rPh>
    <rPh sb="8" eb="9">
      <t>サク</t>
    </rPh>
    <phoneticPr fontId="2"/>
  </si>
  <si>
    <t>　</t>
  </si>
  <si>
    <t>その他（</t>
    <phoneticPr fontId="3"/>
  </si>
  <si>
    <t>）</t>
    <phoneticPr fontId="2"/>
  </si>
  <si>
    <t>ハザード
マップ
該当内容</t>
    <rPh sb="9" eb="11">
      <t>ガイトウ</t>
    </rPh>
    <rPh sb="11" eb="13">
      <t>ナイヨウ</t>
    </rPh>
    <phoneticPr fontId="3"/>
  </si>
  <si>
    <t>その他（</t>
    <rPh sb="2" eb="3">
      <t>タ</t>
    </rPh>
    <phoneticPr fontId="2"/>
  </si>
  <si>
    <t>有　・　無</t>
  </si>
  <si>
    <t>有効面積（㎡）</t>
    <rPh sb="0" eb="2">
      <t>ユウコウ</t>
    </rPh>
    <rPh sb="2" eb="4">
      <t>メンセキ</t>
    </rPh>
    <phoneticPr fontId="3"/>
  </si>
  <si>
    <t>名</t>
    <rPh sb="0" eb="1">
      <t>メイ</t>
    </rPh>
    <phoneticPr fontId="3"/>
  </si>
  <si>
    <t>前年度対象人数</t>
    <rPh sb="0" eb="3">
      <t>ゼンネンド</t>
    </rPh>
    <rPh sb="3" eb="5">
      <t>タイショウ</t>
    </rPh>
    <rPh sb="5" eb="7">
      <t>ニンズウ</t>
    </rPh>
    <phoneticPr fontId="3"/>
  </si>
  <si>
    <t>検食の実施</t>
    <rPh sb="0" eb="2">
      <t>ケンショク</t>
    </rPh>
    <rPh sb="3" eb="5">
      <t>ジッシ</t>
    </rPh>
    <phoneticPr fontId="3"/>
  </si>
  <si>
    <t>法定点検実施年月日</t>
    <rPh sb="0" eb="2">
      <t>ホウテイ</t>
    </rPh>
    <rPh sb="2" eb="4">
      <t>テンケン</t>
    </rPh>
    <rPh sb="4" eb="6">
      <t>ジッシ</t>
    </rPh>
    <rPh sb="6" eb="9">
      <t>ネンガッピ</t>
    </rPh>
    <phoneticPr fontId="3"/>
  </si>
  <si>
    <t>報告年月日</t>
    <rPh sb="0" eb="2">
      <t>ホウコク</t>
    </rPh>
    <rPh sb="2" eb="5">
      <t>ネンガッピ</t>
    </rPh>
    <phoneticPr fontId="3"/>
  </si>
  <si>
    <t>÷３＝</t>
    <phoneticPr fontId="3"/>
  </si>
  <si>
    <t>÷２０＝</t>
    <phoneticPr fontId="3"/>
  </si>
  <si>
    <t>２階に設置</t>
    <rPh sb="3" eb="5">
      <t>セッチ</t>
    </rPh>
    <phoneticPr fontId="3"/>
  </si>
  <si>
    <t>３階以上に設置</t>
    <rPh sb="5" eb="7">
      <t>セッチ</t>
    </rPh>
    <phoneticPr fontId="3"/>
  </si>
  <si>
    <t>結果</t>
    <rPh sb="0" eb="2">
      <t>ケッカ</t>
    </rPh>
    <phoneticPr fontId="3"/>
  </si>
  <si>
    <t>有・無</t>
  </si>
  <si>
    <t>相模原市</t>
    <rPh sb="0" eb="4">
      <t>サガミハラシ</t>
    </rPh>
    <phoneticPr fontId="3"/>
  </si>
  <si>
    <t xml:space="preserve">適・否
(　　)
</t>
    <rPh sb="0" eb="1">
      <t>テキ</t>
    </rPh>
    <rPh sb="2" eb="3">
      <t>ヒ</t>
    </rPh>
    <phoneticPr fontId="3"/>
  </si>
  <si>
    <t xml:space="preserve">(１歳＋２歳)÷６＝
</t>
    <rPh sb="2" eb="3">
      <t>サイ</t>
    </rPh>
    <rPh sb="5" eb="6">
      <t>サイ</t>
    </rPh>
    <phoneticPr fontId="3"/>
  </si>
  <si>
    <t xml:space="preserve">(４歳＋５歳)÷３０＝
</t>
    <rPh sb="2" eb="3">
      <t>サイ</t>
    </rPh>
    <rPh sb="5" eb="6">
      <t>サイ</t>
    </rPh>
    <phoneticPr fontId="3"/>
  </si>
  <si>
    <t>セルを選択すると右側に「▼」が表示されます。▼をクリックし、選択肢の中から該当するものを選んでください。(手書きで記入する場合は、いずれかに○を付けてください。)</t>
    <rPh sb="3" eb="5">
      <t>センタク</t>
    </rPh>
    <rPh sb="8" eb="10">
      <t>ミギガワ</t>
    </rPh>
    <rPh sb="30" eb="33">
      <t>センタクシ</t>
    </rPh>
    <rPh sb="34" eb="35">
      <t>ナカ</t>
    </rPh>
    <rPh sb="37" eb="39">
      <t>ガイトウ</t>
    </rPh>
    <rPh sb="44" eb="45">
      <t>エラ</t>
    </rPh>
    <rPh sb="72" eb="73">
      <t>ツ</t>
    </rPh>
    <phoneticPr fontId="3"/>
  </si>
  <si>
    <t>浸水(内水)</t>
    <phoneticPr fontId="3"/>
  </si>
  <si>
    <t>カーテン、建具等の防炎処理</t>
    <phoneticPr fontId="3"/>
  </si>
  <si>
    <t>階段、ベランダ、窓等からの
転落防止措置</t>
    <rPh sb="0" eb="2">
      <t>カイダン</t>
    </rPh>
    <rPh sb="8" eb="9">
      <t>マド</t>
    </rPh>
    <rPh sb="9" eb="10">
      <t>トウ</t>
    </rPh>
    <rPh sb="14" eb="16">
      <t>テンラク</t>
    </rPh>
    <rPh sb="16" eb="18">
      <t>ボウシ</t>
    </rPh>
    <rPh sb="18" eb="20">
      <t>ソチ</t>
    </rPh>
    <phoneticPr fontId="2"/>
  </si>
  <si>
    <t>適・否
(　　)</t>
  </si>
  <si>
    <t>いる・いない</t>
  </si>
  <si>
    <t>前年度未受診数</t>
    <rPh sb="0" eb="3">
      <t>ゼンネンド</t>
    </rPh>
    <rPh sb="3" eb="4">
      <t>ミ</t>
    </rPh>
    <rPh sb="4" eb="6">
      <t>ジュシン</t>
    </rPh>
    <rPh sb="6" eb="7">
      <t>スウ</t>
    </rPh>
    <phoneticPr fontId="3"/>
  </si>
  <si>
    <t>適正な給食材料の使用及び所要の栄養量が確保される調理の実施</t>
    <rPh sb="0" eb="2">
      <t>テキセイ</t>
    </rPh>
    <rPh sb="3" eb="5">
      <t>キュウショク</t>
    </rPh>
    <rPh sb="5" eb="7">
      <t>ザイリョウ</t>
    </rPh>
    <rPh sb="8" eb="10">
      <t>シヨウ</t>
    </rPh>
    <rPh sb="10" eb="11">
      <t>オヨ</t>
    </rPh>
    <rPh sb="12" eb="14">
      <t>ショヨウ</t>
    </rPh>
    <rPh sb="15" eb="17">
      <t>エイヨウ</t>
    </rPh>
    <rPh sb="17" eb="18">
      <t>リョウ</t>
    </rPh>
    <rPh sb="19" eb="21">
      <t>カクホ</t>
    </rPh>
    <rPh sb="24" eb="26">
      <t>チョウリ</t>
    </rPh>
    <rPh sb="27" eb="29">
      <t>ジッシ</t>
    </rPh>
    <phoneticPr fontId="3"/>
  </si>
  <si>
    <t>調理従事業務者の経験の程度</t>
    <rPh sb="0" eb="2">
      <t>チョウリ</t>
    </rPh>
    <rPh sb="2" eb="4">
      <t>ジュウジ</t>
    </rPh>
    <rPh sb="4" eb="6">
      <t>ギョウム</t>
    </rPh>
    <rPh sb="6" eb="7">
      <t>シャ</t>
    </rPh>
    <rPh sb="8" eb="10">
      <t>ケイケン</t>
    </rPh>
    <rPh sb="11" eb="13">
      <t>テイド</t>
    </rPh>
    <phoneticPr fontId="3"/>
  </si>
  <si>
    <t>※調理業務委託施設のみ回答</t>
    <rPh sb="1" eb="3">
      <t>チョウリ</t>
    </rPh>
    <rPh sb="3" eb="5">
      <t>ギョウム</t>
    </rPh>
    <rPh sb="5" eb="7">
      <t>イタク</t>
    </rPh>
    <rPh sb="7" eb="9">
      <t>シセツ</t>
    </rPh>
    <rPh sb="11" eb="13">
      <t>カイトウ</t>
    </rPh>
    <phoneticPr fontId="3"/>
  </si>
  <si>
    <t>区</t>
    <rPh sb="0" eb="1">
      <t>ク</t>
    </rPh>
    <phoneticPr fontId="3"/>
  </si>
  <si>
    <t>前年度途中入所人数</t>
    <rPh sb="0" eb="3">
      <t>ゼンネンド</t>
    </rPh>
    <rPh sb="3" eb="5">
      <t>トチュウ</t>
    </rPh>
    <rPh sb="5" eb="7">
      <t>ニュウショ</t>
    </rPh>
    <rPh sb="7" eb="8">
      <t>ニン</t>
    </rPh>
    <rPh sb="8" eb="9">
      <t>スウ</t>
    </rPh>
    <phoneticPr fontId="3"/>
  </si>
  <si>
    <t>除去食を要する児童数</t>
    <rPh sb="0" eb="2">
      <t>ジョキョ</t>
    </rPh>
    <rPh sb="2" eb="3">
      <t>ショク</t>
    </rPh>
    <rPh sb="4" eb="5">
      <t>ヨウ</t>
    </rPh>
    <rPh sb="7" eb="9">
      <t>ジドウ</t>
    </rPh>
    <rPh sb="9" eb="10">
      <t>スウ</t>
    </rPh>
    <phoneticPr fontId="3"/>
  </si>
  <si>
    <t>特に配慮した点や説明を要する点について自由に記載してください。</t>
    <rPh sb="0" eb="1">
      <t>トク</t>
    </rPh>
    <rPh sb="2" eb="4">
      <t>ハイリョ</t>
    </rPh>
    <rPh sb="6" eb="7">
      <t>テン</t>
    </rPh>
    <rPh sb="8" eb="10">
      <t>セツメイ</t>
    </rPh>
    <rPh sb="11" eb="12">
      <t>ヨウ</t>
    </rPh>
    <rPh sb="14" eb="15">
      <t>テン</t>
    </rPh>
    <rPh sb="19" eb="21">
      <t>ジユウ</t>
    </rPh>
    <rPh sb="22" eb="24">
      <t>キサイ</t>
    </rPh>
    <phoneticPr fontId="3"/>
  </si>
  <si>
    <t>事由記載欄</t>
    <rPh sb="0" eb="2">
      <t>ジユウ</t>
    </rPh>
    <rPh sb="2" eb="4">
      <t>キサイ</t>
    </rPh>
    <rPh sb="4" eb="5">
      <t>ラン</t>
    </rPh>
    <phoneticPr fontId="3"/>
  </si>
  <si>
    <t>◆小学校との連携の状況をご記入ください。</t>
    <rPh sb="1" eb="4">
      <t>ショウガッコウ</t>
    </rPh>
    <rPh sb="6" eb="8">
      <t>レンケイ</t>
    </rPh>
    <rPh sb="9" eb="11">
      <t>ジョウキョウ</t>
    </rPh>
    <rPh sb="13" eb="15">
      <t>キニュウ</t>
    </rPh>
    <phoneticPr fontId="3"/>
  </si>
  <si>
    <t>◆定期健康診断自体が実施できなかった場合、その理由を記入してください。</t>
    <rPh sb="1" eb="3">
      <t>テイキ</t>
    </rPh>
    <rPh sb="3" eb="5">
      <t>ケンコウ</t>
    </rPh>
    <rPh sb="5" eb="7">
      <t>シンダン</t>
    </rPh>
    <rPh sb="7" eb="9">
      <t>ジタイ</t>
    </rPh>
    <rPh sb="10" eb="12">
      <t>ジッシ</t>
    </rPh>
    <rPh sb="18" eb="20">
      <t>バアイ</t>
    </rPh>
    <rPh sb="23" eb="25">
      <t>リユウ</t>
    </rPh>
    <rPh sb="26" eb="28">
      <t>キニュウ</t>
    </rPh>
    <phoneticPr fontId="3"/>
  </si>
  <si>
    <t>◆検便で陽性反応があった場合の対応方法をご記入ください。</t>
    <rPh sb="1" eb="3">
      <t>ケンベン</t>
    </rPh>
    <rPh sb="4" eb="6">
      <t>ヨウセイ</t>
    </rPh>
    <rPh sb="6" eb="8">
      <t>ハンノウ</t>
    </rPh>
    <rPh sb="12" eb="14">
      <t>バアイ</t>
    </rPh>
    <rPh sb="15" eb="17">
      <t>タイオウ</t>
    </rPh>
    <rPh sb="17" eb="19">
      <t>ホウホウ</t>
    </rPh>
    <rPh sb="21" eb="23">
      <t>キニュウ</t>
    </rPh>
    <phoneticPr fontId="3"/>
  </si>
  <si>
    <t>◆検査漏れがあった場合の対応方法をご記入ください。</t>
    <rPh sb="1" eb="3">
      <t>ケンサ</t>
    </rPh>
    <rPh sb="3" eb="4">
      <t>モ</t>
    </rPh>
    <rPh sb="9" eb="11">
      <t>バアイ</t>
    </rPh>
    <rPh sb="12" eb="14">
      <t>タイオウ</t>
    </rPh>
    <rPh sb="14" eb="16">
      <t>ホウホウ</t>
    </rPh>
    <rPh sb="18" eb="20">
      <t>キニュウ</t>
    </rPh>
    <phoneticPr fontId="3"/>
  </si>
  <si>
    <t>◆３歳未満児に対する献立、調理(離乳食等)、食事の環境などについての配慮事項をご記入ください。</t>
    <rPh sb="36" eb="38">
      <t>ジコウ</t>
    </rPh>
    <rPh sb="40" eb="42">
      <t>キニュウ</t>
    </rPh>
    <phoneticPr fontId="3"/>
  </si>
  <si>
    <t>◆早期発見のための取組内容をご記入ください。</t>
    <rPh sb="1" eb="3">
      <t>ソウキ</t>
    </rPh>
    <rPh sb="3" eb="5">
      <t>ハッケン</t>
    </rPh>
    <rPh sb="9" eb="11">
      <t>トリクミ</t>
    </rPh>
    <rPh sb="11" eb="13">
      <t>ナイヨウ</t>
    </rPh>
    <rPh sb="15" eb="17">
      <t>キニュウ</t>
    </rPh>
    <phoneticPr fontId="3"/>
  </si>
  <si>
    <t>◆非常災害計画等の職員間の共有方法をご記入ください。</t>
    <rPh sb="1" eb="3">
      <t>ヒジョウ</t>
    </rPh>
    <rPh sb="3" eb="5">
      <t>サイガイ</t>
    </rPh>
    <rPh sb="5" eb="7">
      <t>ケイカク</t>
    </rPh>
    <rPh sb="7" eb="8">
      <t>トウ</t>
    </rPh>
    <rPh sb="9" eb="11">
      <t>ショクイン</t>
    </rPh>
    <rPh sb="11" eb="12">
      <t>カン</t>
    </rPh>
    <rPh sb="13" eb="15">
      <t>キョウユウ</t>
    </rPh>
    <rPh sb="15" eb="17">
      <t>ホウホウ</t>
    </rPh>
    <rPh sb="19" eb="21">
      <t>キニュウ</t>
    </rPh>
    <phoneticPr fontId="3"/>
  </si>
  <si>
    <t>◆防犯対策の取組内容をご記入ください。</t>
    <rPh sb="1" eb="3">
      <t>ボウハン</t>
    </rPh>
    <rPh sb="3" eb="5">
      <t>タイサク</t>
    </rPh>
    <rPh sb="6" eb="8">
      <t>トリクミ</t>
    </rPh>
    <rPh sb="8" eb="10">
      <t>ナイヨウ</t>
    </rPh>
    <rPh sb="12" eb="14">
      <t>キニュウ</t>
    </rPh>
    <phoneticPr fontId="3"/>
  </si>
  <si>
    <t>・２階以上に設置している場合は、下記の表もご記入ください。</t>
    <rPh sb="2" eb="3">
      <t>カイ</t>
    </rPh>
    <rPh sb="3" eb="5">
      <t>イジョウ</t>
    </rPh>
    <rPh sb="16" eb="18">
      <t>カキ</t>
    </rPh>
    <rPh sb="19" eb="20">
      <t>ヒョウ</t>
    </rPh>
    <rPh sb="22" eb="24">
      <t>キニュウ</t>
    </rPh>
    <phoneticPr fontId="3"/>
  </si>
  <si>
    <t>　調理員の配置状況</t>
    <rPh sb="1" eb="4">
      <t>チョウリイン</t>
    </rPh>
    <rPh sb="5" eb="7">
      <t>ハイチ</t>
    </rPh>
    <rPh sb="7" eb="9">
      <t>ジョウキョウ</t>
    </rPh>
    <phoneticPr fontId="2"/>
  </si>
  <si>
    <t>管理運営</t>
    <rPh sb="0" eb="2">
      <t>カンリ</t>
    </rPh>
    <rPh sb="2" eb="4">
      <t>ウンエイ</t>
    </rPh>
    <phoneticPr fontId="3"/>
  </si>
  <si>
    <t>　区分ごとの利用定員</t>
    <phoneticPr fontId="3"/>
  </si>
  <si>
    <t>2号</t>
    <rPh sb="1" eb="2">
      <t>ゴウ</t>
    </rPh>
    <phoneticPr fontId="3"/>
  </si>
  <si>
    <t>3号</t>
    <rPh sb="1" eb="2">
      <t>ゴウ</t>
    </rPh>
    <phoneticPr fontId="3"/>
  </si>
  <si>
    <t>0歳児</t>
    <rPh sb="1" eb="2">
      <t>サイ</t>
    </rPh>
    <rPh sb="2" eb="3">
      <t>ジ</t>
    </rPh>
    <phoneticPr fontId="3"/>
  </si>
  <si>
    <t>1歳児</t>
    <rPh sb="1" eb="2">
      <t>サイ</t>
    </rPh>
    <rPh sb="2" eb="3">
      <t>ジ</t>
    </rPh>
    <phoneticPr fontId="3"/>
  </si>
  <si>
    <t>2歳児</t>
    <rPh sb="1" eb="2">
      <t>サイ</t>
    </rPh>
    <rPh sb="2" eb="3">
      <t>ジ</t>
    </rPh>
    <phoneticPr fontId="3"/>
  </si>
  <si>
    <t>3歳児</t>
    <rPh sb="1" eb="2">
      <t>サイ</t>
    </rPh>
    <rPh sb="2" eb="3">
      <t>ジ</t>
    </rPh>
    <phoneticPr fontId="3"/>
  </si>
  <si>
    <t>4歳児</t>
    <rPh sb="1" eb="2">
      <t>サイ</t>
    </rPh>
    <rPh sb="2" eb="3">
      <t>ジ</t>
    </rPh>
    <phoneticPr fontId="3"/>
  </si>
  <si>
    <t>5歳児</t>
    <rPh sb="1" eb="2">
      <t>サイ</t>
    </rPh>
    <rPh sb="2" eb="3">
      <t>ジ</t>
    </rPh>
    <phoneticPr fontId="3"/>
  </si>
  <si>
    <t>　定員の遵守</t>
    <phoneticPr fontId="3"/>
  </si>
  <si>
    <t>　職員の専従状況</t>
    <phoneticPr fontId="3"/>
  </si>
  <si>
    <t>　運営規程に関する適切な整備状況</t>
    <rPh sb="1" eb="3">
      <t>ウンエイ</t>
    </rPh>
    <rPh sb="3" eb="5">
      <t>キテイ</t>
    </rPh>
    <rPh sb="12" eb="14">
      <t>セイビ</t>
    </rPh>
    <rPh sb="14" eb="16">
      <t>ジョウキョウ</t>
    </rPh>
    <phoneticPr fontId="3"/>
  </si>
  <si>
    <t>人</t>
    <rPh sb="0" eb="1">
      <t>ヒト</t>
    </rPh>
    <phoneticPr fontId="3"/>
  </si>
  <si>
    <t>　勤務体制の確保</t>
    <rPh sb="1" eb="3">
      <t>キンム</t>
    </rPh>
    <rPh sb="3" eb="5">
      <t>タイセイ</t>
    </rPh>
    <rPh sb="6" eb="8">
      <t>カクホ</t>
    </rPh>
    <phoneticPr fontId="3"/>
  </si>
  <si>
    <t>6　運営規程</t>
    <rPh sb="2" eb="4">
      <t>ウンエイ</t>
    </rPh>
    <rPh sb="4" eb="6">
      <t>キテイ</t>
    </rPh>
    <phoneticPr fontId="3"/>
  </si>
  <si>
    <t>(2)</t>
  </si>
  <si>
    <t>(3)</t>
  </si>
  <si>
    <t>(4)</t>
  </si>
  <si>
    <t>(5)</t>
  </si>
  <si>
    <t>(7)</t>
  </si>
  <si>
    <t>(8)</t>
  </si>
  <si>
    <t>(9)</t>
  </si>
  <si>
    <t>(10)</t>
  </si>
  <si>
    <t>(11)</t>
  </si>
  <si>
    <t>◆利用者への周知</t>
    <rPh sb="1" eb="4">
      <t>リヨウシャ</t>
    </rPh>
    <rPh sb="6" eb="8">
      <t>シュウチ</t>
    </rPh>
    <phoneticPr fontId="3"/>
  </si>
  <si>
    <t>重要事項説明書への記載</t>
    <rPh sb="0" eb="2">
      <t>ジュウヨウ</t>
    </rPh>
    <rPh sb="2" eb="4">
      <t>ジコウ</t>
    </rPh>
    <rPh sb="4" eb="7">
      <t>セツメイショ</t>
    </rPh>
    <rPh sb="9" eb="11">
      <t>キサイ</t>
    </rPh>
    <phoneticPr fontId="3"/>
  </si>
  <si>
    <t>書類の名称</t>
    <rPh sb="0" eb="2">
      <t>ショルイ</t>
    </rPh>
    <rPh sb="3" eb="5">
      <t>メイショウ</t>
    </rPh>
    <phoneticPr fontId="3"/>
  </si>
  <si>
    <t>件</t>
    <rPh sb="0" eb="1">
      <t>ケン</t>
    </rPh>
    <phoneticPr fontId="3"/>
  </si>
  <si>
    <t>　通勤・住宅手当等の各種手当が規定され適切に支払われていること。</t>
    <phoneticPr fontId="3"/>
  </si>
  <si>
    <t>消防計画</t>
    <rPh sb="0" eb="2">
      <t>ショウボウ</t>
    </rPh>
    <rPh sb="2" eb="4">
      <t>ケイカク</t>
    </rPh>
    <phoneticPr fontId="3"/>
  </si>
  <si>
    <t>◆苦情記録簿の整備状況</t>
    <rPh sb="1" eb="3">
      <t>クジョウ</t>
    </rPh>
    <rPh sb="3" eb="6">
      <t>キロクボ</t>
    </rPh>
    <rPh sb="7" eb="9">
      <t>セイビ</t>
    </rPh>
    <rPh sb="9" eb="11">
      <t>ジョウキョウ</t>
    </rPh>
    <phoneticPr fontId="3"/>
  </si>
  <si>
    <t>◆時間外労働・休日労働に係る労使協定(36協定)等の状況</t>
    <rPh sb="1" eb="4">
      <t>ジカンガイ</t>
    </rPh>
    <rPh sb="4" eb="6">
      <t>ロウドウ</t>
    </rPh>
    <rPh sb="7" eb="9">
      <t>キュウジツ</t>
    </rPh>
    <rPh sb="9" eb="11">
      <t>ロウドウ</t>
    </rPh>
    <rPh sb="12" eb="13">
      <t>カカ</t>
    </rPh>
    <rPh sb="14" eb="16">
      <t>ロウシ</t>
    </rPh>
    <rPh sb="16" eb="18">
      <t>キョウテイ</t>
    </rPh>
    <rPh sb="21" eb="23">
      <t>キョウテイ</t>
    </rPh>
    <rPh sb="24" eb="25">
      <t>トウ</t>
    </rPh>
    <rPh sb="26" eb="28">
      <t>ジョウキョウ</t>
    </rPh>
    <phoneticPr fontId="3"/>
  </si>
  <si>
    <t>労働基準監督署
届出年月日</t>
    <rPh sb="0" eb="2">
      <t>ロウドウ</t>
    </rPh>
    <rPh sb="2" eb="4">
      <t>キジュン</t>
    </rPh>
    <rPh sb="4" eb="6">
      <t>カントク</t>
    </rPh>
    <rPh sb="6" eb="7">
      <t>ショ</t>
    </rPh>
    <rPh sb="8" eb="9">
      <t>トド</t>
    </rPh>
    <rPh sb="9" eb="10">
      <t>デ</t>
    </rPh>
    <rPh sb="10" eb="11">
      <t>ネン</t>
    </rPh>
    <rPh sb="11" eb="12">
      <t>ツキ</t>
    </rPh>
    <rPh sb="12" eb="13">
      <t>ビ</t>
    </rPh>
    <phoneticPr fontId="3"/>
  </si>
  <si>
    <t>年</t>
    <rPh sb="0" eb="1">
      <t>ネン</t>
    </rPh>
    <phoneticPr fontId="3"/>
  </si>
  <si>
    <t>月</t>
    <rPh sb="0" eb="1">
      <t>ガツ</t>
    </rPh>
    <phoneticPr fontId="3"/>
  </si>
  <si>
    <t>日</t>
    <rPh sb="0" eb="1">
      <t>ニチ</t>
    </rPh>
    <phoneticPr fontId="3"/>
  </si>
  <si>
    <t>協定期間</t>
    <rPh sb="0" eb="2">
      <t>キョウテイ</t>
    </rPh>
    <rPh sb="2" eb="4">
      <t>キカン</t>
    </rPh>
    <phoneticPr fontId="3"/>
  </si>
  <si>
    <t>から1年間</t>
  </si>
  <si>
    <t>◆法定外賃金控除に係る労使協定(24協定)の状況</t>
    <rPh sb="1" eb="3">
      <t>ホウテイ</t>
    </rPh>
    <rPh sb="3" eb="4">
      <t>ガイ</t>
    </rPh>
    <rPh sb="4" eb="6">
      <t>チンギン</t>
    </rPh>
    <rPh sb="6" eb="8">
      <t>コウジョ</t>
    </rPh>
    <rPh sb="9" eb="10">
      <t>カカ</t>
    </rPh>
    <rPh sb="11" eb="13">
      <t>ロウシ</t>
    </rPh>
    <rPh sb="13" eb="15">
      <t>キョウテイ</t>
    </rPh>
    <rPh sb="18" eb="20">
      <t>キョウテイ</t>
    </rPh>
    <rPh sb="22" eb="24">
      <t>ジョウキョウ</t>
    </rPh>
    <phoneticPr fontId="3"/>
  </si>
  <si>
    <t>協定締結日</t>
    <rPh sb="0" eb="2">
      <t>キョウテイ</t>
    </rPh>
    <rPh sb="2" eb="4">
      <t>テイケツ</t>
    </rPh>
    <rPh sb="4" eb="5">
      <t>ビ</t>
    </rPh>
    <phoneticPr fontId="3"/>
  </si>
  <si>
    <t>その他</t>
    <rPh sb="2" eb="3">
      <t>タ</t>
    </rPh>
    <phoneticPr fontId="3"/>
  </si>
  <si>
    <t>記載</t>
    <rPh sb="0" eb="2">
      <t>キサイ</t>
    </rPh>
    <phoneticPr fontId="3"/>
  </si>
  <si>
    <t>(1)</t>
    <phoneticPr fontId="3"/>
  </si>
  <si>
    <t>有・無</t>
    <rPh sb="0" eb="1">
      <t>アリ</t>
    </rPh>
    <rPh sb="2" eb="3">
      <t>ナ</t>
    </rPh>
    <phoneticPr fontId="3"/>
  </si>
  <si>
    <t>(2)</t>
    <phoneticPr fontId="3"/>
  </si>
  <si>
    <t>(3)</t>
    <phoneticPr fontId="3"/>
  </si>
  <si>
    <t>(4)</t>
    <phoneticPr fontId="3"/>
  </si>
  <si>
    <t>(6)</t>
    <phoneticPr fontId="3"/>
  </si>
  <si>
    <t>　記録の整備</t>
    <rPh sb="1" eb="3">
      <t>キロク</t>
    </rPh>
    <rPh sb="4" eb="6">
      <t>セイビ</t>
    </rPh>
    <phoneticPr fontId="3"/>
  </si>
  <si>
    <t>(5)</t>
    <phoneticPr fontId="3"/>
  </si>
  <si>
    <t>特定教育・保育の提供に関する記録</t>
    <rPh sb="0" eb="2">
      <t>トクテイ</t>
    </rPh>
    <rPh sb="2" eb="4">
      <t>キョウイク</t>
    </rPh>
    <rPh sb="5" eb="7">
      <t>ホイク</t>
    </rPh>
    <rPh sb="8" eb="10">
      <t>テイキョウ</t>
    </rPh>
    <rPh sb="11" eb="12">
      <t>カン</t>
    </rPh>
    <rPh sb="14" eb="16">
      <t>キロク</t>
    </rPh>
    <phoneticPr fontId="3"/>
  </si>
  <si>
    <t>雇用契約書または労働条件通知書</t>
    <rPh sb="0" eb="2">
      <t>コヨウ</t>
    </rPh>
    <rPh sb="2" eb="5">
      <t>ケイヤクショ</t>
    </rPh>
    <rPh sb="8" eb="10">
      <t>ロウドウ</t>
    </rPh>
    <rPh sb="10" eb="12">
      <t>ジョウケン</t>
    </rPh>
    <rPh sb="12" eb="15">
      <t>ツウチショ</t>
    </rPh>
    <phoneticPr fontId="3"/>
  </si>
  <si>
    <t>出勤簿</t>
    <rPh sb="0" eb="2">
      <t>シュッキン</t>
    </rPh>
    <rPh sb="2" eb="3">
      <t>ボ</t>
    </rPh>
    <phoneticPr fontId="3"/>
  </si>
  <si>
    <t>休暇記録</t>
    <rPh sb="0" eb="2">
      <t>キュウカ</t>
    </rPh>
    <rPh sb="2" eb="4">
      <t>キロク</t>
    </rPh>
    <phoneticPr fontId="3"/>
  </si>
  <si>
    <t>保育計画等</t>
    <rPh sb="0" eb="2">
      <t>ホイク</t>
    </rPh>
    <rPh sb="2" eb="4">
      <t>ケイカク</t>
    </rPh>
    <rPh sb="4" eb="5">
      <t>トウ</t>
    </rPh>
    <phoneticPr fontId="3"/>
  </si>
  <si>
    <t>保育日誌等</t>
    <rPh sb="0" eb="2">
      <t>ホイク</t>
    </rPh>
    <rPh sb="2" eb="4">
      <t>ニッシ</t>
    </rPh>
    <rPh sb="4" eb="5">
      <t>トウ</t>
    </rPh>
    <phoneticPr fontId="3"/>
  </si>
  <si>
    <t>苦情に関する記録</t>
    <rPh sb="0" eb="2">
      <t>クジョウ</t>
    </rPh>
    <rPh sb="3" eb="4">
      <t>カン</t>
    </rPh>
    <rPh sb="6" eb="8">
      <t>キロク</t>
    </rPh>
    <phoneticPr fontId="3"/>
  </si>
  <si>
    <t>事故状況・処置等に関する記録</t>
    <rPh sb="0" eb="2">
      <t>ジコ</t>
    </rPh>
    <rPh sb="2" eb="4">
      <t>ジョウキョウ</t>
    </rPh>
    <rPh sb="5" eb="7">
      <t>ショチ</t>
    </rPh>
    <rPh sb="7" eb="8">
      <t>トウ</t>
    </rPh>
    <rPh sb="9" eb="10">
      <t>カン</t>
    </rPh>
    <rPh sb="12" eb="14">
      <t>キロク</t>
    </rPh>
    <phoneticPr fontId="3"/>
  </si>
  <si>
    <t>有無</t>
    <rPh sb="0" eb="2">
      <t>ウム</t>
    </rPh>
    <phoneticPr fontId="3"/>
  </si>
  <si>
    <t>保存期間</t>
    <rPh sb="0" eb="2">
      <t>ホゾン</t>
    </rPh>
    <rPh sb="2" eb="4">
      <t>キカン</t>
    </rPh>
    <phoneticPr fontId="3"/>
  </si>
  <si>
    <t>職員、設備及び会計に関する諸記録</t>
    <rPh sb="3" eb="5">
      <t>セツビ</t>
    </rPh>
    <rPh sb="5" eb="6">
      <t>オヨ</t>
    </rPh>
    <rPh sb="7" eb="9">
      <t>カイケイ</t>
    </rPh>
    <rPh sb="10" eb="11">
      <t>カン</t>
    </rPh>
    <phoneticPr fontId="3"/>
  </si>
  <si>
    <t>会計帳簿（経理規程に規定してあるもの）</t>
    <rPh sb="0" eb="2">
      <t>カイケイ</t>
    </rPh>
    <rPh sb="2" eb="4">
      <t>チョウボ</t>
    </rPh>
    <rPh sb="5" eb="7">
      <t>ケイリ</t>
    </rPh>
    <rPh sb="7" eb="9">
      <t>キテイ</t>
    </rPh>
    <rPh sb="10" eb="12">
      <t>キテイ</t>
    </rPh>
    <phoneticPr fontId="3"/>
  </si>
  <si>
    <t>◆重要事項説明に含む内容</t>
    <rPh sb="1" eb="3">
      <t>ジュウヨウ</t>
    </rPh>
    <rPh sb="3" eb="5">
      <t>ジコウ</t>
    </rPh>
    <rPh sb="5" eb="7">
      <t>セツメイ</t>
    </rPh>
    <rPh sb="8" eb="9">
      <t>フク</t>
    </rPh>
    <rPh sb="10" eb="12">
      <t>ナイヨウ</t>
    </rPh>
    <phoneticPr fontId="3"/>
  </si>
  <si>
    <t>職員の勤務体制</t>
    <rPh sb="0" eb="2">
      <t>ショクイン</t>
    </rPh>
    <rPh sb="3" eb="5">
      <t>キンム</t>
    </rPh>
    <rPh sb="5" eb="7">
      <t>タイセイ</t>
    </rPh>
    <phoneticPr fontId="3"/>
  </si>
  <si>
    <t>利用者負担</t>
    <rPh sb="0" eb="3">
      <t>リヨウシャ</t>
    </rPh>
    <rPh sb="3" eb="5">
      <t>フタン</t>
    </rPh>
    <phoneticPr fontId="3"/>
  </si>
  <si>
    <t>その他重要事項</t>
    <rPh sb="2" eb="3">
      <t>タ</t>
    </rPh>
    <rPh sb="3" eb="5">
      <t>ジュウヨウ</t>
    </rPh>
    <rPh sb="5" eb="7">
      <t>ジコウ</t>
    </rPh>
    <phoneticPr fontId="3"/>
  </si>
  <si>
    <t>電子媒体</t>
    <rPh sb="0" eb="2">
      <t>デンシ</t>
    </rPh>
    <rPh sb="2" eb="4">
      <t>バイタイ</t>
    </rPh>
    <phoneticPr fontId="3"/>
  </si>
  <si>
    <t>承認あり・なし</t>
  </si>
  <si>
    <t>書面</t>
    <rPh sb="0" eb="2">
      <t>ショメン</t>
    </rPh>
    <phoneticPr fontId="3"/>
  </si>
  <si>
    <t>あり・なし</t>
  </si>
  <si>
    <t>消火</t>
    <rPh sb="0" eb="2">
      <t>ショウカ</t>
    </rPh>
    <phoneticPr fontId="3"/>
  </si>
  <si>
    <t>避難</t>
    <rPh sb="0" eb="2">
      <t>ヒナン</t>
    </rPh>
    <phoneticPr fontId="3"/>
  </si>
  <si>
    <t>◆消火・避難訓練実施状況</t>
    <rPh sb="1" eb="3">
      <t>ショウカ</t>
    </rPh>
    <rPh sb="4" eb="6">
      <t>ヒナン</t>
    </rPh>
    <rPh sb="6" eb="8">
      <t>クンレン</t>
    </rPh>
    <rPh sb="8" eb="10">
      <t>ジッシ</t>
    </rPh>
    <rPh sb="10" eb="12">
      <t>ジョウキョウ</t>
    </rPh>
    <phoneticPr fontId="3"/>
  </si>
  <si>
    <t>◆乳児室・ほふく室・保育室・遊戯室の設置階</t>
    <rPh sb="1" eb="3">
      <t>ニュウジ</t>
    </rPh>
    <rPh sb="3" eb="4">
      <t>シツ</t>
    </rPh>
    <rPh sb="8" eb="9">
      <t>シツ</t>
    </rPh>
    <rPh sb="10" eb="13">
      <t>ホイクシツ</t>
    </rPh>
    <rPh sb="14" eb="16">
      <t>ユウギ</t>
    </rPh>
    <rPh sb="16" eb="17">
      <t>シツ</t>
    </rPh>
    <rPh sb="18" eb="20">
      <t>セッチ</t>
    </rPh>
    <rPh sb="20" eb="21">
      <t>カイ</t>
    </rPh>
    <phoneticPr fontId="3"/>
  </si>
  <si>
    <t>医務室（医療品を含む）</t>
    <rPh sb="0" eb="3">
      <t>イムシツ</t>
    </rPh>
    <rPh sb="4" eb="6">
      <t>イリョウ</t>
    </rPh>
    <rPh sb="6" eb="7">
      <t>ヒン</t>
    </rPh>
    <rPh sb="8" eb="9">
      <t>フク</t>
    </rPh>
    <phoneticPr fontId="3"/>
  </si>
  <si>
    <t>◆苦情解決を受け付ける窓口</t>
    <rPh sb="1" eb="3">
      <t>クジョウ</t>
    </rPh>
    <rPh sb="3" eb="5">
      <t>カイケツ</t>
    </rPh>
    <rPh sb="6" eb="7">
      <t>ウ</t>
    </rPh>
    <rPh sb="8" eb="9">
      <t>ツ</t>
    </rPh>
    <rPh sb="11" eb="13">
      <t>マドグチ</t>
    </rPh>
    <phoneticPr fontId="3"/>
  </si>
  <si>
    <t>保育所</t>
    <rPh sb="0" eb="2">
      <t>ホイク</t>
    </rPh>
    <rPh sb="2" eb="3">
      <t>ショ</t>
    </rPh>
    <phoneticPr fontId="3"/>
  </si>
  <si>
    <t>第三者委員</t>
    <rPh sb="0" eb="3">
      <t>ダイサンシャ</t>
    </rPh>
    <rPh sb="3" eb="5">
      <t>イイン</t>
    </rPh>
    <phoneticPr fontId="3"/>
  </si>
  <si>
    <t>責任者</t>
    <rPh sb="0" eb="3">
      <t>セキニンシャ</t>
    </rPh>
    <phoneticPr fontId="3"/>
  </si>
  <si>
    <t>担当者</t>
    <rPh sb="0" eb="3">
      <t>タントウシャ</t>
    </rPh>
    <phoneticPr fontId="3"/>
  </si>
  <si>
    <t>手当の種類</t>
    <rPh sb="0" eb="2">
      <t>テアテ</t>
    </rPh>
    <rPh sb="3" eb="5">
      <t>シュルイ</t>
    </rPh>
    <phoneticPr fontId="3"/>
  </si>
  <si>
    <t>規程</t>
    <rPh sb="0" eb="2">
      <t>キテイ</t>
    </rPh>
    <phoneticPr fontId="3"/>
  </si>
  <si>
    <t>条項</t>
    <rPh sb="0" eb="2">
      <t>ジョウコウ</t>
    </rPh>
    <phoneticPr fontId="3"/>
  </si>
  <si>
    <t>◆利用者への交付方法（電子媒体の場合の承認の有無）</t>
    <rPh sb="1" eb="4">
      <t>リヨウシャ</t>
    </rPh>
    <rPh sb="6" eb="8">
      <t>コウフ</t>
    </rPh>
    <rPh sb="8" eb="10">
      <t>ホウホウ</t>
    </rPh>
    <rPh sb="11" eb="13">
      <t>デンシ</t>
    </rPh>
    <rPh sb="13" eb="15">
      <t>バイタイ</t>
    </rPh>
    <rPh sb="16" eb="18">
      <t>バアイ</t>
    </rPh>
    <rPh sb="19" eb="21">
      <t>ショウニン</t>
    </rPh>
    <rPh sb="22" eb="24">
      <t>ウム</t>
    </rPh>
    <phoneticPr fontId="3"/>
  </si>
  <si>
    <t>利用者の不正受給の防止に関する市への通知記録</t>
    <rPh sb="0" eb="3">
      <t>リヨウシャ</t>
    </rPh>
    <rPh sb="4" eb="6">
      <t>フセイ</t>
    </rPh>
    <rPh sb="6" eb="8">
      <t>ジュキュウ</t>
    </rPh>
    <rPh sb="9" eb="11">
      <t>ボウシ</t>
    </rPh>
    <rPh sb="12" eb="13">
      <t>カン</t>
    </rPh>
    <rPh sb="15" eb="16">
      <t>シ</t>
    </rPh>
    <rPh sb="18" eb="20">
      <t>ツウチ</t>
    </rPh>
    <rPh sb="20" eb="22">
      <t>キロク</t>
    </rPh>
    <phoneticPr fontId="3"/>
  </si>
  <si>
    <t>ハザードマップ</t>
    <phoneticPr fontId="3"/>
  </si>
  <si>
    <t>◆職員の確保・定着化の取組内容について</t>
    <rPh sb="1" eb="3">
      <t>ショクイン</t>
    </rPh>
    <rPh sb="4" eb="6">
      <t>カクホ</t>
    </rPh>
    <rPh sb="7" eb="10">
      <t>テイチャクカ</t>
    </rPh>
    <rPh sb="11" eb="13">
      <t>トリクミ</t>
    </rPh>
    <rPh sb="13" eb="15">
      <t>ナイヨウ</t>
    </rPh>
    <phoneticPr fontId="3"/>
  </si>
  <si>
    <t>休憩時間の確保</t>
    <rPh sb="0" eb="2">
      <t>キュウケイ</t>
    </rPh>
    <rPh sb="2" eb="4">
      <t>ジカン</t>
    </rPh>
    <rPh sb="5" eb="7">
      <t>カクホ</t>
    </rPh>
    <phoneticPr fontId="3"/>
  </si>
  <si>
    <t>年次有給休暇取得奨励</t>
    <rPh sb="0" eb="2">
      <t>ネンジ</t>
    </rPh>
    <rPh sb="2" eb="6">
      <t>ユウキュウキュウカ</t>
    </rPh>
    <rPh sb="6" eb="8">
      <t>シュトク</t>
    </rPh>
    <rPh sb="8" eb="10">
      <t>ショウレイ</t>
    </rPh>
    <phoneticPr fontId="3"/>
  </si>
  <si>
    <t>産休・育休の取得奨励</t>
    <rPh sb="0" eb="2">
      <t>サンキュウ</t>
    </rPh>
    <rPh sb="3" eb="5">
      <t>イクキュウ</t>
    </rPh>
    <rPh sb="6" eb="8">
      <t>シュトク</t>
    </rPh>
    <rPh sb="8" eb="10">
      <t>ショウレイ</t>
    </rPh>
    <phoneticPr fontId="3"/>
  </si>
  <si>
    <t>児</t>
    <rPh sb="0" eb="1">
      <t>ジ</t>
    </rPh>
    <phoneticPr fontId="3"/>
  </si>
  <si>
    <t>特</t>
    <rPh sb="0" eb="1">
      <t>トク</t>
    </rPh>
    <phoneticPr fontId="3"/>
  </si>
  <si>
    <t>共</t>
    <rPh sb="0" eb="1">
      <t>キョウ</t>
    </rPh>
    <phoneticPr fontId="3"/>
  </si>
  <si>
    <t xml:space="preserve">　保育所は、その利用定員の数を20人以上としていること。
</t>
    <phoneticPr fontId="3"/>
  </si>
  <si>
    <t>　利用定員に関する基準</t>
    <rPh sb="1" eb="3">
      <t>リヨウ</t>
    </rPh>
    <rPh sb="3" eb="5">
      <t>テイイン</t>
    </rPh>
    <rPh sb="6" eb="7">
      <t>カン</t>
    </rPh>
    <rPh sb="9" eb="11">
      <t>キジュン</t>
    </rPh>
    <phoneticPr fontId="2"/>
  </si>
  <si>
    <t>事　項</t>
    <rPh sb="0" eb="1">
      <t>コト</t>
    </rPh>
    <rPh sb="2" eb="3">
      <t>コウ</t>
    </rPh>
    <phoneticPr fontId="3"/>
  </si>
  <si>
    <t xml:space="preserve">　苦情処理に対する措置
</t>
    <rPh sb="1" eb="3">
      <t>クジョウ</t>
    </rPh>
    <rPh sb="3" eb="5">
      <t>ショリ</t>
    </rPh>
    <rPh sb="6" eb="7">
      <t>タイ</t>
    </rPh>
    <rPh sb="9" eb="11">
      <t>ソチ</t>
    </rPh>
    <phoneticPr fontId="2"/>
  </si>
  <si>
    <t>　職員の確保・定着化</t>
    <rPh sb="1" eb="3">
      <t>ショクイン</t>
    </rPh>
    <rPh sb="4" eb="6">
      <t>カクホ</t>
    </rPh>
    <rPh sb="7" eb="10">
      <t>テイチャクカ</t>
    </rPh>
    <phoneticPr fontId="3"/>
  </si>
  <si>
    <t>　重要事項説明及び利用申込者の同意</t>
    <rPh sb="1" eb="3">
      <t>ジュウヨウ</t>
    </rPh>
    <rPh sb="3" eb="5">
      <t>ジコウ</t>
    </rPh>
    <rPh sb="5" eb="7">
      <t>セツメイ</t>
    </rPh>
    <rPh sb="7" eb="8">
      <t>オヨ</t>
    </rPh>
    <phoneticPr fontId="3"/>
  </si>
  <si>
    <t>　食事の提供状況</t>
    <rPh sb="1" eb="3">
      <t>ショクジ</t>
    </rPh>
    <rPh sb="4" eb="6">
      <t>テイキョウ</t>
    </rPh>
    <rPh sb="6" eb="8">
      <t>ジョウキョウ</t>
    </rPh>
    <phoneticPr fontId="3"/>
  </si>
  <si>
    <t>　保育時間は、1日につき8時間を原則とし、開所時間は、保護者の労働時間その他家庭の状況等を考慮して定めること。
　また、1日につき11時間以上の開所に努めていること。</t>
    <phoneticPr fontId="3"/>
  </si>
  <si>
    <t>1　保育時間等</t>
    <phoneticPr fontId="3"/>
  </si>
  <si>
    <t>2　利用定員に関する基準</t>
    <phoneticPr fontId="3"/>
  </si>
  <si>
    <t>3　運営に関する基準</t>
    <phoneticPr fontId="3"/>
  </si>
  <si>
    <t>4　職員の配置基準</t>
    <phoneticPr fontId="3"/>
  </si>
  <si>
    <t>5　施設及び設備
（1）設備基準</t>
    <phoneticPr fontId="3"/>
  </si>
  <si>
    <t>（2）設備等の変更</t>
    <rPh sb="3" eb="5">
      <t>セツビ</t>
    </rPh>
    <rPh sb="5" eb="6">
      <t>トウ</t>
    </rPh>
    <phoneticPr fontId="2"/>
  </si>
  <si>
    <t>7　秘密保持</t>
    <phoneticPr fontId="3"/>
  </si>
  <si>
    <t>8　苦情解決</t>
    <rPh sb="2" eb="4">
      <t>クジョウ</t>
    </rPh>
    <rPh sb="4" eb="6">
      <t>カイケツ</t>
    </rPh>
    <phoneticPr fontId="3"/>
  </si>
  <si>
    <t>9　非常災害対策</t>
    <rPh sb="6" eb="8">
      <t>タイサク</t>
    </rPh>
    <phoneticPr fontId="2"/>
  </si>
  <si>
    <t>　秘密保持等</t>
    <rPh sb="1" eb="3">
      <t>ヒミツ</t>
    </rPh>
    <rPh sb="3" eb="5">
      <t>ホジ</t>
    </rPh>
    <rPh sb="5" eb="6">
      <t>トウ</t>
    </rPh>
    <phoneticPr fontId="2"/>
  </si>
  <si>
    <t>　苦情を受け付けた場合には、当該苦情の内容等を記録していること。</t>
    <phoneticPr fontId="3"/>
  </si>
  <si>
    <t xml:space="preserve">　職員であった者が、正当な理由がなく、その業務上知り得た教育・保育給付認定子ども又はその家族の秘密を漏らすことがないよう、必要な措置を講じていること。
</t>
    <phoneticPr fontId="2"/>
  </si>
  <si>
    <t xml:space="preserve">　職員及び管理者は、正当な理由がなく、その業務上知り得た教育・保育給付認定子ども又はその家族の秘密を漏らしていないこと。
</t>
    <phoneticPr fontId="2"/>
  </si>
  <si>
    <t>　市からの求めがあった場合には、苦情の改善の内容を市に報告していること。</t>
    <phoneticPr fontId="3"/>
  </si>
  <si>
    <t>その他（計画名）</t>
    <rPh sb="2" eb="3">
      <t>タ</t>
    </rPh>
    <rPh sb="4" eb="6">
      <t>ケイカク</t>
    </rPh>
    <rPh sb="6" eb="7">
      <t>メイ</t>
    </rPh>
    <phoneticPr fontId="3"/>
  </si>
  <si>
    <t xml:space="preserve">　非常災害計画の内容等の職員間の共有状況
</t>
    <rPh sb="1" eb="3">
      <t>ヒジョウ</t>
    </rPh>
    <rPh sb="3" eb="5">
      <t>サイガイ</t>
    </rPh>
    <rPh sb="5" eb="7">
      <t>ケイカク</t>
    </rPh>
    <rPh sb="8" eb="10">
      <t>ナイヨウ</t>
    </rPh>
    <rPh sb="10" eb="11">
      <t>トウ</t>
    </rPh>
    <rPh sb="12" eb="14">
      <t>ショクイン</t>
    </rPh>
    <rPh sb="14" eb="15">
      <t>カン</t>
    </rPh>
    <rPh sb="16" eb="18">
      <t>キョウユウ</t>
    </rPh>
    <rPh sb="18" eb="20">
      <t>ジョウキョウ</t>
    </rPh>
    <phoneticPr fontId="3"/>
  </si>
  <si>
    <t>◆引渡訓練</t>
    <rPh sb="1" eb="3">
      <t>ヒキワタ</t>
    </rPh>
    <rPh sb="3" eb="5">
      <t>クンレン</t>
    </rPh>
    <phoneticPr fontId="3"/>
  </si>
  <si>
    <t>←</t>
    <phoneticPr fontId="3"/>
  </si>
  <si>
    <t>　その他</t>
    <rPh sb="3" eb="4">
      <t>タ</t>
    </rPh>
    <phoneticPr fontId="3"/>
  </si>
  <si>
    <t>入所者</t>
    <rPh sb="0" eb="3">
      <t>ニュウショシャ</t>
    </rPh>
    <phoneticPr fontId="3"/>
  </si>
  <si>
    <t>数</t>
    <rPh sb="0" eb="1">
      <t>スウ</t>
    </rPh>
    <phoneticPr fontId="3"/>
  </si>
  <si>
    <t xml:space="preserve">配置基準 </t>
    <rPh sb="0" eb="2">
      <t>ハイチ</t>
    </rPh>
    <rPh sb="2" eb="4">
      <t>キジュン</t>
    </rPh>
    <phoneticPr fontId="3"/>
  </si>
  <si>
    <t>（少数点２位切捨）</t>
    <rPh sb="1" eb="3">
      <t>ショウスウ</t>
    </rPh>
    <rPh sb="3" eb="4">
      <t>テン</t>
    </rPh>
    <rPh sb="5" eb="6">
      <t>イ</t>
    </rPh>
    <rPh sb="6" eb="8">
      <t>キリス</t>
    </rPh>
    <phoneticPr fontId="3"/>
  </si>
  <si>
    <t>現員</t>
    <rPh sb="0" eb="2">
      <t>ゲンイン</t>
    </rPh>
    <phoneticPr fontId="3"/>
  </si>
  <si>
    <t>保育士</t>
    <rPh sb="0" eb="2">
      <t>ホイク</t>
    </rPh>
    <rPh sb="2" eb="3">
      <t>シ</t>
    </rPh>
    <phoneticPr fontId="3"/>
  </si>
  <si>
    <t>担任名</t>
    <rPh sb="0" eb="2">
      <t>タンニン</t>
    </rPh>
    <rPh sb="2" eb="3">
      <t>メイ</t>
    </rPh>
    <phoneticPr fontId="3"/>
  </si>
  <si>
    <t>計</t>
    <rPh sb="0" eb="1">
      <t>ケイ</t>
    </rPh>
    <phoneticPr fontId="3"/>
  </si>
  <si>
    <t>　教育・保育給付認定子どもに対し、適切な特定教育・保育を提供することができるよう、職員の勤務の体制を定めていること。</t>
    <phoneticPr fontId="3"/>
  </si>
  <si>
    <t>記入日：　　　　年　　月　　日</t>
    <phoneticPr fontId="3"/>
  </si>
  <si>
    <t>〒</t>
    <phoneticPr fontId="3"/>
  </si>
  <si>
    <t>E-mail</t>
    <phoneticPr fontId="3"/>
  </si>
  <si>
    <t>記入者氏名</t>
    <phoneticPr fontId="3"/>
  </si>
  <si>
    <t>＜記入上の注意＞</t>
    <phoneticPr fontId="3"/>
  </si>
  <si>
    <t>１</t>
    <phoneticPr fontId="3"/>
  </si>
  <si>
    <t>自主点検記入欄に、前年度実績又は指導監査実施通知書等で指示された日現在の状況を記入してください。</t>
    <phoneticPr fontId="3"/>
  </si>
  <si>
    <t>記入方法</t>
    <phoneticPr fontId="3"/>
  </si>
  <si>
    <t>２</t>
    <phoneticPr fontId="3"/>
  </si>
  <si>
    <t>「結果」の欄は、記入しないでください。</t>
    <phoneticPr fontId="3"/>
  </si>
  <si>
    <t>＜事前提出資料とともにご提出いただく書類＞</t>
    <phoneticPr fontId="3"/>
  </si>
  <si>
    <t>1　総則</t>
    <phoneticPr fontId="3"/>
  </si>
  <si>
    <t>　一般原則</t>
    <phoneticPr fontId="3"/>
  </si>
  <si>
    <t xml:space="preserve">　特定教育・保育施設は、良質かつ適切な内容及び水準の特定教育・保育の提供を行うことにより、全ての子どもが健やかに成長するために適切な環境が等しく確保されることを目指すものであること。
</t>
    <phoneticPr fontId="3"/>
  </si>
  <si>
    <t>適・否
(　　)</t>
    <phoneticPr fontId="3"/>
  </si>
  <si>
    <t>全体的な計画(指導計画)の写し(今年度)をご提出ください。</t>
    <phoneticPr fontId="3"/>
  </si>
  <si>
    <t>　指導計画に基づく保育の実施状況</t>
    <phoneticPr fontId="3"/>
  </si>
  <si>
    <t>インターネット</t>
    <phoneticPr fontId="3"/>
  </si>
  <si>
    <t>（</t>
    <phoneticPr fontId="3"/>
  </si>
  <si>
    <t>）</t>
    <phoneticPr fontId="3"/>
  </si>
  <si>
    <t xml:space="preserve">　特定教育・保育の提供に当たっては、教育・保育給付認定子どもの心身の状況、その置かれている環境、他の特定教育・保育施設等の利用状況等の把握に努めていること。
</t>
    <phoneticPr fontId="3"/>
  </si>
  <si>
    <t>　子どもの心身の状態に応じて保育するために、子どもの健康状態並びに発育及び発達状態について、定期的・継続的に、また、必要に応じて随時把握していること。</t>
    <phoneticPr fontId="3"/>
  </si>
  <si>
    <t>　緊急時等の対応</t>
    <phoneticPr fontId="3"/>
  </si>
  <si>
    <t>　保健計画の作成状況</t>
    <phoneticPr fontId="2"/>
  </si>
  <si>
    <t>　子どもの健康に関する保健計画を全体的な計画に基づいて作成し、全職員がそのねらいや内容を踏まえ、一人一人の子どもの健康の保持及び増進に努めていること。</t>
    <phoneticPr fontId="3"/>
  </si>
  <si>
    <t>　給食関係者等の検便の実施状況</t>
    <phoneticPr fontId="2"/>
  </si>
  <si>
    <t>　食育計画の作成状況</t>
    <phoneticPr fontId="3"/>
  </si>
  <si>
    <t>　体調不良、食物アレルギー、障害のある子ども等への対応状況</t>
    <phoneticPr fontId="3"/>
  </si>
  <si>
    <t>　</t>
    <phoneticPr fontId="3"/>
  </si>
  <si>
    <t>　保護者との連絡調整、家庭との連携の状況</t>
    <phoneticPr fontId="3"/>
  </si>
  <si>
    <t>　相談及び援助</t>
    <phoneticPr fontId="3"/>
  </si>
  <si>
    <t>)</t>
    <phoneticPr fontId="3"/>
  </si>
  <si>
    <t>　教育・保育の提供の記録</t>
    <phoneticPr fontId="3"/>
  </si>
  <si>
    <t>　情報の提供等</t>
    <phoneticPr fontId="3"/>
  </si>
  <si>
    <t>　その他</t>
    <phoneticPr fontId="3"/>
  </si>
  <si>
    <t>　　↑指導監査実施月の前々月の１日現在とします。</t>
    <rPh sb="11" eb="13">
      <t>ゼンゼン</t>
    </rPh>
    <phoneticPr fontId="3"/>
  </si>
  <si>
    <t>◎</t>
    <phoneticPr fontId="3"/>
  </si>
  <si>
    <t>◆利用定員数</t>
    <phoneticPr fontId="3"/>
  </si>
  <si>
    <t>・クラス担任がわかるもの（クラス担任を紹介している園だよりや役割分担表など）</t>
    <rPh sb="4" eb="6">
      <t>タンニン</t>
    </rPh>
    <rPh sb="16" eb="18">
      <t>タンニン</t>
    </rPh>
    <rPh sb="19" eb="21">
      <t>ショウカイ</t>
    </rPh>
    <rPh sb="25" eb="26">
      <t>エン</t>
    </rPh>
    <rPh sb="30" eb="32">
      <t>ヤクワリ</t>
    </rPh>
    <rPh sb="32" eb="34">
      <t>ブンタン</t>
    </rPh>
    <rPh sb="34" eb="35">
      <t>ヒョウ</t>
    </rPh>
    <phoneticPr fontId="3"/>
  </si>
  <si>
    <t>有・無・該当なし</t>
  </si>
  <si>
    <t>◆保護者に対する予防情報の提供方法をご記入ください。</t>
    <phoneticPr fontId="3"/>
  </si>
  <si>
    <t>ない・ある</t>
  </si>
  <si>
    <t>適・否</t>
    <rPh sb="0" eb="1">
      <t>テキ</t>
    </rPh>
    <rPh sb="2" eb="3">
      <t>ヒ</t>
    </rPh>
    <phoneticPr fontId="3"/>
  </si>
  <si>
    <t>　不正受給に関する通知</t>
    <phoneticPr fontId="3"/>
  </si>
  <si>
    <t>　施設型給付費の額に係る通知</t>
    <phoneticPr fontId="3"/>
  </si>
  <si>
    <t>　書面での説明及び文書による同意の徴収</t>
    <phoneticPr fontId="3"/>
  </si>
  <si>
    <t>具体的な内容</t>
    <rPh sb="0" eb="3">
      <t>グタイテキ</t>
    </rPh>
    <rPh sb="4" eb="6">
      <t>ナイヨウ</t>
    </rPh>
    <phoneticPr fontId="3"/>
  </si>
  <si>
    <t>該当項目</t>
    <rPh sb="0" eb="2">
      <t>ガイトウ</t>
    </rPh>
    <rPh sb="2" eb="4">
      <t>コウモク</t>
    </rPh>
    <phoneticPr fontId="3"/>
  </si>
  <si>
    <t>　領収証の交付</t>
    <phoneticPr fontId="3"/>
  </si>
  <si>
    <t xml:space="preserve">(4)特定教育・保育施設に通う際に提供される便宜に要する費用
</t>
    <phoneticPr fontId="3"/>
  </si>
  <si>
    <t>　便宜に要する費用の受領</t>
    <phoneticPr fontId="3"/>
  </si>
  <si>
    <t>円</t>
    <rPh sb="0" eb="1">
      <t>エン</t>
    </rPh>
    <phoneticPr fontId="3"/>
  </si>
  <si>
    <t>金額</t>
    <rPh sb="0" eb="2">
      <t>キンガク</t>
    </rPh>
    <phoneticPr fontId="3"/>
  </si>
  <si>
    <t>特に必要としたもの</t>
    <rPh sb="0" eb="1">
      <t>トク</t>
    </rPh>
    <rPh sb="2" eb="4">
      <t>ヒツヨウ</t>
    </rPh>
    <phoneticPr fontId="3"/>
  </si>
  <si>
    <t>　利用者負担額等の受領</t>
    <phoneticPr fontId="3"/>
  </si>
  <si>
    <t>有・無</t>
    <rPh sb="0" eb="1">
      <t>アリ</t>
    </rPh>
    <rPh sb="2" eb="3">
      <t>ナシ</t>
    </rPh>
    <phoneticPr fontId="3"/>
  </si>
  <si>
    <t>％</t>
    <phoneticPr fontId="3"/>
  </si>
  <si>
    <t>※証憑と会計伝票の整理・保存方法について記入してください。</t>
    <rPh sb="1" eb="3">
      <t>ショウヒョウ</t>
    </rPh>
    <rPh sb="4" eb="6">
      <t>カイケイ</t>
    </rPh>
    <rPh sb="6" eb="8">
      <t>デンピョウ</t>
    </rPh>
    <rPh sb="9" eb="11">
      <t>セイリ</t>
    </rPh>
    <rPh sb="12" eb="14">
      <t>ホゾン</t>
    </rPh>
    <rPh sb="14" eb="16">
      <t>ホウホウ</t>
    </rPh>
    <rPh sb="20" eb="22">
      <t>キニュウ</t>
    </rPh>
    <phoneticPr fontId="3"/>
  </si>
  <si>
    <t>※具体的な整合性の確認方法等を記入して下さい。</t>
    <rPh sb="1" eb="4">
      <t>グタイテキ</t>
    </rPh>
    <rPh sb="5" eb="8">
      <t>セイゴウセイ</t>
    </rPh>
    <rPh sb="9" eb="11">
      <t>カクニン</t>
    </rPh>
    <rPh sb="11" eb="13">
      <t>ホウホウ</t>
    </rPh>
    <rPh sb="13" eb="14">
      <t>トウ</t>
    </rPh>
    <rPh sb="15" eb="17">
      <t>キニュウ</t>
    </rPh>
    <rPh sb="19" eb="20">
      <t>クダ</t>
    </rPh>
    <phoneticPr fontId="3"/>
  </si>
  <si>
    <t>　会計帳簿等の作成状況</t>
    <phoneticPr fontId="3"/>
  </si>
  <si>
    <t>（3）共通事項</t>
    <rPh sb="3" eb="5">
      <t>キョウツウ</t>
    </rPh>
    <rPh sb="5" eb="7">
      <t>ジコウ</t>
    </rPh>
    <phoneticPr fontId="3"/>
  </si>
  <si>
    <t>会計年度の始期</t>
    <rPh sb="0" eb="2">
      <t>カイケイ</t>
    </rPh>
    <rPh sb="2" eb="4">
      <t>ネンド</t>
    </rPh>
    <rPh sb="5" eb="7">
      <t>シキ</t>
    </rPh>
    <phoneticPr fontId="3"/>
  </si>
  <si>
    <t>提出日</t>
    <rPh sb="0" eb="2">
      <t>テイシュツ</t>
    </rPh>
    <rPh sb="2" eb="3">
      <t>ビ</t>
    </rPh>
    <phoneticPr fontId="3"/>
  </si>
  <si>
    <t>◆計算書類の提出状況</t>
    <rPh sb="1" eb="3">
      <t>ケイサン</t>
    </rPh>
    <rPh sb="3" eb="5">
      <t>ショルイ</t>
    </rPh>
    <rPh sb="6" eb="8">
      <t>テイシュツ</t>
    </rPh>
    <rPh sb="8" eb="10">
      <t>ジョウキョウ</t>
    </rPh>
    <phoneticPr fontId="3"/>
  </si>
  <si>
    <t>いる・いない・社福法人</t>
  </si>
  <si>
    <t>　社会福祉法人以外の現況報告書等の提出状況</t>
    <phoneticPr fontId="3"/>
  </si>
  <si>
    <t>作成の有無</t>
    <rPh sb="0" eb="2">
      <t>サクセイ</t>
    </rPh>
    <rPh sb="3" eb="5">
      <t>ウム</t>
    </rPh>
    <phoneticPr fontId="3"/>
  </si>
  <si>
    <t>財務諸表</t>
    <rPh sb="0" eb="2">
      <t>ザイム</t>
    </rPh>
    <rPh sb="2" eb="4">
      <t>ショヒョウ</t>
    </rPh>
    <phoneticPr fontId="3"/>
  </si>
  <si>
    <t>＜社会福祉法人以外＞</t>
    <rPh sb="1" eb="3">
      <t>シャカイ</t>
    </rPh>
    <rPh sb="3" eb="5">
      <t>フクシ</t>
    </rPh>
    <rPh sb="5" eb="7">
      <t>ホウジン</t>
    </rPh>
    <rPh sb="7" eb="9">
      <t>イガイ</t>
    </rPh>
    <phoneticPr fontId="3"/>
  </si>
  <si>
    <t xml:space="preserve">  社会福祉法人以外の財務書類の作成状況</t>
    <phoneticPr fontId="3"/>
  </si>
  <si>
    <t>適・否</t>
  </si>
  <si>
    <t>事業活動計算書の前期繰越活動増減差額が、前年度事業活動計算書の次期繰越活動増減差額と一致していること。</t>
    <phoneticPr fontId="3"/>
  </si>
  <si>
    <t>キ</t>
    <phoneticPr fontId="3"/>
  </si>
  <si>
    <t>資金収支計算書の前期末支払資金残高が、前年度資金収支計算書の当期末支払資金残高と一致していること。</t>
    <phoneticPr fontId="3"/>
  </si>
  <si>
    <t>カ</t>
    <phoneticPr fontId="3"/>
  </si>
  <si>
    <t>貸借対照表の前期末の額が、前年度貸借対照表の当期末の額と一致していること。</t>
    <phoneticPr fontId="3"/>
  </si>
  <si>
    <t>オ</t>
    <phoneticPr fontId="3"/>
  </si>
  <si>
    <t>事業活動計算書の当期活動増減差額が、貸借対照表の「（うち当期活動増減差額）」と一致していること。</t>
    <phoneticPr fontId="3"/>
  </si>
  <si>
    <t>エ</t>
    <phoneticPr fontId="3"/>
  </si>
  <si>
    <t>事業活動計算書の次期繰越活動増減差額が、貸借対照表の次期繰越活動増減差額と一致していること。</t>
    <phoneticPr fontId="3"/>
  </si>
  <si>
    <t>ウ</t>
    <phoneticPr fontId="3"/>
  </si>
  <si>
    <t>資金収支計算書の前期末支払資金残高が、貸借対照表の前年度末支払資金残高と一致していること。</t>
    <phoneticPr fontId="3"/>
  </si>
  <si>
    <t>イ</t>
    <phoneticPr fontId="3"/>
  </si>
  <si>
    <t>資金収支計算書の当期末支払資金残高が、貸借対照表の当年度末支払資金残高（流動資産と流動負債の差額。ただし、１年基準により固定資産又は固定負債から振り替えられた流動資産・流動負債、引当金及び棚卸資産（貯蔵品を除く。）を除く。）と一致していること。</t>
    <phoneticPr fontId="3"/>
  </si>
  <si>
    <t>ア</t>
    <phoneticPr fontId="3"/>
  </si>
  <si>
    <t>チェック</t>
    <phoneticPr fontId="3"/>
  </si>
  <si>
    <t>確認事項</t>
    <rPh sb="0" eb="2">
      <t>カクニン</t>
    </rPh>
    <rPh sb="2" eb="4">
      <t>ジコウ</t>
    </rPh>
    <phoneticPr fontId="3"/>
  </si>
  <si>
    <t>◆計算書類の整合性チェック表</t>
    <rPh sb="1" eb="3">
      <t>ケイサン</t>
    </rPh>
    <rPh sb="3" eb="5">
      <t>ショルイ</t>
    </rPh>
    <rPh sb="6" eb="9">
      <t>セイゴウセイ</t>
    </rPh>
    <rPh sb="13" eb="14">
      <t>オモテ</t>
    </rPh>
    <phoneticPr fontId="3"/>
  </si>
  <si>
    <t>第３号第４様式</t>
    <rPh sb="0" eb="1">
      <t>ダイ</t>
    </rPh>
    <rPh sb="2" eb="3">
      <t>ゴウ</t>
    </rPh>
    <rPh sb="3" eb="4">
      <t>ダイ</t>
    </rPh>
    <rPh sb="5" eb="7">
      <t>ヨウシキ</t>
    </rPh>
    <phoneticPr fontId="3"/>
  </si>
  <si>
    <t>(拠点区分名)貸借対照表</t>
    <rPh sb="7" eb="9">
      <t>タイシャク</t>
    </rPh>
    <rPh sb="9" eb="11">
      <t>タイショウ</t>
    </rPh>
    <rPh sb="11" eb="12">
      <t>ヒョウ</t>
    </rPh>
    <phoneticPr fontId="3"/>
  </si>
  <si>
    <t>第２号第４様式</t>
    <rPh sb="0" eb="1">
      <t>ダイ</t>
    </rPh>
    <rPh sb="2" eb="3">
      <t>ゴウ</t>
    </rPh>
    <rPh sb="3" eb="4">
      <t>ダイ</t>
    </rPh>
    <rPh sb="5" eb="7">
      <t>ヨウシキ</t>
    </rPh>
    <phoneticPr fontId="3"/>
  </si>
  <si>
    <t>(拠点区分名)事業活動計算書</t>
    <rPh sb="7" eb="9">
      <t>ジギョウ</t>
    </rPh>
    <rPh sb="9" eb="11">
      <t>カツドウ</t>
    </rPh>
    <rPh sb="11" eb="13">
      <t>ケイサン</t>
    </rPh>
    <rPh sb="13" eb="14">
      <t>ショ</t>
    </rPh>
    <phoneticPr fontId="3"/>
  </si>
  <si>
    <t>第１号第４様式</t>
    <rPh sb="0" eb="1">
      <t>ダイ</t>
    </rPh>
    <rPh sb="2" eb="3">
      <t>ゴウ</t>
    </rPh>
    <rPh sb="3" eb="4">
      <t>ダイ</t>
    </rPh>
    <rPh sb="5" eb="7">
      <t>ヨウシキ</t>
    </rPh>
    <phoneticPr fontId="3"/>
  </si>
  <si>
    <t>(拠点区分名)資金収支計算書</t>
    <rPh sb="1" eb="3">
      <t>キョテン</t>
    </rPh>
    <rPh sb="3" eb="5">
      <t>クブン</t>
    </rPh>
    <rPh sb="5" eb="6">
      <t>メイ</t>
    </rPh>
    <rPh sb="7" eb="9">
      <t>シキン</t>
    </rPh>
    <rPh sb="9" eb="11">
      <t>シュウシ</t>
    </rPh>
    <rPh sb="11" eb="13">
      <t>ケイサン</t>
    </rPh>
    <rPh sb="13" eb="14">
      <t>ショ</t>
    </rPh>
    <phoneticPr fontId="3"/>
  </si>
  <si>
    <t>作成</t>
    <rPh sb="0" eb="2">
      <t>サクセイ</t>
    </rPh>
    <phoneticPr fontId="3"/>
  </si>
  <si>
    <t>様式</t>
    <rPh sb="0" eb="2">
      <t>ヨウシキ</t>
    </rPh>
    <phoneticPr fontId="3"/>
  </si>
  <si>
    <t>計算書類</t>
    <rPh sb="0" eb="2">
      <t>ケイサン</t>
    </rPh>
    <rPh sb="2" eb="4">
      <t>ショルイ</t>
    </rPh>
    <phoneticPr fontId="3"/>
  </si>
  <si>
    <t>◆計算書類の作成状況</t>
    <rPh sb="1" eb="3">
      <t>ケイサン</t>
    </rPh>
    <rPh sb="3" eb="5">
      <t>ショルイ</t>
    </rPh>
    <rPh sb="6" eb="8">
      <t>サクセイ</t>
    </rPh>
    <rPh sb="8" eb="10">
      <t>ジョウキョウ</t>
    </rPh>
    <phoneticPr fontId="3"/>
  </si>
  <si>
    <t>いる・いない・社福法人以外</t>
  </si>
  <si>
    <t>（２）計算書類に、整合性がとれていること。</t>
    <phoneticPr fontId="3"/>
  </si>
  <si>
    <t>＜社会福祉法人＞</t>
    <rPh sb="1" eb="3">
      <t>シャカイ</t>
    </rPh>
    <rPh sb="3" eb="5">
      <t>フクシ</t>
    </rPh>
    <rPh sb="5" eb="7">
      <t>ホウジン</t>
    </rPh>
    <phoneticPr fontId="3"/>
  </si>
  <si>
    <t>（１）計算書類を様式に従って作成していること。</t>
    <phoneticPr fontId="3"/>
  </si>
  <si>
    <t>　社会福祉法人の計算書類作成状況</t>
    <phoneticPr fontId="3"/>
  </si>
  <si>
    <t>補正予算編成の時期</t>
    <rPh sb="0" eb="2">
      <t>ホセイ</t>
    </rPh>
    <rPh sb="2" eb="4">
      <t>ヨサン</t>
    </rPh>
    <rPh sb="4" eb="6">
      <t>ヘンセイ</t>
    </rPh>
    <rPh sb="7" eb="9">
      <t>ジキ</t>
    </rPh>
    <phoneticPr fontId="3"/>
  </si>
  <si>
    <t>予算編成の時期</t>
    <rPh sb="0" eb="2">
      <t>ヨサン</t>
    </rPh>
    <rPh sb="2" eb="4">
      <t>ヘンセイ</t>
    </rPh>
    <rPh sb="5" eb="7">
      <t>ジキ</t>
    </rPh>
    <phoneticPr fontId="3"/>
  </si>
  <si>
    <t>◆予算及び補正予算の昨年度実績</t>
    <rPh sb="1" eb="3">
      <t>ヨサン</t>
    </rPh>
    <rPh sb="3" eb="4">
      <t>オヨ</t>
    </rPh>
    <rPh sb="5" eb="7">
      <t>ホセイ</t>
    </rPh>
    <rPh sb="7" eb="9">
      <t>ヨサン</t>
    </rPh>
    <rPh sb="10" eb="13">
      <t>サクネンド</t>
    </rPh>
    <rPh sb="13" eb="15">
      <t>ジッセキ</t>
    </rPh>
    <phoneticPr fontId="3"/>
  </si>
  <si>
    <t>　予算等の編成</t>
    <rPh sb="1" eb="3">
      <t>ヨサン</t>
    </rPh>
    <rPh sb="3" eb="4">
      <t>トウ</t>
    </rPh>
    <rPh sb="5" eb="7">
      <t>ヘンセイ</t>
    </rPh>
    <phoneticPr fontId="3"/>
  </si>
  <si>
    <t>貸借対照表</t>
    <rPh sb="0" eb="2">
      <t>タイシャク</t>
    </rPh>
    <rPh sb="2" eb="5">
      <t>タイショウヒョウ</t>
    </rPh>
    <phoneticPr fontId="3"/>
  </si>
  <si>
    <t>損益計算書</t>
    <rPh sb="0" eb="2">
      <t>ソンエキ</t>
    </rPh>
    <rPh sb="2" eb="5">
      <t>ケイサンショ</t>
    </rPh>
    <phoneticPr fontId="3"/>
  </si>
  <si>
    <t>収支計算書</t>
    <rPh sb="0" eb="2">
      <t>シュウシ</t>
    </rPh>
    <rPh sb="2" eb="5">
      <t>ケイサンショ</t>
    </rPh>
    <phoneticPr fontId="3"/>
  </si>
  <si>
    <t>　特定教育・保育の事業の会計をその他の事業の会計と区分していること。</t>
    <phoneticPr fontId="3"/>
  </si>
  <si>
    <t>　会計の区分</t>
    <phoneticPr fontId="3"/>
  </si>
  <si>
    <t>◆内部牽制体制等について（具体的な体制や対策を記入してください。）</t>
    <phoneticPr fontId="3"/>
  </si>
  <si>
    <t>残高確認
の方法等</t>
    <rPh sb="0" eb="2">
      <t>ザンダカ</t>
    </rPh>
    <rPh sb="2" eb="4">
      <t>カクニン</t>
    </rPh>
    <rPh sb="6" eb="8">
      <t>ホウホウ</t>
    </rPh>
    <rPh sb="8" eb="9">
      <t>トウ</t>
    </rPh>
    <phoneticPr fontId="3"/>
  </si>
  <si>
    <t>出納職員</t>
    <rPh sb="0" eb="2">
      <t>スイトウ</t>
    </rPh>
    <rPh sb="2" eb="4">
      <t>ショクイン</t>
    </rPh>
    <phoneticPr fontId="3"/>
  </si>
  <si>
    <t>会計責任者</t>
    <rPh sb="0" eb="2">
      <t>カイケイ</t>
    </rPh>
    <rPh sb="2" eb="5">
      <t>セキニンシャ</t>
    </rPh>
    <phoneticPr fontId="3"/>
  </si>
  <si>
    <t>氏名</t>
    <rPh sb="0" eb="2">
      <t>シメイ</t>
    </rPh>
    <phoneticPr fontId="3"/>
  </si>
  <si>
    <t>職名</t>
    <rPh sb="0" eb="2">
      <t>ショクメイ</t>
    </rPh>
    <phoneticPr fontId="3"/>
  </si>
  <si>
    <t>◆会計組織の状況</t>
    <rPh sb="1" eb="2">
      <t>カイ</t>
    </rPh>
    <rPh sb="2" eb="3">
      <t>ケイ</t>
    </rPh>
    <rPh sb="3" eb="5">
      <t>ソシキ</t>
    </rPh>
    <rPh sb="6" eb="8">
      <t>ジョウキョウ</t>
    </rPh>
    <phoneticPr fontId="3"/>
  </si>
  <si>
    <t>印、現金等
の管理方法</t>
    <rPh sb="0" eb="1">
      <t>イン</t>
    </rPh>
    <rPh sb="2" eb="5">
      <t>ゲンキントウ</t>
    </rPh>
    <rPh sb="7" eb="8">
      <t>カン</t>
    </rPh>
    <rPh sb="8" eb="9">
      <t>リ</t>
    </rPh>
    <rPh sb="9" eb="11">
      <t>ホウホウ</t>
    </rPh>
    <phoneticPr fontId="3"/>
  </si>
  <si>
    <t>管理者</t>
    <rPh sb="0" eb="3">
      <t>カンリシャ</t>
    </rPh>
    <phoneticPr fontId="3"/>
  </si>
  <si>
    <t>預貯金</t>
    <rPh sb="0" eb="3">
      <t>ヨチョキン</t>
    </rPh>
    <phoneticPr fontId="3"/>
  </si>
  <si>
    <t>小口現金</t>
    <rPh sb="0" eb="2">
      <t>コグチ</t>
    </rPh>
    <rPh sb="2" eb="4">
      <t>ゲンキン</t>
    </rPh>
    <phoneticPr fontId="3"/>
  </si>
  <si>
    <t>第</t>
    <rPh sb="0" eb="1">
      <t>ダイ</t>
    </rPh>
    <phoneticPr fontId="3"/>
  </si>
  <si>
    <t>現金</t>
    <rPh sb="0" eb="2">
      <t>ゲンキン</t>
    </rPh>
    <phoneticPr fontId="3"/>
  </si>
  <si>
    <t>確認頻度</t>
    <rPh sb="0" eb="2">
      <t>カクニン</t>
    </rPh>
    <rPh sb="2" eb="4">
      <t>ヒンド</t>
    </rPh>
    <phoneticPr fontId="3"/>
  </si>
  <si>
    <t>残高の確認</t>
    <rPh sb="0" eb="2">
      <t>ザンダカ</t>
    </rPh>
    <rPh sb="3" eb="5">
      <t>カクニン</t>
    </rPh>
    <phoneticPr fontId="3"/>
  </si>
  <si>
    <t>日以内</t>
    <rPh sb="0" eb="1">
      <t>ヒ</t>
    </rPh>
    <rPh sb="1" eb="3">
      <t>イナイ</t>
    </rPh>
    <phoneticPr fontId="3"/>
  </si>
  <si>
    <t>金融機関への
預け入れ期間</t>
    <rPh sb="11" eb="13">
      <t>キカン</t>
    </rPh>
    <phoneticPr fontId="3"/>
  </si>
  <si>
    <t>直接支出禁止、金融機関へ預け入れ</t>
    <rPh sb="0" eb="2">
      <t>チョクセツ</t>
    </rPh>
    <rPh sb="2" eb="4">
      <t>シシュツ</t>
    </rPh>
    <rPh sb="4" eb="6">
      <t>キンシ</t>
    </rPh>
    <rPh sb="7" eb="9">
      <t>キンユウ</t>
    </rPh>
    <rPh sb="9" eb="11">
      <t>キカン</t>
    </rPh>
    <rPh sb="12" eb="13">
      <t>アズ</t>
    </rPh>
    <rPh sb="14" eb="15">
      <t>イ</t>
    </rPh>
    <phoneticPr fontId="3"/>
  </si>
  <si>
    <t>経理規程</t>
    <rPh sb="0" eb="2">
      <t>ケイリ</t>
    </rPh>
    <rPh sb="2" eb="4">
      <t>キテイ</t>
    </rPh>
    <phoneticPr fontId="3"/>
  </si>
  <si>
    <t>規程上の手続き等</t>
    <rPh sb="0" eb="2">
      <t>キテイ</t>
    </rPh>
    <rPh sb="2" eb="3">
      <t>ジョウ</t>
    </rPh>
    <rPh sb="4" eb="6">
      <t>テツヅ</t>
    </rPh>
    <rPh sb="7" eb="8">
      <t>トウ</t>
    </rPh>
    <phoneticPr fontId="3"/>
  </si>
  <si>
    <t>◆現金等貴重品の保管について</t>
    <rPh sb="1" eb="3">
      <t>ゲンキン</t>
    </rPh>
    <rPh sb="3" eb="4">
      <t>トウ</t>
    </rPh>
    <rPh sb="4" eb="7">
      <t>キチョウヒン</t>
    </rPh>
    <rPh sb="8" eb="10">
      <t>ホカン</t>
    </rPh>
    <phoneticPr fontId="3"/>
  </si>
  <si>
    <t>　現金、預金等の保管が適正に行われているか。</t>
    <phoneticPr fontId="3"/>
  </si>
  <si>
    <t>　現金等貴重品の保管状況</t>
    <phoneticPr fontId="3"/>
  </si>
  <si>
    <t>※施設名は自動表示されます。</t>
    <phoneticPr fontId="3"/>
  </si>
  <si>
    <t>施設名</t>
    <phoneticPr fontId="3"/>
  </si>
  <si>
    <t>職種</t>
    <rPh sb="0" eb="2">
      <t>ショクシュ</t>
    </rPh>
    <phoneticPr fontId="3"/>
  </si>
  <si>
    <t>事業実施状況</t>
    <rPh sb="0" eb="2">
      <t>ジギョウ</t>
    </rPh>
    <rPh sb="2" eb="4">
      <t>ジッシ</t>
    </rPh>
    <rPh sb="4" eb="6">
      <t>ジョウキョウ</t>
    </rPh>
    <phoneticPr fontId="3"/>
  </si>
  <si>
    <t>いない・いる</t>
  </si>
  <si>
    <t>基本給の額</t>
    <rPh sb="0" eb="2">
      <t>キホン</t>
    </rPh>
    <rPh sb="2" eb="3">
      <t>キュウ</t>
    </rPh>
    <rPh sb="4" eb="5">
      <t>ガク</t>
    </rPh>
    <phoneticPr fontId="3"/>
  </si>
  <si>
    <t>号</t>
    <rPh sb="0" eb="1">
      <t>ゴウ</t>
    </rPh>
    <phoneticPr fontId="3"/>
  </si>
  <si>
    <t>等級</t>
    <rPh sb="0" eb="2">
      <t>トウキュウ</t>
    </rPh>
    <phoneticPr fontId="3"/>
  </si>
  <si>
    <t>資格番号</t>
    <rPh sb="0" eb="2">
      <t>シカク</t>
    </rPh>
    <rPh sb="2" eb="4">
      <t>バンゴウ</t>
    </rPh>
    <phoneticPr fontId="3"/>
  </si>
  <si>
    <t>名称</t>
    <rPh sb="0" eb="2">
      <t>メイショウ</t>
    </rPh>
    <phoneticPr fontId="3"/>
  </si>
  <si>
    <t>各種手当の支給状況</t>
    <rPh sb="0" eb="2">
      <t>カクシュ</t>
    </rPh>
    <rPh sb="2" eb="4">
      <t>テアテ</t>
    </rPh>
    <rPh sb="5" eb="7">
      <t>シキュウ</t>
    </rPh>
    <rPh sb="7" eb="9">
      <t>ジョウキョウ</t>
    </rPh>
    <phoneticPr fontId="3"/>
  </si>
  <si>
    <t>今年度の4月の給与の状況
（年度途中の採用職員は採用時の状況）</t>
    <rPh sb="0" eb="1">
      <t>イマ</t>
    </rPh>
    <rPh sb="1" eb="2">
      <t>ネン</t>
    </rPh>
    <rPh sb="2" eb="3">
      <t>ド</t>
    </rPh>
    <rPh sb="5" eb="6">
      <t>ガツ</t>
    </rPh>
    <rPh sb="7" eb="9">
      <t>キュウヨ</t>
    </rPh>
    <rPh sb="10" eb="12">
      <t>ジョウキョウ</t>
    </rPh>
    <rPh sb="14" eb="16">
      <t>ネンド</t>
    </rPh>
    <rPh sb="16" eb="18">
      <t>トチュウ</t>
    </rPh>
    <rPh sb="19" eb="21">
      <t>サイヨウ</t>
    </rPh>
    <rPh sb="21" eb="23">
      <t>ショクイン</t>
    </rPh>
    <rPh sb="24" eb="27">
      <t>サイヨウジ</t>
    </rPh>
    <rPh sb="28" eb="30">
      <t>ジョウキョウ</t>
    </rPh>
    <phoneticPr fontId="3"/>
  </si>
  <si>
    <t>前年度の4月の給与の状況
（年度途中の採用職員は採用時の状況）</t>
    <rPh sb="0" eb="2">
      <t>ゼンネン</t>
    </rPh>
    <rPh sb="1" eb="2">
      <t>ネン</t>
    </rPh>
    <rPh sb="2" eb="3">
      <t>ド</t>
    </rPh>
    <rPh sb="5" eb="6">
      <t>ガツ</t>
    </rPh>
    <rPh sb="7" eb="9">
      <t>キュウヨ</t>
    </rPh>
    <rPh sb="10" eb="12">
      <t>ジョウキョウ</t>
    </rPh>
    <rPh sb="14" eb="16">
      <t>ネンド</t>
    </rPh>
    <rPh sb="16" eb="18">
      <t>トチュウ</t>
    </rPh>
    <rPh sb="19" eb="21">
      <t>サイヨウ</t>
    </rPh>
    <rPh sb="21" eb="23">
      <t>ショクイン</t>
    </rPh>
    <rPh sb="24" eb="27">
      <t>サイヨウジ</t>
    </rPh>
    <rPh sb="28" eb="30">
      <t>ジョウキョウ</t>
    </rPh>
    <phoneticPr fontId="3"/>
  </si>
  <si>
    <t>採用年月日</t>
    <rPh sb="0" eb="2">
      <t>サイヨウ</t>
    </rPh>
    <rPh sb="2" eb="5">
      <t>ネンガッピ</t>
    </rPh>
    <phoneticPr fontId="3"/>
  </si>
  <si>
    <t>資格</t>
    <rPh sb="0" eb="2">
      <t>シカク</t>
    </rPh>
    <phoneticPr fontId="3"/>
  </si>
  <si>
    <t>№</t>
    <phoneticPr fontId="3"/>
  </si>
  <si>
    <t>時間</t>
    <rPh sb="0" eb="2">
      <t>ジカン</t>
    </rPh>
    <phoneticPr fontId="3"/>
  </si>
  <si>
    <t>日</t>
  </si>
  <si>
    <t>定めあり・定めなし</t>
  </si>
  <si>
    <r>
      <t>給与の額</t>
    </r>
    <r>
      <rPr>
        <sz val="8"/>
        <rFont val="ＭＳ Ｐ明朝"/>
        <family val="1"/>
        <charset val="128"/>
      </rPr>
      <t xml:space="preserve">
（左欄は時給・日給・
月給・年俸から選択）</t>
    </r>
    <rPh sb="0" eb="2">
      <t>キュウヨ</t>
    </rPh>
    <rPh sb="3" eb="4">
      <t>ガク</t>
    </rPh>
    <rPh sb="6" eb="7">
      <t>ヒダリ</t>
    </rPh>
    <rPh sb="7" eb="8">
      <t>ラン</t>
    </rPh>
    <rPh sb="9" eb="11">
      <t>ジキュウ</t>
    </rPh>
    <rPh sb="12" eb="14">
      <t>ニッキュウ</t>
    </rPh>
    <rPh sb="16" eb="18">
      <t>ゲッキュウ</t>
    </rPh>
    <rPh sb="19" eb="21">
      <t>ネンポウ</t>
    </rPh>
    <rPh sb="23" eb="25">
      <t>センタク</t>
    </rPh>
    <phoneticPr fontId="3"/>
  </si>
  <si>
    <t>1日の
勤務時間</t>
    <rPh sb="1" eb="2">
      <t>ニチ</t>
    </rPh>
    <rPh sb="4" eb="6">
      <t>キンム</t>
    </rPh>
    <rPh sb="6" eb="8">
      <t>ジカン</t>
    </rPh>
    <phoneticPr fontId="3"/>
  </si>
  <si>
    <t>1か月の
勤務日数</t>
    <rPh sb="2" eb="3">
      <t>ゲツ</t>
    </rPh>
    <rPh sb="5" eb="7">
      <t>キンム</t>
    </rPh>
    <rPh sb="7" eb="9">
      <t>ニッスウ</t>
    </rPh>
    <phoneticPr fontId="3"/>
  </si>
  <si>
    <r>
      <t>契約期間</t>
    </r>
    <r>
      <rPr>
        <sz val="8"/>
        <rFont val="ＭＳ Ｐ明朝"/>
        <family val="1"/>
        <charset val="128"/>
      </rPr>
      <t xml:space="preserve">
（定めなし・定めありから選択）</t>
    </r>
    <rPh sb="0" eb="2">
      <t>ケイヤク</t>
    </rPh>
    <rPh sb="2" eb="4">
      <t>キカン</t>
    </rPh>
    <rPh sb="6" eb="7">
      <t>サダ</t>
    </rPh>
    <rPh sb="11" eb="12">
      <t>サダ</t>
    </rPh>
    <rPh sb="17" eb="19">
      <t>センタク</t>
    </rPh>
    <phoneticPr fontId="3"/>
  </si>
  <si>
    <t>職員点検資料2</t>
    <rPh sb="0" eb="2">
      <t>ショクイン</t>
    </rPh>
    <rPh sb="2" eb="4">
      <t>テンケン</t>
    </rPh>
    <rPh sb="4" eb="6">
      <t>シリョウ</t>
    </rPh>
    <phoneticPr fontId="3"/>
  </si>
  <si>
    <t>2　給料表を適用しない職員の給与等の状況</t>
  </si>
  <si>
    <t>⇒</t>
    <phoneticPr fontId="3"/>
  </si>
  <si>
    <t>-</t>
  </si>
  <si>
    <t>別紙4</t>
    <phoneticPr fontId="3"/>
  </si>
  <si>
    <t>(20)財産目録</t>
  </si>
  <si>
    <t>(19)固定資産管理台帳</t>
  </si>
  <si>
    <t>別紙3⑭</t>
  </si>
  <si>
    <t>(18)サービス区分間貸付金（借入金）
　残高明細書</t>
    <phoneticPr fontId="3"/>
  </si>
  <si>
    <t>別紙3⑬</t>
  </si>
  <si>
    <t>(17)サービス区分間繰入金明細書</t>
  </si>
  <si>
    <t>別紙3⑫</t>
  </si>
  <si>
    <t>(16)積立金・積立資産明細書</t>
  </si>
  <si>
    <t>別紙3⑪</t>
  </si>
  <si>
    <t>(15)拠点区分事業活動明細書</t>
  </si>
  <si>
    <t>別紙3⑩</t>
  </si>
  <si>
    <t>(14)拠点区分資金収支明細書</t>
  </si>
  <si>
    <t>別紙3⑨</t>
  </si>
  <si>
    <t>(13)引当金明細書</t>
  </si>
  <si>
    <t>別紙3⑧</t>
  </si>
  <si>
    <t>(12)基本財産及びその他の固定資産の
　明細書</t>
    <phoneticPr fontId="3"/>
  </si>
  <si>
    <t>別紙3⑦</t>
  </si>
  <si>
    <t>(11)国庫補助金等特別積立金明細書</t>
  </si>
  <si>
    <t>別紙3⑥</t>
  </si>
  <si>
    <t>(10)基本金明細書</t>
  </si>
  <si>
    <t>別紙3⑤</t>
  </si>
  <si>
    <t>(9)事業区分間及び拠点区分間貸付金
　（借入金）残高明細書</t>
    <phoneticPr fontId="3"/>
  </si>
  <si>
    <t>別紙3④</t>
  </si>
  <si>
    <t>(8)事業区分間及び拠点区分間繰入金
　明細書</t>
    <phoneticPr fontId="3"/>
  </si>
  <si>
    <t>固定資産管理台帳</t>
    <rPh sb="0" eb="2">
      <t>コテイ</t>
    </rPh>
    <rPh sb="2" eb="4">
      <t>シサン</t>
    </rPh>
    <rPh sb="4" eb="6">
      <t>カンリ</t>
    </rPh>
    <rPh sb="6" eb="8">
      <t>ダイチョウ</t>
    </rPh>
    <phoneticPr fontId="3"/>
  </si>
  <si>
    <t>別紙3③</t>
    <phoneticPr fontId="3"/>
  </si>
  <si>
    <t>(7)補助金事業等収益明細書</t>
  </si>
  <si>
    <t>別紙3②</t>
    <phoneticPr fontId="3"/>
  </si>
  <si>
    <t>(6)寄附金収益明細書</t>
  </si>
  <si>
    <t>基本財産及びその他の固定資産(有形固定資産)の明細書</t>
    <rPh sb="0" eb="2">
      <t>キホン</t>
    </rPh>
    <rPh sb="2" eb="4">
      <t>ザイサン</t>
    </rPh>
    <rPh sb="4" eb="5">
      <t>オヨ</t>
    </rPh>
    <rPh sb="8" eb="9">
      <t>タ</t>
    </rPh>
    <rPh sb="10" eb="12">
      <t>コテイ</t>
    </rPh>
    <rPh sb="12" eb="14">
      <t>シサン</t>
    </rPh>
    <rPh sb="15" eb="17">
      <t>ユウケイ</t>
    </rPh>
    <rPh sb="17" eb="19">
      <t>コテイ</t>
    </rPh>
    <rPh sb="19" eb="21">
      <t>シサン</t>
    </rPh>
    <rPh sb="23" eb="26">
      <t>メイサイショ</t>
    </rPh>
    <phoneticPr fontId="3"/>
  </si>
  <si>
    <t>別紙3①</t>
    <phoneticPr fontId="3"/>
  </si>
  <si>
    <t>(5)借入金明細書</t>
  </si>
  <si>
    <t>　　</t>
  </si>
  <si>
    <t>借入金明細書</t>
    <rPh sb="0" eb="2">
      <t>カリイレ</t>
    </rPh>
    <rPh sb="2" eb="3">
      <t>キン</t>
    </rPh>
    <rPh sb="3" eb="6">
      <t>メイサイショ</t>
    </rPh>
    <phoneticPr fontId="3"/>
  </si>
  <si>
    <t>個別注記表</t>
    <rPh sb="0" eb="2">
      <t>コベツ</t>
    </rPh>
    <rPh sb="2" eb="4">
      <t>チュウキ</t>
    </rPh>
    <rPh sb="4" eb="5">
      <t>ヒョウ</t>
    </rPh>
    <phoneticPr fontId="3"/>
  </si>
  <si>
    <t>別紙2</t>
  </si>
  <si>
    <t>(4)計算書類に対する注記（拠点区分用）</t>
  </si>
  <si>
    <t>第3号第4様式</t>
    <phoneticPr fontId="3"/>
  </si>
  <si>
    <t>(3)貸借対照表</t>
  </si>
  <si>
    <t>積立金・積立資産明細書</t>
    <rPh sb="0" eb="2">
      <t>ツミタテ</t>
    </rPh>
    <rPh sb="2" eb="3">
      <t>キン</t>
    </rPh>
    <rPh sb="4" eb="6">
      <t>ツミタテ</t>
    </rPh>
    <rPh sb="6" eb="8">
      <t>シサン</t>
    </rPh>
    <rPh sb="8" eb="11">
      <t>メイサイショ</t>
    </rPh>
    <phoneticPr fontId="3"/>
  </si>
  <si>
    <t>第2号第4様式</t>
    <phoneticPr fontId="3"/>
  </si>
  <si>
    <t>(2)事業活動計算書</t>
  </si>
  <si>
    <t>第1号第4様式</t>
    <phoneticPr fontId="3"/>
  </si>
  <si>
    <t>(1)資金収支計算書</t>
  </si>
  <si>
    <t>確認欄</t>
    <rPh sb="0" eb="2">
      <t>カクニン</t>
    </rPh>
    <phoneticPr fontId="3"/>
  </si>
  <si>
    <t>財務書類名</t>
    <rPh sb="0" eb="2">
      <t>ザイム</t>
    </rPh>
    <rPh sb="2" eb="4">
      <t>ショルイ</t>
    </rPh>
    <rPh sb="4" eb="5">
      <t>メイ</t>
    </rPh>
    <phoneticPr fontId="3"/>
  </si>
  <si>
    <t>様式※</t>
  </si>
  <si>
    <t>2 企業会計基準による会計処理を行っている場合</t>
    <rPh sb="2" eb="4">
      <t>キギョウ</t>
    </rPh>
    <rPh sb="4" eb="6">
      <t>カイケイ</t>
    </rPh>
    <rPh sb="6" eb="8">
      <t>キジュン</t>
    </rPh>
    <rPh sb="11" eb="13">
      <t>カイケイ</t>
    </rPh>
    <rPh sb="13" eb="15">
      <t>ショリ</t>
    </rPh>
    <rPh sb="16" eb="17">
      <t>オコナ</t>
    </rPh>
    <rPh sb="21" eb="23">
      <t>バアイ</t>
    </rPh>
    <phoneticPr fontId="3"/>
  </si>
  <si>
    <t>1 社会福祉法人会計基準による会計処理を行っている場合</t>
    <rPh sb="2" eb="4">
      <t>シャカイ</t>
    </rPh>
    <rPh sb="4" eb="6">
      <t>フクシ</t>
    </rPh>
    <rPh sb="6" eb="8">
      <t>ホウジン</t>
    </rPh>
    <rPh sb="8" eb="10">
      <t>カイケイ</t>
    </rPh>
    <rPh sb="10" eb="12">
      <t>キジュン</t>
    </rPh>
    <rPh sb="15" eb="17">
      <t>カイケイ</t>
    </rPh>
    <rPh sb="17" eb="19">
      <t>ショリ</t>
    </rPh>
    <rPh sb="20" eb="21">
      <t>オコナ</t>
    </rPh>
    <rPh sb="25" eb="27">
      <t>バアイ</t>
    </rPh>
    <phoneticPr fontId="3"/>
  </si>
  <si>
    <t>・計算書類等と一緒にご提出ください。
・該当する事由がなく、作成を省略している書類は提出不要です。</t>
    <phoneticPr fontId="3"/>
  </si>
  <si>
    <t>※施設名は自動表示されます。</t>
    <phoneticPr fontId="3"/>
  </si>
  <si>
    <t>施設名</t>
    <phoneticPr fontId="3"/>
  </si>
  <si>
    <t>会計　計算書類等提出確認表</t>
    <rPh sb="0" eb="2">
      <t>カイケイ</t>
    </rPh>
    <rPh sb="3" eb="5">
      <t>ケイサン</t>
    </rPh>
    <rPh sb="5" eb="7">
      <t>ショルイ</t>
    </rPh>
    <rPh sb="7" eb="8">
      <t>トウ</t>
    </rPh>
    <rPh sb="8" eb="10">
      <t>テイシュツ</t>
    </rPh>
    <rPh sb="10" eb="12">
      <t>カクニン</t>
    </rPh>
    <rPh sb="12" eb="13">
      <t>ヒョウ</t>
    </rPh>
    <phoneticPr fontId="3"/>
  </si>
  <si>
    <t>※財務書類については直近のものをご提出ください。</t>
    <rPh sb="1" eb="3">
      <t>ザイム</t>
    </rPh>
    <rPh sb="3" eb="5">
      <t>ショルイ</t>
    </rPh>
    <rPh sb="10" eb="12">
      <t>チョッキン</t>
    </rPh>
    <rPh sb="17" eb="19">
      <t>テイシュツ</t>
    </rPh>
    <phoneticPr fontId="3"/>
  </si>
  <si>
    <t xml:space="preserve">(3)食事の提供に要する費用のうち、次に掲げるものを除く費用
ア　年収概ね360万円未満の世帯に対する副食費
イ　第3子以上等の場合の副食費
ウ　満3歳未満保育認定子どもに対する食事の提供
</t>
    <phoneticPr fontId="3"/>
  </si>
  <si>
    <t>1　管理組織の確立</t>
    <phoneticPr fontId="3"/>
  </si>
  <si>
    <t>2　会計の区分</t>
    <phoneticPr fontId="3"/>
  </si>
  <si>
    <t>3　計算書類等
（1）社会福祉法人</t>
    <phoneticPr fontId="3"/>
  </si>
  <si>
    <t>（2）社会福祉法人以外</t>
    <phoneticPr fontId="3"/>
  </si>
  <si>
    <t>監査実施月の前月分までの分を記載してください。</t>
    <rPh sb="0" eb="2">
      <t>カンサ</t>
    </rPh>
    <rPh sb="2" eb="4">
      <t>ジッシ</t>
    </rPh>
    <rPh sb="4" eb="5">
      <t>ツキ</t>
    </rPh>
    <rPh sb="6" eb="8">
      <t>ゼンゲツ</t>
    </rPh>
    <rPh sb="8" eb="9">
      <t>ブン</t>
    </rPh>
    <rPh sb="12" eb="13">
      <t>ブン</t>
    </rPh>
    <rPh sb="14" eb="16">
      <t>キサイ</t>
    </rPh>
    <phoneticPr fontId="3"/>
  </si>
  <si>
    <t>◆調理・調乳担当者の氏名（分園含む）</t>
    <rPh sb="1" eb="3">
      <t>チョウリ</t>
    </rPh>
    <rPh sb="4" eb="5">
      <t>チョウ</t>
    </rPh>
    <rPh sb="5" eb="6">
      <t>ニュウ</t>
    </rPh>
    <rPh sb="6" eb="9">
      <t>タントウシャ</t>
    </rPh>
    <rPh sb="10" eb="12">
      <t>シメイ</t>
    </rPh>
    <rPh sb="13" eb="14">
      <t>ブン</t>
    </rPh>
    <rPh sb="14" eb="15">
      <t>エン</t>
    </rPh>
    <rPh sb="15" eb="16">
      <t>フク</t>
    </rPh>
    <phoneticPr fontId="3"/>
  </si>
  <si>
    <t>調         理</t>
    <rPh sb="0" eb="1">
      <t>チョウ</t>
    </rPh>
    <rPh sb="10" eb="11">
      <t>リ</t>
    </rPh>
    <phoneticPr fontId="3"/>
  </si>
  <si>
    <t>調   　　    乳</t>
    <rPh sb="0" eb="1">
      <t>チョウ</t>
    </rPh>
    <rPh sb="10" eb="11">
      <t>チチ</t>
    </rPh>
    <phoneticPr fontId="3"/>
  </si>
  <si>
    <t>担当者氏名</t>
    <rPh sb="0" eb="3">
      <t>タントウシャ</t>
    </rPh>
    <rPh sb="3" eb="5">
      <t>シメイ</t>
    </rPh>
    <phoneticPr fontId="3"/>
  </si>
  <si>
    <t>　保育所には、調理員を配置していること。
　ただし、調理業務の全部を委託している場合や、分園には、調理員を置かないことができる。</t>
    <phoneticPr fontId="3"/>
  </si>
  <si>
    <t>開園時間</t>
    <rPh sb="0" eb="2">
      <t>カイエン</t>
    </rPh>
    <rPh sb="2" eb="4">
      <t>ジカン</t>
    </rPh>
    <phoneticPr fontId="3"/>
  </si>
  <si>
    <t>月～金</t>
    <rPh sb="0" eb="1">
      <t>ゲツ</t>
    </rPh>
    <rPh sb="2" eb="3">
      <t>キン</t>
    </rPh>
    <phoneticPr fontId="3"/>
  </si>
  <si>
    <t>時</t>
    <rPh sb="0" eb="1">
      <t>ジ</t>
    </rPh>
    <phoneticPr fontId="3"/>
  </si>
  <si>
    <t>分</t>
    <rPh sb="0" eb="1">
      <t>フン</t>
    </rPh>
    <phoneticPr fontId="3"/>
  </si>
  <si>
    <t>～</t>
    <phoneticPr fontId="3"/>
  </si>
  <si>
    <t>土</t>
    <rPh sb="0" eb="1">
      <t>ド</t>
    </rPh>
    <phoneticPr fontId="3"/>
  </si>
  <si>
    <t>1号
（教育時間）</t>
    <rPh sb="1" eb="2">
      <t>ゴウ</t>
    </rPh>
    <rPh sb="4" eb="6">
      <t>キョウイク</t>
    </rPh>
    <rPh sb="6" eb="8">
      <t>ジカン</t>
    </rPh>
    <phoneticPr fontId="3"/>
  </si>
  <si>
    <t>2・3号
（短時間）</t>
    <rPh sb="3" eb="4">
      <t>ゴウ</t>
    </rPh>
    <rPh sb="6" eb="9">
      <t>タンジカン</t>
    </rPh>
    <phoneticPr fontId="3"/>
  </si>
  <si>
    <t>教育・保育の提供を
行わない日</t>
    <rPh sb="0" eb="2">
      <t>キョウイク</t>
    </rPh>
    <rPh sb="3" eb="5">
      <t>ホイク</t>
    </rPh>
    <rPh sb="6" eb="8">
      <t>テイキョウ</t>
    </rPh>
    <rPh sb="10" eb="11">
      <t>オコナ</t>
    </rPh>
    <rPh sb="14" eb="15">
      <t>ヒ</t>
    </rPh>
    <phoneticPr fontId="3"/>
  </si>
  <si>
    <t>1号</t>
    <rPh sb="1" eb="2">
      <t>ゴウ</t>
    </rPh>
    <phoneticPr fontId="3"/>
  </si>
  <si>
    <t>単位：人</t>
    <rPh sb="0" eb="2">
      <t>タンイ</t>
    </rPh>
    <rPh sb="3" eb="4">
      <t>ヒト</t>
    </rPh>
    <phoneticPr fontId="3"/>
  </si>
  <si>
    <t>分園</t>
    <rPh sb="0" eb="2">
      <t>ブンエン</t>
    </rPh>
    <phoneticPr fontId="3"/>
  </si>
  <si>
    <t>クラス名</t>
    <rPh sb="3" eb="4">
      <t>メイ</t>
    </rPh>
    <phoneticPr fontId="3"/>
  </si>
  <si>
    <t>睡眠中に関するもの</t>
    <rPh sb="0" eb="3">
      <t>スイミンチュウ</t>
    </rPh>
    <rPh sb="4" eb="5">
      <t>カン</t>
    </rPh>
    <phoneticPr fontId="3"/>
  </si>
  <si>
    <t>プール活動・水遊び中に関するもの</t>
    <rPh sb="3" eb="5">
      <t>カツドウ</t>
    </rPh>
    <rPh sb="6" eb="8">
      <t>ミズアソ</t>
    </rPh>
    <rPh sb="9" eb="10">
      <t>チュウ</t>
    </rPh>
    <rPh sb="11" eb="12">
      <t>カン</t>
    </rPh>
    <phoneticPr fontId="3"/>
  </si>
  <si>
    <t>食事中の誤嚥に関するもの</t>
    <rPh sb="0" eb="3">
      <t>ショクジチュウ</t>
    </rPh>
    <rPh sb="4" eb="6">
      <t>ゴエン</t>
    </rPh>
    <rPh sb="7" eb="8">
      <t>カン</t>
    </rPh>
    <phoneticPr fontId="3"/>
  </si>
  <si>
    <t>玩具や小物等の誤嚥に関するもの</t>
    <rPh sb="0" eb="2">
      <t>オモチャ</t>
    </rPh>
    <rPh sb="3" eb="5">
      <t>コモノ</t>
    </rPh>
    <rPh sb="5" eb="6">
      <t>トウ</t>
    </rPh>
    <rPh sb="7" eb="9">
      <t>ゴエン</t>
    </rPh>
    <rPh sb="10" eb="11">
      <t>カン</t>
    </rPh>
    <phoneticPr fontId="3"/>
  </si>
  <si>
    <t>4　利用者負担額等の受領</t>
    <phoneticPr fontId="3"/>
  </si>
  <si>
    <t>5　施設型給付等の額に係る通知等</t>
    <phoneticPr fontId="3"/>
  </si>
  <si>
    <t>6　利用者に関する市への通知</t>
    <phoneticPr fontId="3"/>
  </si>
  <si>
    <t>適　・　否</t>
  </si>
  <si>
    <t>[在籍園児数]</t>
    <rPh sb="1" eb="3">
      <t>ザイセキ</t>
    </rPh>
    <rPh sb="3" eb="5">
      <t>エンジ</t>
    </rPh>
    <rPh sb="5" eb="6">
      <t>スウ</t>
    </rPh>
    <phoneticPr fontId="3"/>
  </si>
  <si>
    <t>[利用定員]</t>
    <rPh sb="1" eb="3">
      <t>リヨウ</t>
    </rPh>
    <rPh sb="3" eb="5">
      <t>テイイン</t>
    </rPh>
    <phoneticPr fontId="3"/>
  </si>
  <si>
    <t>2・3号</t>
    <rPh sb="3" eb="4">
      <t>ゴウ</t>
    </rPh>
    <phoneticPr fontId="3"/>
  </si>
  <si>
    <t>本園</t>
    <phoneticPr fontId="3"/>
  </si>
  <si>
    <t>分園</t>
    <phoneticPr fontId="3"/>
  </si>
  <si>
    <t>保育標準時間認定</t>
    <rPh sb="0" eb="2">
      <t>ホイク</t>
    </rPh>
    <rPh sb="2" eb="4">
      <t>ヒョウジュン</t>
    </rPh>
    <rPh sb="4" eb="6">
      <t>ジカン</t>
    </rPh>
    <rPh sb="6" eb="8">
      <t>ニンテイ</t>
    </rPh>
    <phoneticPr fontId="3"/>
  </si>
  <si>
    <t>保育短時間認定</t>
    <rPh sb="0" eb="2">
      <t>ホイク</t>
    </rPh>
    <rPh sb="2" eb="5">
      <t>タンジカン</t>
    </rPh>
    <rPh sb="5" eb="7">
      <t>ニンテイ</t>
    </rPh>
    <phoneticPr fontId="3"/>
  </si>
  <si>
    <t>満3歳児</t>
    <rPh sb="0" eb="1">
      <t>マン</t>
    </rPh>
    <phoneticPr fontId="3"/>
  </si>
  <si>
    <r>
      <t xml:space="preserve">1号
</t>
    </r>
    <r>
      <rPr>
        <sz val="8"/>
        <rFont val="ＭＳ 明朝"/>
        <family val="1"/>
        <charset val="128"/>
      </rPr>
      <t>教育標準時間認定</t>
    </r>
    <rPh sb="1" eb="2">
      <t>ゴウ</t>
    </rPh>
    <rPh sb="3" eb="5">
      <t>キョウイク</t>
    </rPh>
    <rPh sb="5" eb="7">
      <t>ヒョウジュン</t>
    </rPh>
    <rPh sb="7" eb="9">
      <t>ジカン</t>
    </rPh>
    <rPh sb="9" eb="11">
      <t>ニンテイ</t>
    </rPh>
    <phoneticPr fontId="3"/>
  </si>
  <si>
    <t>〔本園〕+〔分園〕</t>
    <phoneticPr fontId="3"/>
  </si>
  <si>
    <t>〔本園〕</t>
    <phoneticPr fontId="3"/>
  </si>
  <si>
    <t>〔分園〕</t>
  </si>
  <si>
    <t>利用定員</t>
    <phoneticPr fontId="3"/>
  </si>
  <si>
    <t>在籍園児数</t>
    <phoneticPr fontId="3"/>
  </si>
  <si>
    <t>入所割合</t>
    <rPh sb="0" eb="2">
      <t>ニュウショ</t>
    </rPh>
    <rPh sb="2" eb="4">
      <t>ワリアイ</t>
    </rPh>
    <phoneticPr fontId="3"/>
  </si>
  <si>
    <t>主な担当業務</t>
    <rPh sb="0" eb="1">
      <t>オモ</t>
    </rPh>
    <rPh sb="2" eb="4">
      <t>タントウ</t>
    </rPh>
    <rPh sb="4" eb="6">
      <t>ギョウム</t>
    </rPh>
    <phoneticPr fontId="3"/>
  </si>
  <si>
    <t>常勤職員</t>
    <rPh sb="0" eb="2">
      <t>ジョウキン</t>
    </rPh>
    <rPh sb="2" eb="4">
      <t>ショクイン</t>
    </rPh>
    <phoneticPr fontId="3"/>
  </si>
  <si>
    <t>勤務形態</t>
    <rPh sb="0" eb="2">
      <t>キンム</t>
    </rPh>
    <rPh sb="2" eb="4">
      <t>ケイタイ</t>
    </rPh>
    <phoneticPr fontId="3"/>
  </si>
  <si>
    <t>備考</t>
    <rPh sb="0" eb="2">
      <t>ビコウ</t>
    </rPh>
    <phoneticPr fontId="3"/>
  </si>
  <si>
    <t>副園長</t>
    <rPh sb="0" eb="3">
      <t>フクエンチョウ</t>
    </rPh>
    <phoneticPr fontId="3"/>
  </si>
  <si>
    <t>非常勤職員</t>
    <rPh sb="0" eb="3">
      <t>ヒジョウキン</t>
    </rPh>
    <rPh sb="3" eb="5">
      <t>ショクイン</t>
    </rPh>
    <phoneticPr fontId="3"/>
  </si>
  <si>
    <t>保育士</t>
    <rPh sb="0" eb="3">
      <t>ホイクシ</t>
    </rPh>
    <phoneticPr fontId="3"/>
  </si>
  <si>
    <t>幼稚園教諭</t>
    <phoneticPr fontId="3"/>
  </si>
  <si>
    <t>（　　　　　　）</t>
    <phoneticPr fontId="3"/>
  </si>
  <si>
    <t>保育認定こどもに係る利用定員</t>
    <rPh sb="0" eb="2">
      <t>ホイク</t>
    </rPh>
    <rPh sb="2" eb="4">
      <t>ニンテイ</t>
    </rPh>
    <rPh sb="8" eb="9">
      <t>カカ</t>
    </rPh>
    <rPh sb="10" eb="12">
      <t>リヨウ</t>
    </rPh>
    <rPh sb="12" eb="14">
      <t>テイイン</t>
    </rPh>
    <phoneticPr fontId="3"/>
  </si>
  <si>
    <t>91人以上</t>
    <rPh sb="2" eb="3">
      <t>ヒト</t>
    </rPh>
    <rPh sb="3" eb="5">
      <t>イジョウ</t>
    </rPh>
    <phoneticPr fontId="3"/>
  </si>
  <si>
    <t>定員</t>
    <rPh sb="0" eb="2">
      <t>テイイン</t>
    </rPh>
    <phoneticPr fontId="3"/>
  </si>
  <si>
    <t>◆保育標準時間認定子どもの有無</t>
    <rPh sb="1" eb="3">
      <t>ホイク</t>
    </rPh>
    <rPh sb="3" eb="5">
      <t>ヒョウジュン</t>
    </rPh>
    <rPh sb="5" eb="7">
      <t>ジカン</t>
    </rPh>
    <rPh sb="7" eb="9">
      <t>ニンテイ</t>
    </rPh>
    <rPh sb="9" eb="10">
      <t>コ</t>
    </rPh>
    <rPh sb="13" eb="15">
      <t>ウム</t>
    </rPh>
    <phoneticPr fontId="2"/>
  </si>
  <si>
    <t>◆園長（施設長）の配置</t>
    <rPh sb="1" eb="3">
      <t>エンチョウ</t>
    </rPh>
    <rPh sb="4" eb="6">
      <t>シセツ</t>
    </rPh>
    <rPh sb="6" eb="7">
      <t>チョウ</t>
    </rPh>
    <rPh sb="9" eb="11">
      <t>ハイチ</t>
    </rPh>
    <phoneticPr fontId="2"/>
  </si>
  <si>
    <t>151人以上</t>
    <rPh sb="3" eb="4">
      <t>ヒト</t>
    </rPh>
    <rPh sb="4" eb="6">
      <t>イジョウ</t>
    </rPh>
    <phoneticPr fontId="3"/>
  </si>
  <si>
    <t>必要数　1人</t>
    <rPh sb="0" eb="2">
      <t>ヒツヨウ</t>
    </rPh>
    <rPh sb="2" eb="3">
      <t>スウ</t>
    </rPh>
    <rPh sb="5" eb="6">
      <t>ヒト</t>
    </rPh>
    <phoneticPr fontId="3"/>
  </si>
  <si>
    <t>41人以上150人以下</t>
    <rPh sb="2" eb="3">
      <t>ヒト</t>
    </rPh>
    <rPh sb="3" eb="5">
      <t>イジョウ</t>
    </rPh>
    <rPh sb="8" eb="9">
      <t>ニン</t>
    </rPh>
    <rPh sb="9" eb="11">
      <t>イカ</t>
    </rPh>
    <phoneticPr fontId="3"/>
  </si>
  <si>
    <t>必要数　2人</t>
    <rPh sb="0" eb="2">
      <t>ヒツヨウ</t>
    </rPh>
    <rPh sb="2" eb="3">
      <t>スウ</t>
    </rPh>
    <rPh sb="5" eb="6">
      <t>ヒト</t>
    </rPh>
    <phoneticPr fontId="3"/>
  </si>
  <si>
    <t>必要数　3人</t>
    <rPh sb="0" eb="2">
      <t>ヒツヨウ</t>
    </rPh>
    <rPh sb="2" eb="3">
      <t>スウ</t>
    </rPh>
    <rPh sb="5" eb="6">
      <t>ヒト</t>
    </rPh>
    <phoneticPr fontId="3"/>
  </si>
  <si>
    <t>調理員人数</t>
    <rPh sb="0" eb="3">
      <t>チョウリイン</t>
    </rPh>
    <rPh sb="3" eb="5">
      <t>ニンズウ</t>
    </rPh>
    <phoneticPr fontId="3"/>
  </si>
  <si>
    <t>事務職員</t>
    <rPh sb="0" eb="2">
      <t>ジム</t>
    </rPh>
    <rPh sb="2" eb="4">
      <t>ショクイン</t>
    </rPh>
    <phoneticPr fontId="3"/>
  </si>
  <si>
    <t>施設長等の兼務</t>
    <rPh sb="0" eb="2">
      <t>シセツ</t>
    </rPh>
    <rPh sb="2" eb="3">
      <t>チョウ</t>
    </rPh>
    <rPh sb="3" eb="4">
      <t>ナド</t>
    </rPh>
    <rPh sb="5" eb="7">
      <t>ケンム</t>
    </rPh>
    <phoneticPr fontId="3"/>
  </si>
  <si>
    <t>兼務者名</t>
    <rPh sb="0" eb="2">
      <t>ケンム</t>
    </rPh>
    <rPh sb="2" eb="3">
      <t>シャ</t>
    </rPh>
    <rPh sb="3" eb="4">
      <t>メイ</t>
    </rPh>
    <phoneticPr fontId="3"/>
  </si>
  <si>
    <t>業務委託</t>
    <rPh sb="0" eb="2">
      <t>ギョウム</t>
    </rPh>
    <rPh sb="2" eb="4">
      <t>イタク</t>
    </rPh>
    <phoneticPr fontId="3"/>
  </si>
  <si>
    <t>人数</t>
    <rPh sb="0" eb="2">
      <t>ニンズウ</t>
    </rPh>
    <phoneticPr fontId="3"/>
  </si>
  <si>
    <t>医療機関名</t>
    <rPh sb="0" eb="2">
      <t>イリョウ</t>
    </rPh>
    <rPh sb="2" eb="4">
      <t>キカン</t>
    </rPh>
    <rPh sb="4" eb="5">
      <t>メイ</t>
    </rPh>
    <phoneticPr fontId="3"/>
  </si>
  <si>
    <t>学校医</t>
    <rPh sb="0" eb="2">
      <t>ガッコウ</t>
    </rPh>
    <rPh sb="2" eb="3">
      <t>イ</t>
    </rPh>
    <phoneticPr fontId="3"/>
  </si>
  <si>
    <t>学校歯科医</t>
    <rPh sb="0" eb="2">
      <t>ガッコウ</t>
    </rPh>
    <rPh sb="2" eb="5">
      <t>シカイ</t>
    </rPh>
    <phoneticPr fontId="3"/>
  </si>
  <si>
    <t>学校薬剤師</t>
    <rPh sb="0" eb="2">
      <t>ガッコウ</t>
    </rPh>
    <rPh sb="2" eb="5">
      <t>ヤクザイシ</t>
    </rPh>
    <phoneticPr fontId="3"/>
  </si>
  <si>
    <t>加算あり・加算なし</t>
  </si>
  <si>
    <t>※加算なしの場合この項目入力不要</t>
    <rPh sb="1" eb="3">
      <t>カサン</t>
    </rPh>
    <rPh sb="6" eb="8">
      <t>バアイ</t>
    </rPh>
    <rPh sb="10" eb="12">
      <t>コウモク</t>
    </rPh>
    <rPh sb="12" eb="14">
      <t>ニュウリョク</t>
    </rPh>
    <rPh sb="14" eb="16">
      <t>フヨウ</t>
    </rPh>
    <phoneticPr fontId="3"/>
  </si>
  <si>
    <t>副園長・教頭の配置状況</t>
    <rPh sb="0" eb="3">
      <t>フクエンチョウ</t>
    </rPh>
    <rPh sb="4" eb="6">
      <t>キョウトウ</t>
    </rPh>
    <rPh sb="7" eb="9">
      <t>ハイチ</t>
    </rPh>
    <rPh sb="9" eb="11">
      <t>ジョウキョウ</t>
    </rPh>
    <phoneticPr fontId="3"/>
  </si>
  <si>
    <t>教頭</t>
    <rPh sb="0" eb="2">
      <t>キョウトウ</t>
    </rPh>
    <phoneticPr fontId="3"/>
  </si>
  <si>
    <t>◆要件ⅱ　発令の有無</t>
    <rPh sb="1" eb="3">
      <t>ヨウケン</t>
    </rPh>
    <rPh sb="5" eb="7">
      <t>ハツレイ</t>
    </rPh>
    <rPh sb="8" eb="10">
      <t>ウム</t>
    </rPh>
    <phoneticPr fontId="2"/>
  </si>
  <si>
    <t>◆要件ⅲ　常時勤務者</t>
    <rPh sb="1" eb="3">
      <t>ヨウケン</t>
    </rPh>
    <rPh sb="5" eb="7">
      <t>ジョウジ</t>
    </rPh>
    <rPh sb="7" eb="10">
      <t>キンムシャ</t>
    </rPh>
    <phoneticPr fontId="2"/>
  </si>
  <si>
    <t>◆要件ⅳ　該当条件</t>
    <rPh sb="1" eb="3">
      <t>ヨウケン</t>
    </rPh>
    <rPh sb="5" eb="7">
      <t>ガイトウ</t>
    </rPh>
    <rPh sb="7" eb="9">
      <t>ジョウケン</t>
    </rPh>
    <phoneticPr fontId="2"/>
  </si>
  <si>
    <t>満３歳</t>
    <rPh sb="0" eb="1">
      <t>マン</t>
    </rPh>
    <rPh sb="2" eb="3">
      <t>サイ</t>
    </rPh>
    <phoneticPr fontId="3"/>
  </si>
  <si>
    <r>
      <t>（満3歳+3歳）
÷</t>
    </r>
    <r>
      <rPr>
        <b/>
        <sz val="8"/>
        <color rgb="FFFF0000"/>
        <rFont val="ＭＳ 明朝"/>
        <family val="1"/>
        <charset val="128"/>
      </rPr>
      <t>１５</t>
    </r>
    <r>
      <rPr>
        <sz val="8"/>
        <rFont val="ＭＳ 明朝"/>
        <family val="1"/>
        <charset val="128"/>
      </rPr>
      <t>＝</t>
    </r>
    <rPh sb="1" eb="2">
      <t>マン</t>
    </rPh>
    <rPh sb="3" eb="4">
      <t>サイ</t>
    </rPh>
    <rPh sb="6" eb="7">
      <t>サイ</t>
    </rPh>
    <phoneticPr fontId="3"/>
  </si>
  <si>
    <t>◆適用種別</t>
    <rPh sb="1" eb="3">
      <t>テキヨウ</t>
    </rPh>
    <rPh sb="3" eb="5">
      <t>シュベツ</t>
    </rPh>
    <phoneticPr fontId="2"/>
  </si>
  <si>
    <t>（ア）・（イ）</t>
  </si>
  <si>
    <t>【（ア）選択】</t>
    <rPh sb="4" eb="6">
      <t>センタク</t>
    </rPh>
    <phoneticPr fontId="3"/>
  </si>
  <si>
    <t>【（イ）選択】</t>
    <rPh sb="4" eb="6">
      <t>センタク</t>
    </rPh>
    <phoneticPr fontId="3"/>
  </si>
  <si>
    <t>121人以上</t>
    <rPh sb="3" eb="4">
      <t>ヒト</t>
    </rPh>
    <rPh sb="4" eb="6">
      <t>イジョウ</t>
    </rPh>
    <phoneticPr fontId="3"/>
  </si>
  <si>
    <t>35人以下</t>
    <rPh sb="2" eb="3">
      <t>ヒト</t>
    </rPh>
    <rPh sb="3" eb="5">
      <t>イカ</t>
    </rPh>
    <phoneticPr fontId="3"/>
  </si>
  <si>
    <t>◆発令の有無</t>
    <rPh sb="1" eb="3">
      <t>ハツレイ</t>
    </rPh>
    <rPh sb="4" eb="6">
      <t>ウム</t>
    </rPh>
    <phoneticPr fontId="2"/>
  </si>
  <si>
    <t>◆「必要保育教諭等の数」を超えた保育教諭等の人数</t>
    <rPh sb="22" eb="24">
      <t>ニンズウ</t>
    </rPh>
    <phoneticPr fontId="2"/>
  </si>
  <si>
    <t>加配上限</t>
    <rPh sb="0" eb="2">
      <t>カハイ</t>
    </rPh>
    <rPh sb="2" eb="4">
      <t>ジョウゲン</t>
    </rPh>
    <phoneticPr fontId="3"/>
  </si>
  <si>
    <t>45人以下</t>
    <rPh sb="2" eb="3">
      <t>ヒト</t>
    </rPh>
    <rPh sb="3" eb="5">
      <t>イカ</t>
    </rPh>
    <phoneticPr fontId="3"/>
  </si>
  <si>
    <t>1人</t>
    <rPh sb="1" eb="2">
      <t>ヒト</t>
    </rPh>
    <phoneticPr fontId="3"/>
  </si>
  <si>
    <t>2人</t>
    <rPh sb="1" eb="2">
      <t>ヒト</t>
    </rPh>
    <phoneticPr fontId="3"/>
  </si>
  <si>
    <t>3人</t>
    <rPh sb="1" eb="2">
      <t>ヒト</t>
    </rPh>
    <phoneticPr fontId="3"/>
  </si>
  <si>
    <t>3.5人</t>
    <rPh sb="3" eb="4">
      <t>ヒト</t>
    </rPh>
    <phoneticPr fontId="3"/>
  </si>
  <si>
    <t>5人</t>
    <rPh sb="1" eb="2">
      <t>ヒト</t>
    </rPh>
    <phoneticPr fontId="3"/>
  </si>
  <si>
    <t>6人</t>
    <rPh sb="1" eb="2">
      <t>ヒト</t>
    </rPh>
    <phoneticPr fontId="3"/>
  </si>
  <si>
    <t>8人</t>
    <rPh sb="1" eb="2">
      <t>ヒト</t>
    </rPh>
    <phoneticPr fontId="3"/>
  </si>
  <si>
    <t>減算あり・減算なし</t>
  </si>
  <si>
    <t>※この項目は、「減算あり」、「減算なし」どちらでも入力してください</t>
    <rPh sb="3" eb="5">
      <t>コウモク</t>
    </rPh>
    <rPh sb="8" eb="10">
      <t>ゲンサン</t>
    </rPh>
    <rPh sb="15" eb="17">
      <t>ゲンサン</t>
    </rPh>
    <rPh sb="25" eb="27">
      <t>ニュウリョク</t>
    </rPh>
    <phoneticPr fontId="3"/>
  </si>
  <si>
    <t>◆土曜日の開所状況</t>
    <rPh sb="1" eb="4">
      <t>ドヨウビ</t>
    </rPh>
    <rPh sb="5" eb="7">
      <t>カイショ</t>
    </rPh>
    <rPh sb="7" eb="9">
      <t>ジョウキョウ</t>
    </rPh>
    <phoneticPr fontId="3"/>
  </si>
  <si>
    <t>日付</t>
    <rPh sb="0" eb="2">
      <t>ヒヅケ</t>
    </rPh>
    <phoneticPr fontId="3"/>
  </si>
  <si>
    <t>施設内開所・共同保育・閉所</t>
  </si>
  <si>
    <t>共同保育先（名称）</t>
    <rPh sb="0" eb="2">
      <t>キョウドウ</t>
    </rPh>
    <rPh sb="2" eb="4">
      <t>ホイク</t>
    </rPh>
    <rPh sb="4" eb="5">
      <t>サキ</t>
    </rPh>
    <rPh sb="6" eb="8">
      <t>メイショウ</t>
    </rPh>
    <phoneticPr fontId="3"/>
  </si>
  <si>
    <t>幼稚園型一時預かり事業</t>
    <rPh sb="0" eb="3">
      <t>ヨウチエン</t>
    </rPh>
    <rPh sb="3" eb="4">
      <t>ガタ</t>
    </rPh>
    <rPh sb="4" eb="6">
      <t>イチジ</t>
    </rPh>
    <rPh sb="6" eb="7">
      <t>アズ</t>
    </rPh>
    <rPh sb="9" eb="11">
      <t>ジギョウ</t>
    </rPh>
    <phoneticPr fontId="3"/>
  </si>
  <si>
    <t>一般型一時預かり事業</t>
    <rPh sb="0" eb="2">
      <t>イッパン</t>
    </rPh>
    <rPh sb="2" eb="3">
      <t>カタ</t>
    </rPh>
    <phoneticPr fontId="3"/>
  </si>
  <si>
    <t>満３歳児に対する教育・保育の提供（1人以上）</t>
    <rPh sb="18" eb="19">
      <t>ヒト</t>
    </rPh>
    <rPh sb="19" eb="21">
      <t>イジョウ</t>
    </rPh>
    <phoneticPr fontId="3"/>
  </si>
  <si>
    <t>(ｱ) 小学校との連携・接続に関する業務分掌を明確化</t>
    <rPh sb="25" eb="26">
      <t>カ</t>
    </rPh>
    <phoneticPr fontId="3"/>
  </si>
  <si>
    <t>◆保護者や地域住民からの教育・育児相談、地域の子育て支援活動等の取組具体例を記載してください。</t>
    <rPh sb="32" eb="34">
      <t>トリクミ</t>
    </rPh>
    <rPh sb="34" eb="36">
      <t>グタイ</t>
    </rPh>
    <rPh sb="36" eb="37">
      <t>レイ</t>
    </rPh>
    <rPh sb="38" eb="40">
      <t>キサイ</t>
    </rPh>
    <phoneticPr fontId="3"/>
  </si>
  <si>
    <t>◆基本分単価及び事務職員配置加算を超えた</t>
    <rPh sb="1" eb="3">
      <t>キホン</t>
    </rPh>
    <rPh sb="3" eb="4">
      <t>ブン</t>
    </rPh>
    <rPh sb="4" eb="6">
      <t>タンカ</t>
    </rPh>
    <rPh sb="6" eb="7">
      <t>オヨ</t>
    </rPh>
    <rPh sb="8" eb="10">
      <t>ジム</t>
    </rPh>
    <rPh sb="10" eb="12">
      <t>ショクイン</t>
    </rPh>
    <rPh sb="12" eb="14">
      <t>ハイチ</t>
    </rPh>
    <rPh sb="14" eb="16">
      <t>カサン</t>
    </rPh>
    <rPh sb="17" eb="18">
      <t>コ</t>
    </rPh>
    <phoneticPr fontId="2"/>
  </si>
  <si>
    <t>271人以上</t>
    <rPh sb="3" eb="4">
      <t>ヒト</t>
    </rPh>
    <rPh sb="4" eb="6">
      <t>イジョウ</t>
    </rPh>
    <phoneticPr fontId="3"/>
  </si>
  <si>
    <t>1か月の
勤務時間</t>
    <rPh sb="2" eb="3">
      <t>ゲツ</t>
    </rPh>
    <rPh sb="5" eb="7">
      <t>キンム</t>
    </rPh>
    <rPh sb="7" eb="9">
      <t>ジカン</t>
    </rPh>
    <phoneticPr fontId="3"/>
  </si>
  <si>
    <t>1　給料表を適用する職員の職員勤務状況</t>
    <rPh sb="13" eb="15">
      <t>ショクイン</t>
    </rPh>
    <rPh sb="15" eb="17">
      <t>キンム</t>
    </rPh>
    <phoneticPr fontId="3"/>
  </si>
  <si>
    <t>2　給料表を適用しない職員の職員勤務状況</t>
    <phoneticPr fontId="3"/>
  </si>
  <si>
    <t>◆利用定員を超えている場合の理由をご記入ください。</t>
    <rPh sb="1" eb="3">
      <t>リヨウ</t>
    </rPh>
    <rPh sb="3" eb="5">
      <t>テイイン</t>
    </rPh>
    <rPh sb="6" eb="7">
      <t>コ</t>
    </rPh>
    <rPh sb="11" eb="13">
      <t>バアイ</t>
    </rPh>
    <rPh sb="14" eb="16">
      <t>リユウ</t>
    </rPh>
    <rPh sb="18" eb="20">
      <t>キニュウ</t>
    </rPh>
    <phoneticPr fontId="3"/>
  </si>
  <si>
    <t>　非常時の連絡・避難体制</t>
    <rPh sb="1" eb="3">
      <t>ヒジョウ</t>
    </rPh>
    <rPh sb="3" eb="4">
      <t>ジ</t>
    </rPh>
    <rPh sb="5" eb="7">
      <t>レンラク</t>
    </rPh>
    <rPh sb="8" eb="10">
      <t>ヒナン</t>
    </rPh>
    <rPh sb="10" eb="12">
      <t>タイセイ</t>
    </rPh>
    <phoneticPr fontId="2"/>
  </si>
  <si>
    <t xml:space="preserve">　特定教育・保育施設は、地域及び家庭との結び付きを重視した運営を行い、県、市、小学校、他の特定教育・保育施設等、地域子ども・子育て支援事業を行う者、他の児童福祉施設その他の学校又は保健医療サービス若しくは福祉サービスを提供する者との密接な連携に努めていること。
</t>
    <phoneticPr fontId="3"/>
  </si>
  <si>
    <t>　利用者処遇に不適切な事項がないこと。</t>
    <phoneticPr fontId="3"/>
  </si>
  <si>
    <t>　特定教育・保育において提供される便宜に要する費用のうち、次の各号に掲げる費用の額以外の支払を教育・保育給付認定保護者から受けていないこと。</t>
    <phoneticPr fontId="3"/>
  </si>
  <si>
    <t xml:space="preserve">(1)日用品、文房具その他の特定教育・保育に必要な物品の購入に要する費用
</t>
    <phoneticPr fontId="3"/>
  </si>
  <si>
    <t xml:space="preserve">(2)特定教育・保育等に係る行事への参加に要する費用
</t>
    <phoneticPr fontId="3"/>
  </si>
  <si>
    <t>教育標準時間認定子ども及び
保育（２号）認定子どもに係る利用定員</t>
    <phoneticPr fontId="3"/>
  </si>
  <si>
    <t>÷6＝</t>
    <phoneticPr fontId="3"/>
  </si>
  <si>
    <t>÷20＝</t>
    <phoneticPr fontId="3"/>
  </si>
  <si>
    <t>÷15＝</t>
    <phoneticPr fontId="3"/>
  </si>
  <si>
    <t>教育標準時間認定子どもに係る利用定員</t>
    <phoneticPr fontId="3"/>
  </si>
  <si>
    <t>学級担任以外の保育教諭等の配置</t>
    <phoneticPr fontId="3"/>
  </si>
  <si>
    <t>少人数の学級編制</t>
    <phoneticPr fontId="3"/>
  </si>
  <si>
    <t>◆３歳以上子どもに係る利用定員</t>
    <phoneticPr fontId="2"/>
  </si>
  <si>
    <t>３歳以上子どもに係る利用定員</t>
    <phoneticPr fontId="3"/>
  </si>
  <si>
    <t>46人以上150人以下</t>
    <phoneticPr fontId="3"/>
  </si>
  <si>
    <t>151人以上240人以下</t>
    <phoneticPr fontId="3"/>
  </si>
  <si>
    <t>241人以上270人以下</t>
    <phoneticPr fontId="3"/>
  </si>
  <si>
    <t>271人以上300人以下</t>
    <phoneticPr fontId="3"/>
  </si>
  <si>
    <t>301人以上450人以下</t>
    <phoneticPr fontId="3"/>
  </si>
  <si>
    <t>451人以上</t>
    <phoneticPr fontId="3"/>
  </si>
  <si>
    <t>継続的な小学校との連携・接続に係る取組</t>
    <phoneticPr fontId="3"/>
  </si>
  <si>
    <t>(ｲ) 授業・行事・研修等の小学校との交流活動</t>
    <phoneticPr fontId="3"/>
  </si>
  <si>
    <t>(ｳ) 小学校との接続を見通した教育課程を編成</t>
    <phoneticPr fontId="3"/>
  </si>
  <si>
    <t>延長保育事業</t>
    <phoneticPr fontId="3"/>
  </si>
  <si>
    <t>一時預かり事業（一般型）</t>
    <phoneticPr fontId="3"/>
  </si>
  <si>
    <t>病児保育事業</t>
    <phoneticPr fontId="3"/>
  </si>
  <si>
    <t>乳児が３人以上利用している施設</t>
    <phoneticPr fontId="3"/>
  </si>
  <si>
    <t>障害児（軽度障害児を含む。）が１人以上利用している施設</t>
    <phoneticPr fontId="3"/>
  </si>
  <si>
    <t>認定こども園全体の利用定員</t>
    <phoneticPr fontId="3"/>
  </si>
  <si>
    <t xml:space="preserve">　基本分単価に含まれる職員構成を充足していること。
　なお､分園は中心園の園長のもと中心園と一体的に施設運営が行われるものとすること｡
</t>
    <phoneticPr fontId="3"/>
  </si>
  <si>
    <t xml:space="preserve">（イ）その他
ⅰ  園長（施設長）　 </t>
    <phoneticPr fontId="3"/>
  </si>
  <si>
    <t xml:space="preserve">ⅳ 学校医・学校歯科医・学校薬剤師（嘱託医・嘱託歯科医・嘱託薬剤師）
</t>
    <phoneticPr fontId="3"/>
  </si>
  <si>
    <t>　以下の要件を満たしていない場合に加減調整していること。</t>
    <phoneticPr fontId="3"/>
  </si>
  <si>
    <t xml:space="preserve">（注）市町村が認める障害児とし、身体障害者手帳等の交付の有無は問わない。医師による診断書や巡回支援専門員等障害に関する専門的知見を有する者による意見提出など障害の事実が把握可能な資料をもって確認しても差し支えない。
</t>
    <phoneticPr fontId="3"/>
  </si>
  <si>
    <t xml:space="preserve">ⅴ 障害児（軽度障害児を含む。）（注）が１人以上利用している施設（月の初日において障害児が１人以上利用している月から年度を通じて当該要件を満たしているものとする。）
（注）市町村が認める障害児とし、身体障害者手帳等の交付の有無は問わない。医師による診断書や巡回支援専門員等障害に関する専門的知見を有する者による意見提出など障害の事実が把握可能な資料をもって確認しても差し支えない。
</t>
    <phoneticPr fontId="3"/>
  </si>
  <si>
    <t>その他(</t>
    <rPh sb="2" eb="3">
      <t>タ</t>
    </rPh>
    <phoneticPr fontId="3"/>
  </si>
  <si>
    <t>障害児（軽度障害児を含む。）に対する教育・保育の提供（1人以上）</t>
    <rPh sb="28" eb="29">
      <t>ヒト</t>
    </rPh>
    <rPh sb="29" eb="31">
      <t>イジョウ</t>
    </rPh>
    <phoneticPr fontId="3"/>
  </si>
  <si>
    <t>Ⅱ 基本加算部分</t>
    <phoneticPr fontId="2"/>
  </si>
  <si>
    <t xml:space="preserve">Ⅲ 加減調整部分
</t>
    <phoneticPr fontId="3"/>
  </si>
  <si>
    <t>有給休暇
取得時間</t>
    <rPh sb="0" eb="2">
      <t>ユウキュウ</t>
    </rPh>
    <rPh sb="2" eb="4">
      <t>キュウカ</t>
    </rPh>
    <rPh sb="5" eb="7">
      <t>シュトク</t>
    </rPh>
    <rPh sb="7" eb="9">
      <t>ジカン</t>
    </rPh>
    <phoneticPr fontId="3"/>
  </si>
  <si>
    <t>事由
（育休、退職等）</t>
    <phoneticPr fontId="3"/>
  </si>
  <si>
    <t>～</t>
    <phoneticPr fontId="3"/>
  </si>
  <si>
    <t>事由発生期間</t>
    <rPh sb="4" eb="6">
      <t>キカン</t>
    </rPh>
    <phoneticPr fontId="3"/>
  </si>
  <si>
    <t>　</t>
    <phoneticPr fontId="3"/>
  </si>
  <si>
    <t>　　　年　月　日</t>
    <rPh sb="3" eb="4">
      <t>ネン</t>
    </rPh>
    <rPh sb="5" eb="6">
      <t>ガツ</t>
    </rPh>
    <rPh sb="7" eb="8">
      <t>ニチ</t>
    </rPh>
    <phoneticPr fontId="3"/>
  </si>
  <si>
    <t>　　　年　月　日</t>
    <phoneticPr fontId="3"/>
  </si>
  <si>
    <t>※指導監査実施月の前々月に在籍している職員すべてについて記入してください。</t>
    <rPh sb="9" eb="12">
      <t>ゼンゼンゲツ</t>
    </rPh>
    <rPh sb="13" eb="15">
      <t>ザイセキ</t>
    </rPh>
    <phoneticPr fontId="3"/>
  </si>
  <si>
    <t>※指導監査実施月の前々月に在籍している職員すべてについて記入してください。</t>
    <phoneticPr fontId="3"/>
  </si>
  <si>
    <t>主な担当業務</t>
    <phoneticPr fontId="3"/>
  </si>
  <si>
    <t>相模原市指導監査基準保育所型認定こども園編対応</t>
    <rPh sb="0" eb="4">
      <t>サガミハラシ</t>
    </rPh>
    <rPh sb="4" eb="6">
      <t>シドウ</t>
    </rPh>
    <rPh sb="6" eb="8">
      <t>カンサ</t>
    </rPh>
    <rPh sb="8" eb="10">
      <t>キジュン</t>
    </rPh>
    <rPh sb="10" eb="12">
      <t>ホイク</t>
    </rPh>
    <rPh sb="12" eb="13">
      <t>ジョ</t>
    </rPh>
    <rPh sb="13" eb="14">
      <t>ガタ</t>
    </rPh>
    <rPh sb="14" eb="16">
      <t>ニンテイ</t>
    </rPh>
    <rPh sb="19" eb="20">
      <t>エン</t>
    </rPh>
    <rPh sb="20" eb="21">
      <t>ヘン</t>
    </rPh>
    <rPh sb="21" eb="23">
      <t>タイオウ</t>
    </rPh>
    <phoneticPr fontId="3"/>
  </si>
  <si>
    <t>◆２人専任化の代替保育教諭等の配置の有無</t>
    <rPh sb="2" eb="3">
      <t>ニン</t>
    </rPh>
    <rPh sb="3" eb="5">
      <t>センニン</t>
    </rPh>
    <rPh sb="5" eb="6">
      <t>カ</t>
    </rPh>
    <rPh sb="7" eb="9">
      <t>ダイタイ</t>
    </rPh>
    <rPh sb="9" eb="11">
      <t>ホイク</t>
    </rPh>
    <rPh sb="11" eb="13">
      <t>キョウユ</t>
    </rPh>
    <rPh sb="15" eb="17">
      <t>ハイチ</t>
    </rPh>
    <rPh sb="18" eb="20">
      <t>ウム</t>
    </rPh>
    <phoneticPr fontId="2"/>
  </si>
  <si>
    <t>1　給料表を適用する職員の給与等の状況</t>
    <phoneticPr fontId="3"/>
  </si>
  <si>
    <t>有の場合
配置基準+1</t>
    <rPh sb="0" eb="1">
      <t>アリ</t>
    </rPh>
    <rPh sb="2" eb="4">
      <t>バアイ</t>
    </rPh>
    <phoneticPr fontId="3"/>
  </si>
  <si>
    <r>
      <t xml:space="preserve">90人以下の場合
</t>
    </r>
    <r>
      <rPr>
        <sz val="10"/>
        <rFont val="ＭＳ 明朝"/>
        <family val="1"/>
        <charset val="128"/>
      </rPr>
      <t>配置基準+1</t>
    </r>
    <rPh sb="6" eb="8">
      <t>バアイ</t>
    </rPh>
    <phoneticPr fontId="3"/>
  </si>
  <si>
    <t>勤務（契約）の状況</t>
    <rPh sb="0" eb="2">
      <t>キンム</t>
    </rPh>
    <rPh sb="3" eb="5">
      <t>ケイヤク</t>
    </rPh>
    <rPh sb="7" eb="9">
      <t>ジョウキョウ</t>
    </rPh>
    <phoneticPr fontId="3"/>
  </si>
  <si>
    <t>生活管理指導表等</t>
    <rPh sb="0" eb="2">
      <t>セイカツ</t>
    </rPh>
    <rPh sb="2" eb="4">
      <t>カンリ</t>
    </rPh>
    <rPh sb="4" eb="6">
      <t>シドウ</t>
    </rPh>
    <rPh sb="6" eb="7">
      <t>ヒョウ</t>
    </rPh>
    <rPh sb="7" eb="8">
      <t>トウ</t>
    </rPh>
    <phoneticPr fontId="3"/>
  </si>
  <si>
    <t>　予算及び補正予算の編成の時期と積算は適切に行われているか。
※補正予算は年度途中で予算との乖離等が見込まれる場合に、必要な収入及び支出について編成するものとする。ただし、乖離額等が法人の運営に支障がなく、軽微な範囲にとどまる場合は、この限りではない。</t>
    <phoneticPr fontId="3"/>
  </si>
  <si>
    <t>7　公定価格
Ⅰ 基本部分</t>
    <phoneticPr fontId="3"/>
  </si>
  <si>
    <t>Ⅳ 特定加算部分</t>
    <phoneticPr fontId="3"/>
  </si>
  <si>
    <t>　会計に関することで不適切な事項がないこと。</t>
    <phoneticPr fontId="3"/>
  </si>
  <si>
    <t>8　その他</t>
    <phoneticPr fontId="3"/>
  </si>
  <si>
    <t>1号が超えている場合</t>
    <rPh sb="1" eb="2">
      <t>ゴウ</t>
    </rPh>
    <rPh sb="8" eb="10">
      <t>バアイ</t>
    </rPh>
    <phoneticPr fontId="3"/>
  </si>
  <si>
    <t>2・3号が超えている場合</t>
    <rPh sb="3" eb="4">
      <t>ゴウ</t>
    </rPh>
    <rPh sb="10" eb="12">
      <t>バアイ</t>
    </rPh>
    <phoneticPr fontId="3"/>
  </si>
  <si>
    <t>消防設備点検記録</t>
    <rPh sb="0" eb="2">
      <t>ショウボウ</t>
    </rPh>
    <rPh sb="2" eb="4">
      <t>セツビ</t>
    </rPh>
    <rPh sb="4" eb="6">
      <t>テンケン</t>
    </rPh>
    <rPh sb="6" eb="8">
      <t>キロク</t>
    </rPh>
    <phoneticPr fontId="3"/>
  </si>
  <si>
    <t>◆支払いを受けた内容</t>
    <rPh sb="1" eb="3">
      <t>シハラ</t>
    </rPh>
    <rPh sb="5" eb="6">
      <t>ウ</t>
    </rPh>
    <rPh sb="8" eb="10">
      <t>ナイヨウ</t>
    </rPh>
    <phoneticPr fontId="3"/>
  </si>
  <si>
    <t>金額</t>
    <phoneticPr fontId="3"/>
  </si>
  <si>
    <t>(1)･(2)･(3)･(4)･(5)</t>
  </si>
  <si>
    <t>必要保育士配置数</t>
    <phoneticPr fontId="3"/>
  </si>
  <si>
    <t>年齢別配置基準</t>
    <phoneticPr fontId="3"/>
  </si>
  <si>
    <t>定員90人以下の施設加配</t>
    <rPh sb="0" eb="2">
      <t>テイイン</t>
    </rPh>
    <rPh sb="4" eb="5">
      <t>ニン</t>
    </rPh>
    <rPh sb="5" eb="7">
      <t>イカ</t>
    </rPh>
    <rPh sb="8" eb="10">
      <t>シセツ</t>
    </rPh>
    <rPh sb="10" eb="12">
      <t>カハイ</t>
    </rPh>
    <phoneticPr fontId="3"/>
  </si>
  <si>
    <t>保育標準時間加配</t>
    <rPh sb="0" eb="2">
      <t>ホイク</t>
    </rPh>
    <rPh sb="2" eb="4">
      <t>ヒョウジュン</t>
    </rPh>
    <rPh sb="4" eb="6">
      <t>ジカン</t>
    </rPh>
    <rPh sb="6" eb="8">
      <t>カハイ</t>
    </rPh>
    <phoneticPr fontId="3"/>
  </si>
  <si>
    <t>勤務保育士数</t>
    <rPh sb="0" eb="2">
      <t>キンム</t>
    </rPh>
    <rPh sb="2" eb="5">
      <t>ホイクシ</t>
    </rPh>
    <rPh sb="5" eb="6">
      <t>スウ</t>
    </rPh>
    <phoneticPr fontId="3"/>
  </si>
  <si>
    <t>※職員点検資料１,２と勤務実績１,２のシートに職員情報を入力すると常勤職員数と常勤換算値が表示されます。</t>
    <rPh sb="23" eb="25">
      <t>ショクイン</t>
    </rPh>
    <rPh sb="25" eb="27">
      <t>ジョウホウ</t>
    </rPh>
    <rPh sb="28" eb="30">
      <t>ニュウリョク</t>
    </rPh>
    <rPh sb="33" eb="35">
      <t>ジョウキン</t>
    </rPh>
    <rPh sb="35" eb="37">
      <t>ショクイン</t>
    </rPh>
    <rPh sb="37" eb="38">
      <t>スウ</t>
    </rPh>
    <rPh sb="39" eb="41">
      <t>ジョウキン</t>
    </rPh>
    <rPh sb="41" eb="43">
      <t>カンサン</t>
    </rPh>
    <rPh sb="43" eb="44">
      <t>チ</t>
    </rPh>
    <rPh sb="45" eb="47">
      <t>ヒョウジ</t>
    </rPh>
    <phoneticPr fontId="3"/>
  </si>
  <si>
    <t>常勤換算値</t>
    <rPh sb="0" eb="2">
      <t>ジョウキン</t>
    </rPh>
    <rPh sb="2" eb="4">
      <t>カンサン</t>
    </rPh>
    <rPh sb="4" eb="5">
      <t>チ</t>
    </rPh>
    <phoneticPr fontId="3"/>
  </si>
  <si>
    <t>月の給食実施日</t>
    <rPh sb="0" eb="1">
      <t>ガツ</t>
    </rPh>
    <rPh sb="2" eb="4">
      <t>キュウショク</t>
    </rPh>
    <rPh sb="4" eb="7">
      <t>ジッシビ</t>
    </rPh>
    <phoneticPr fontId="3"/>
  </si>
  <si>
    <t>提供できる体制がとれていた日</t>
    <rPh sb="0" eb="2">
      <t>テイキョウ</t>
    </rPh>
    <rPh sb="5" eb="7">
      <t>タイセイ</t>
    </rPh>
    <rPh sb="13" eb="14">
      <t>ヒ</t>
    </rPh>
    <phoneticPr fontId="3"/>
  </si>
  <si>
    <t>◆</t>
    <phoneticPr fontId="3"/>
  </si>
  <si>
    <t>1号及び2号の利用定員</t>
    <rPh sb="1" eb="2">
      <t>ゴウ</t>
    </rPh>
    <rPh sb="2" eb="3">
      <t>オヨ</t>
    </rPh>
    <rPh sb="5" eb="6">
      <t>ゴウ</t>
    </rPh>
    <phoneticPr fontId="3"/>
  </si>
  <si>
    <t>就業規則に規定する常勤職員の該当月の勤務日数及び月間勤務時間数</t>
    <rPh sb="14" eb="16">
      <t>ガイトウ</t>
    </rPh>
    <rPh sb="16" eb="17">
      <t>ツキ</t>
    </rPh>
    <rPh sb="18" eb="20">
      <t>キンム</t>
    </rPh>
    <rPh sb="20" eb="22">
      <t>ニッスウ</t>
    </rPh>
    <rPh sb="22" eb="23">
      <t>オヨ</t>
    </rPh>
    <phoneticPr fontId="3"/>
  </si>
  <si>
    <t>職員点検資料1</t>
  </si>
  <si>
    <t>住宅</t>
    <rPh sb="0" eb="2">
      <t>ジュウタク</t>
    </rPh>
    <phoneticPr fontId="3"/>
  </si>
  <si>
    <t>通勤</t>
    <rPh sb="0" eb="2">
      <t>ツウキン</t>
    </rPh>
    <phoneticPr fontId="3"/>
  </si>
  <si>
    <t>処遇Ⅰ</t>
    <rPh sb="0" eb="2">
      <t>ショグウ</t>
    </rPh>
    <phoneticPr fontId="3"/>
  </si>
  <si>
    <t>神奈川県第00000号</t>
    <phoneticPr fontId="3"/>
  </si>
  <si>
    <t>有</t>
  </si>
  <si>
    <t>職種</t>
    <rPh sb="0" eb="2">
      <t>ショクシュ</t>
    </rPh>
    <phoneticPr fontId="43"/>
  </si>
  <si>
    <t>セラピスト</t>
  </si>
  <si>
    <t>※指導監査実施月の前々月に在籍している職員すべてについて記入してください。　例）指導監査実施月が9月　⇒　7月中に在籍している職員</t>
    <rPh sb="9" eb="12">
      <t>ゼンゼンゲツ</t>
    </rPh>
    <rPh sb="13" eb="15">
      <t>ザイセキ</t>
    </rPh>
    <rPh sb="55" eb="56">
      <t>チュウ</t>
    </rPh>
    <rPh sb="57" eb="59">
      <t>ザイセキ</t>
    </rPh>
    <rPh sb="63" eb="65">
      <t>ショクイン</t>
    </rPh>
    <phoneticPr fontId="3"/>
  </si>
  <si>
    <t>施設長</t>
    <rPh sb="0" eb="2">
      <t>シセツ</t>
    </rPh>
    <rPh sb="2" eb="3">
      <t>チョウ</t>
    </rPh>
    <phoneticPr fontId="9"/>
  </si>
  <si>
    <t>副園長（保育教諭）</t>
    <rPh sb="0" eb="3">
      <t>フクエンチョウ</t>
    </rPh>
    <rPh sb="4" eb="6">
      <t>ホイク</t>
    </rPh>
    <rPh sb="6" eb="8">
      <t>キョウユ</t>
    </rPh>
    <phoneticPr fontId="21"/>
  </si>
  <si>
    <t>事務長</t>
    <rPh sb="0" eb="3">
      <t>ジムチョウ</t>
    </rPh>
    <phoneticPr fontId="21"/>
  </si>
  <si>
    <t>主幹保育教諭</t>
    <rPh sb="0" eb="2">
      <t>シュカン</t>
    </rPh>
    <rPh sb="2" eb="4">
      <t>ホイク</t>
    </rPh>
    <rPh sb="4" eb="6">
      <t>キョウユ</t>
    </rPh>
    <phoneticPr fontId="9"/>
  </si>
  <si>
    <t>養護教諭</t>
    <rPh sb="0" eb="2">
      <t>ヨウゴ</t>
    </rPh>
    <rPh sb="2" eb="4">
      <t>キョウユ</t>
    </rPh>
    <phoneticPr fontId="6"/>
  </si>
  <si>
    <t>栄養教諭</t>
    <rPh sb="0" eb="2">
      <t>エイヨウ</t>
    </rPh>
    <rPh sb="2" eb="4">
      <t>キョウユ</t>
    </rPh>
    <phoneticPr fontId="6"/>
  </si>
  <si>
    <t>看護師</t>
    <rPh sb="0" eb="3">
      <t>カンゴシ</t>
    </rPh>
    <phoneticPr fontId="9"/>
  </si>
  <si>
    <t>保健師</t>
    <rPh sb="0" eb="3">
      <t>ホケンシ</t>
    </rPh>
    <phoneticPr fontId="9"/>
  </si>
  <si>
    <t>栄養士</t>
    <rPh sb="0" eb="3">
      <t>エイヨウシ</t>
    </rPh>
    <phoneticPr fontId="9"/>
  </si>
  <si>
    <t>調理員</t>
    <rPh sb="0" eb="3">
      <t>チョウリイン</t>
    </rPh>
    <phoneticPr fontId="21"/>
  </si>
  <si>
    <t>社会福祉士</t>
    <rPh sb="0" eb="2">
      <t>シャカイ</t>
    </rPh>
    <rPh sb="2" eb="4">
      <t>フクシ</t>
    </rPh>
    <rPh sb="4" eb="5">
      <t>シ</t>
    </rPh>
    <phoneticPr fontId="9"/>
  </si>
  <si>
    <t>社会福祉主事</t>
    <rPh sb="0" eb="2">
      <t>シャカイ</t>
    </rPh>
    <rPh sb="2" eb="4">
      <t>フクシ</t>
    </rPh>
    <rPh sb="4" eb="6">
      <t>シュジ</t>
    </rPh>
    <phoneticPr fontId="21"/>
  </si>
  <si>
    <t>児童福祉士</t>
    <rPh sb="0" eb="2">
      <t>ジドウ</t>
    </rPh>
    <rPh sb="2" eb="4">
      <t>フクシ</t>
    </rPh>
    <rPh sb="4" eb="5">
      <t>シ</t>
    </rPh>
    <phoneticPr fontId="6"/>
  </si>
  <si>
    <t>臨床心理士</t>
    <rPh sb="0" eb="2">
      <t>リンショウ</t>
    </rPh>
    <rPh sb="2" eb="4">
      <t>シンリ</t>
    </rPh>
    <rPh sb="4" eb="5">
      <t>シ</t>
    </rPh>
    <phoneticPr fontId="21"/>
  </si>
  <si>
    <t>保育補助</t>
    <rPh sb="0" eb="2">
      <t>ホイク</t>
    </rPh>
    <rPh sb="2" eb="4">
      <t>ホジョ</t>
    </rPh>
    <phoneticPr fontId="21"/>
  </si>
  <si>
    <t>総務職</t>
    <rPh sb="0" eb="2">
      <t>ソウム</t>
    </rPh>
    <rPh sb="2" eb="3">
      <t>ショク</t>
    </rPh>
    <phoneticPr fontId="21"/>
  </si>
  <si>
    <t>事務員</t>
    <rPh sb="0" eb="3">
      <t>ジムイン</t>
    </rPh>
    <phoneticPr fontId="21"/>
  </si>
  <si>
    <t>その他（　　　）</t>
    <rPh sb="2" eb="3">
      <t>ホカ</t>
    </rPh>
    <phoneticPr fontId="21"/>
  </si>
  <si>
    <t>副園長</t>
  </si>
  <si>
    <t>採　用</t>
    <rPh sb="0" eb="1">
      <t>サイ</t>
    </rPh>
    <rPh sb="2" eb="3">
      <t>ヨウ</t>
    </rPh>
    <phoneticPr fontId="21"/>
  </si>
  <si>
    <t>退　職</t>
    <rPh sb="0" eb="1">
      <t>タイ</t>
    </rPh>
    <rPh sb="2" eb="3">
      <t>ショク</t>
    </rPh>
    <phoneticPr fontId="21"/>
  </si>
  <si>
    <t>産休中</t>
    <rPh sb="0" eb="3">
      <t>サンキュウチュウ</t>
    </rPh>
    <phoneticPr fontId="21"/>
  </si>
  <si>
    <t>育休中</t>
    <rPh sb="0" eb="1">
      <t>イク</t>
    </rPh>
    <rPh sb="1" eb="2">
      <t>キュウ</t>
    </rPh>
    <rPh sb="2" eb="3">
      <t>チュウ</t>
    </rPh>
    <phoneticPr fontId="21"/>
  </si>
  <si>
    <t>復　職</t>
    <rPh sb="0" eb="1">
      <t>サカエ</t>
    </rPh>
    <rPh sb="2" eb="3">
      <t>ショク</t>
    </rPh>
    <phoneticPr fontId="21"/>
  </si>
  <si>
    <t>休職中</t>
    <rPh sb="0" eb="3">
      <t>キュウショクチュウ</t>
    </rPh>
    <phoneticPr fontId="21"/>
  </si>
  <si>
    <t>異動（常勤→非常勤）</t>
    <rPh sb="0" eb="2">
      <t>イドウ</t>
    </rPh>
    <rPh sb="3" eb="5">
      <t>ジョウキン</t>
    </rPh>
    <rPh sb="6" eb="7">
      <t>ヒ</t>
    </rPh>
    <rPh sb="7" eb="9">
      <t>ジョウキン</t>
    </rPh>
    <phoneticPr fontId="21"/>
  </si>
  <si>
    <t>異動（非常勤→常勤）</t>
    <rPh sb="0" eb="2">
      <t>イドウ</t>
    </rPh>
    <rPh sb="3" eb="6">
      <t>ヒジョウキン</t>
    </rPh>
    <rPh sb="7" eb="9">
      <t>ジョウキン</t>
    </rPh>
    <phoneticPr fontId="21"/>
  </si>
  <si>
    <t>異動（常勤→常勤的非常勤）</t>
    <rPh sb="0" eb="2">
      <t>イドウ</t>
    </rPh>
    <rPh sb="3" eb="5">
      <t>ジョウキン</t>
    </rPh>
    <rPh sb="6" eb="9">
      <t>ジョウキンテキ</t>
    </rPh>
    <rPh sb="9" eb="10">
      <t>ヒ</t>
    </rPh>
    <rPh sb="10" eb="12">
      <t>ジョウキン</t>
    </rPh>
    <phoneticPr fontId="21"/>
  </si>
  <si>
    <t>異動（常勤的非常勤→常勤）</t>
    <rPh sb="0" eb="2">
      <t>イドウ</t>
    </rPh>
    <rPh sb="3" eb="6">
      <t>ジョウキンテキ</t>
    </rPh>
    <rPh sb="6" eb="9">
      <t>ヒジョウキン</t>
    </rPh>
    <rPh sb="10" eb="12">
      <t>ジョウキン</t>
    </rPh>
    <phoneticPr fontId="21"/>
  </si>
  <si>
    <t>異動（法人内別施設より）</t>
    <rPh sb="0" eb="2">
      <t>イドウ</t>
    </rPh>
    <rPh sb="3" eb="5">
      <t>ホウジン</t>
    </rPh>
    <rPh sb="5" eb="6">
      <t>ナイ</t>
    </rPh>
    <rPh sb="6" eb="7">
      <t>ベツ</t>
    </rPh>
    <rPh sb="7" eb="9">
      <t>シセツ</t>
    </rPh>
    <phoneticPr fontId="21"/>
  </si>
  <si>
    <t>異動（法人内別施設へ）</t>
    <rPh sb="0" eb="2">
      <t>イドウ</t>
    </rPh>
    <phoneticPr fontId="21"/>
  </si>
  <si>
    <t>その他 （　　　）</t>
    <rPh sb="2" eb="3">
      <t>ホカ</t>
    </rPh>
    <phoneticPr fontId="21"/>
  </si>
  <si>
    <t>指導　相模</t>
    <phoneticPr fontId="3"/>
  </si>
  <si>
    <t>常勤職員</t>
  </si>
  <si>
    <t>定めあり</t>
  </si>
  <si>
    <t>年俸</t>
  </si>
  <si>
    <t>監査　相模</t>
    <phoneticPr fontId="3"/>
  </si>
  <si>
    <t>常勤的非常勤職員</t>
  </si>
  <si>
    <t>時給</t>
  </si>
  <si>
    <t>非常勤職員</t>
  </si>
  <si>
    <t>派遣職員</t>
  </si>
  <si>
    <t>※指導監査実施月の前々月に在籍している職員すべてについて記入してください。　例）指導監査実施月が9月　⇒　7月中に在籍している職員</t>
    <phoneticPr fontId="3"/>
  </si>
  <si>
    <r>
      <t>指導監査実施月の</t>
    </r>
    <r>
      <rPr>
        <b/>
        <sz val="10"/>
        <color rgb="FFFF0000"/>
        <rFont val="ＭＳ Ｐ明朝"/>
        <family val="1"/>
        <charset val="128"/>
      </rPr>
      <t>前々月</t>
    </r>
    <r>
      <rPr>
        <sz val="10"/>
        <rFont val="ＭＳ Ｐ明朝"/>
        <family val="1"/>
        <charset val="128"/>
      </rPr>
      <t>の勤務実績</t>
    </r>
    <phoneticPr fontId="3"/>
  </si>
  <si>
    <r>
      <t>指導監査実施月の</t>
    </r>
    <r>
      <rPr>
        <b/>
        <sz val="10"/>
        <color rgb="FFFF0000"/>
        <rFont val="ＭＳ Ｐ明朝"/>
        <family val="1"/>
        <charset val="128"/>
      </rPr>
      <t>前々月</t>
    </r>
    <r>
      <rPr>
        <sz val="10"/>
        <rFont val="ＭＳ Ｐ明朝"/>
        <family val="1"/>
        <charset val="128"/>
      </rPr>
      <t>の勤務実績</t>
    </r>
    <phoneticPr fontId="3"/>
  </si>
  <si>
    <t>常勤換算</t>
    <rPh sb="0" eb="2">
      <t>ジョウキン</t>
    </rPh>
    <rPh sb="2" eb="4">
      <t>カンサン</t>
    </rPh>
    <phoneticPr fontId="3"/>
  </si>
  <si>
    <t>相模　指導</t>
    <rPh sb="0" eb="2">
      <t>サガミ</t>
    </rPh>
    <rPh sb="3" eb="5">
      <t>シドウ</t>
    </rPh>
    <phoneticPr fontId="3"/>
  </si>
  <si>
    <t>幼稚園教諭</t>
    <phoneticPr fontId="3"/>
  </si>
  <si>
    <t>（　　　　　　）</t>
    <phoneticPr fontId="3"/>
  </si>
  <si>
    <t>相模　監査</t>
    <rPh sb="0" eb="2">
      <t>サガミ</t>
    </rPh>
    <rPh sb="3" eb="5">
      <t>カンサ</t>
    </rPh>
    <phoneticPr fontId="3"/>
  </si>
  <si>
    <t>相模　若者</t>
    <rPh sb="0" eb="2">
      <t>サガミ</t>
    </rPh>
    <rPh sb="3" eb="5">
      <t>ワカモノ</t>
    </rPh>
    <phoneticPr fontId="3"/>
  </si>
  <si>
    <t>幼稚園教諭</t>
    <phoneticPr fontId="3"/>
  </si>
  <si>
    <t>相模　政策</t>
    <rPh sb="0" eb="2">
      <t>サガミ</t>
    </rPh>
    <rPh sb="3" eb="5">
      <t>セイサク</t>
    </rPh>
    <phoneticPr fontId="3"/>
  </si>
  <si>
    <t>（　調理師証　）</t>
    <rPh sb="2" eb="5">
      <t>チョウリシ</t>
    </rPh>
    <rPh sb="5" eb="6">
      <t>ショウ</t>
    </rPh>
    <phoneticPr fontId="3"/>
  </si>
  <si>
    <t>第00000号</t>
    <rPh sb="0" eb="1">
      <t>ダイ</t>
    </rPh>
    <rPh sb="6" eb="7">
      <t>ゴウ</t>
    </rPh>
    <phoneticPr fontId="3"/>
  </si>
  <si>
    <t>（　　　　　　）</t>
    <phoneticPr fontId="3"/>
  </si>
  <si>
    <t>神奈川県第00000号</t>
    <phoneticPr fontId="3"/>
  </si>
  <si>
    <t>平0幼1第0000号</t>
    <phoneticPr fontId="3"/>
  </si>
  <si>
    <t>平0幼2第0000号</t>
    <phoneticPr fontId="3"/>
  </si>
  <si>
    <t>相模　保育</t>
    <phoneticPr fontId="3"/>
  </si>
  <si>
    <t>1歳児担任</t>
  </si>
  <si>
    <t>若者　相模</t>
    <phoneticPr fontId="3"/>
  </si>
  <si>
    <t>政策　相模</t>
    <phoneticPr fontId="3"/>
  </si>
  <si>
    <t>◆連携小学校をご記入ください。</t>
    <rPh sb="1" eb="3">
      <t>レンケイ</t>
    </rPh>
    <rPh sb="3" eb="6">
      <t>ショウガッコウ</t>
    </rPh>
    <rPh sb="8" eb="10">
      <t>キニュウ</t>
    </rPh>
    <phoneticPr fontId="3"/>
  </si>
  <si>
    <t>◆前年度定期健康診断の実施状況</t>
    <rPh sb="1" eb="4">
      <t>ゼンネンド</t>
    </rPh>
    <rPh sb="4" eb="6">
      <t>テイキ</t>
    </rPh>
    <rPh sb="6" eb="8">
      <t>ケンコウ</t>
    </rPh>
    <rPh sb="8" eb="10">
      <t>シンダン</t>
    </rPh>
    <rPh sb="11" eb="13">
      <t>ジッシ</t>
    </rPh>
    <rPh sb="13" eb="15">
      <t>ジョウキョウ</t>
    </rPh>
    <phoneticPr fontId="3"/>
  </si>
  <si>
    <t>前期</t>
    <rPh sb="0" eb="2">
      <t>ゼンキ</t>
    </rPh>
    <phoneticPr fontId="3"/>
  </si>
  <si>
    <t>後期</t>
    <rPh sb="0" eb="2">
      <t>コウキ</t>
    </rPh>
    <phoneticPr fontId="3"/>
  </si>
  <si>
    <t>内科</t>
    <rPh sb="0" eb="2">
      <t>ナイカ</t>
    </rPh>
    <phoneticPr fontId="3"/>
  </si>
  <si>
    <t>対象児童数</t>
    <rPh sb="0" eb="2">
      <t>タイショウ</t>
    </rPh>
    <rPh sb="2" eb="4">
      <t>ジドウ</t>
    </rPh>
    <rPh sb="4" eb="5">
      <t>スウ</t>
    </rPh>
    <phoneticPr fontId="3"/>
  </si>
  <si>
    <t>受診児童数</t>
    <rPh sb="0" eb="2">
      <t>ジュシン</t>
    </rPh>
    <rPh sb="2" eb="4">
      <t>ジドウ</t>
    </rPh>
    <rPh sb="4" eb="5">
      <t>スウ</t>
    </rPh>
    <phoneticPr fontId="3"/>
  </si>
  <si>
    <t>歯科</t>
    <rPh sb="0" eb="2">
      <t>シカ</t>
    </rPh>
    <phoneticPr fontId="3"/>
  </si>
  <si>
    <t>◆今年度定期健康診断の実施状況</t>
    <rPh sb="1" eb="4">
      <t>コンネンド</t>
    </rPh>
    <rPh sb="4" eb="6">
      <t>テイキ</t>
    </rPh>
    <rPh sb="6" eb="8">
      <t>ケンコウ</t>
    </rPh>
    <rPh sb="8" eb="10">
      <t>シンダン</t>
    </rPh>
    <rPh sb="11" eb="13">
      <t>ジッシ</t>
    </rPh>
    <rPh sb="13" eb="15">
      <t>ジョウキョウ</t>
    </rPh>
    <phoneticPr fontId="3"/>
  </si>
  <si>
    <t>◆指針の名称をご記入ください。</t>
    <rPh sb="1" eb="3">
      <t>シシン</t>
    </rPh>
    <rPh sb="4" eb="6">
      <t>メイショウ</t>
    </rPh>
    <rPh sb="8" eb="10">
      <t>キニュウ</t>
    </rPh>
    <phoneticPr fontId="3"/>
  </si>
  <si>
    <t>◆周知徹底の体制をご記入ください。</t>
    <rPh sb="1" eb="3">
      <t>シュウチ</t>
    </rPh>
    <rPh sb="3" eb="5">
      <t>テッテイ</t>
    </rPh>
    <rPh sb="6" eb="8">
      <t>タイセイ</t>
    </rPh>
    <rPh sb="10" eb="12">
      <t>キニュウ</t>
    </rPh>
    <phoneticPr fontId="3"/>
  </si>
  <si>
    <t>子どもの動きの把握</t>
    <rPh sb="0" eb="1">
      <t>コ</t>
    </rPh>
    <rPh sb="4" eb="5">
      <t>ウゴ</t>
    </rPh>
    <rPh sb="7" eb="9">
      <t>ハアク</t>
    </rPh>
    <phoneticPr fontId="3"/>
  </si>
  <si>
    <t>保育中の人数確認</t>
    <rPh sb="0" eb="3">
      <t>ホイクチュウ</t>
    </rPh>
    <rPh sb="4" eb="6">
      <t>ニンズウ</t>
    </rPh>
    <rPh sb="6" eb="8">
      <t>カクニン</t>
    </rPh>
    <phoneticPr fontId="3"/>
  </si>
  <si>
    <t>園外活動時の安全確認・人数確認</t>
    <rPh sb="0" eb="1">
      <t>エン</t>
    </rPh>
    <rPh sb="1" eb="2">
      <t>ガイ</t>
    </rPh>
    <rPh sb="2" eb="4">
      <t>カツドウ</t>
    </rPh>
    <rPh sb="4" eb="5">
      <t>ジ</t>
    </rPh>
    <rPh sb="6" eb="8">
      <t>アンゼン</t>
    </rPh>
    <rPh sb="8" eb="10">
      <t>カクニン</t>
    </rPh>
    <rPh sb="11" eb="13">
      <t>ニンズウ</t>
    </rPh>
    <rPh sb="13" eb="15">
      <t>カクニン</t>
    </rPh>
    <phoneticPr fontId="3"/>
  </si>
  <si>
    <t>◆損害賠償保険の利用日をご記入ください。</t>
    <rPh sb="1" eb="3">
      <t>ソンガイ</t>
    </rPh>
    <rPh sb="3" eb="5">
      <t>バイショウ</t>
    </rPh>
    <rPh sb="5" eb="7">
      <t>ホケン</t>
    </rPh>
    <rPh sb="8" eb="10">
      <t>リヨウ</t>
    </rPh>
    <rPh sb="10" eb="11">
      <t>ビ</t>
    </rPh>
    <phoneticPr fontId="3"/>
  </si>
  <si>
    <t>目視</t>
    <rPh sb="0" eb="2">
      <t>モクシ</t>
    </rPh>
    <phoneticPr fontId="3"/>
  </si>
  <si>
    <t>業務委託の場合の委託先</t>
    <rPh sb="0" eb="2">
      <t>ギョウム</t>
    </rPh>
    <rPh sb="2" eb="4">
      <t>イタク</t>
    </rPh>
    <rPh sb="5" eb="7">
      <t>バアイ</t>
    </rPh>
    <rPh sb="8" eb="11">
      <t>イタクサキ</t>
    </rPh>
    <phoneticPr fontId="3"/>
  </si>
  <si>
    <t>契約の内容</t>
    <rPh sb="0" eb="2">
      <t>ケイヤク</t>
    </rPh>
    <rPh sb="3" eb="5">
      <t>ナイヨウ</t>
    </rPh>
    <phoneticPr fontId="3"/>
  </si>
  <si>
    <t>契約書条項</t>
    <rPh sb="0" eb="3">
      <t>ケイヤクショ</t>
    </rPh>
    <rPh sb="3" eb="5">
      <t>ジョウコウ</t>
    </rPh>
    <phoneticPr fontId="3"/>
  </si>
  <si>
    <t>必要資料の提出の求め</t>
    <rPh sb="0" eb="2">
      <t>ヒツヨウ</t>
    </rPh>
    <rPh sb="2" eb="4">
      <t>シリョウ</t>
    </rPh>
    <rPh sb="5" eb="7">
      <t>テイシュツ</t>
    </rPh>
    <rPh sb="8" eb="9">
      <t>モト</t>
    </rPh>
    <phoneticPr fontId="3"/>
  </si>
  <si>
    <t>不誠実な行為による契約解除の内容</t>
    <rPh sb="0" eb="3">
      <t>フセイジツ</t>
    </rPh>
    <rPh sb="4" eb="6">
      <t>コウイ</t>
    </rPh>
    <rPh sb="9" eb="11">
      <t>ケイヤク</t>
    </rPh>
    <rPh sb="11" eb="13">
      <t>カイジョ</t>
    </rPh>
    <rPh sb="14" eb="16">
      <t>ナイヨウ</t>
    </rPh>
    <phoneticPr fontId="3"/>
  </si>
  <si>
    <t>業務の代行保証</t>
    <rPh sb="0" eb="2">
      <t>ギョウム</t>
    </rPh>
    <rPh sb="3" eb="5">
      <t>ダイコウ</t>
    </rPh>
    <rPh sb="5" eb="7">
      <t>ホショウ</t>
    </rPh>
    <phoneticPr fontId="3"/>
  </si>
  <si>
    <t>保育所に損害を与えた場合の損害賠償</t>
    <rPh sb="0" eb="2">
      <t>ホイク</t>
    </rPh>
    <rPh sb="2" eb="3">
      <t>ジョ</t>
    </rPh>
    <rPh sb="4" eb="6">
      <t>ソンガイ</t>
    </rPh>
    <rPh sb="7" eb="8">
      <t>アタ</t>
    </rPh>
    <rPh sb="10" eb="12">
      <t>バアイ</t>
    </rPh>
    <rPh sb="13" eb="15">
      <t>ソンガイ</t>
    </rPh>
    <rPh sb="15" eb="17">
      <t>バイショウ</t>
    </rPh>
    <phoneticPr fontId="3"/>
  </si>
  <si>
    <t>受託業者の衛生面及び技術面の教育又は訓練の実施</t>
    <rPh sb="0" eb="2">
      <t>ジュタク</t>
    </rPh>
    <rPh sb="2" eb="4">
      <t>ギョウシャ</t>
    </rPh>
    <rPh sb="5" eb="8">
      <t>エイセイメン</t>
    </rPh>
    <rPh sb="8" eb="9">
      <t>オヨ</t>
    </rPh>
    <rPh sb="10" eb="12">
      <t>ギジュツ</t>
    </rPh>
    <rPh sb="12" eb="13">
      <t>メン</t>
    </rPh>
    <rPh sb="14" eb="16">
      <t>キョウイク</t>
    </rPh>
    <rPh sb="16" eb="17">
      <t>マタ</t>
    </rPh>
    <rPh sb="18" eb="20">
      <t>クンレン</t>
    </rPh>
    <rPh sb="21" eb="23">
      <t>ジッシ</t>
    </rPh>
    <phoneticPr fontId="3"/>
  </si>
  <si>
    <t>調理従事者の定期的な健康診断及び検便の実施</t>
    <rPh sb="0" eb="2">
      <t>チョウリ</t>
    </rPh>
    <rPh sb="2" eb="5">
      <t>ジュウジシャ</t>
    </rPh>
    <rPh sb="6" eb="9">
      <t>テイキテキ</t>
    </rPh>
    <rPh sb="10" eb="12">
      <t>ケンコウ</t>
    </rPh>
    <rPh sb="12" eb="14">
      <t>シンダン</t>
    </rPh>
    <rPh sb="14" eb="15">
      <t>オヨ</t>
    </rPh>
    <rPh sb="16" eb="18">
      <t>ケンベン</t>
    </rPh>
    <rPh sb="19" eb="21">
      <t>ジッシ</t>
    </rPh>
    <phoneticPr fontId="3"/>
  </si>
  <si>
    <t>◆特定教育・保育内容に関する情報提供の取組状況</t>
    <rPh sb="1" eb="3">
      <t>トクテイ</t>
    </rPh>
    <rPh sb="3" eb="5">
      <t>キョウイク</t>
    </rPh>
    <rPh sb="6" eb="8">
      <t>ホイク</t>
    </rPh>
    <rPh sb="8" eb="10">
      <t>ナイヨウ</t>
    </rPh>
    <rPh sb="11" eb="12">
      <t>カン</t>
    </rPh>
    <rPh sb="14" eb="16">
      <t>ジョウホウ</t>
    </rPh>
    <rPh sb="16" eb="18">
      <t>テイキョウ</t>
    </rPh>
    <rPh sb="19" eb="21">
      <t>トリクミ</t>
    </rPh>
    <rPh sb="21" eb="23">
      <t>ジョウキョウ</t>
    </rPh>
    <phoneticPr fontId="3"/>
  </si>
  <si>
    <t>しおり</t>
    <phoneticPr fontId="3"/>
  </si>
  <si>
    <t>チラシ・ポスター</t>
    <phoneticPr fontId="3"/>
  </si>
  <si>
    <t>年額・月額・日額・一回</t>
  </si>
  <si>
    <t>専任・非専任</t>
  </si>
  <si>
    <r>
      <t xml:space="preserve">特
</t>
    </r>
    <r>
      <rPr>
        <sz val="6"/>
        <rFont val="ＭＳ 明朝"/>
        <family val="1"/>
        <charset val="128"/>
      </rPr>
      <t>(教･保)</t>
    </r>
    <rPh sb="0" eb="1">
      <t>トク</t>
    </rPh>
    <rPh sb="3" eb="4">
      <t>キョウ</t>
    </rPh>
    <rPh sb="5" eb="6">
      <t>ホ</t>
    </rPh>
    <phoneticPr fontId="2"/>
  </si>
  <si>
    <r>
      <t xml:space="preserve">特
</t>
    </r>
    <r>
      <rPr>
        <sz val="8"/>
        <rFont val="ＭＳ 明朝"/>
        <family val="1"/>
        <charset val="128"/>
      </rPr>
      <t>(教)</t>
    </r>
    <rPh sb="0" eb="1">
      <t>トク</t>
    </rPh>
    <rPh sb="3" eb="4">
      <t>キョウ</t>
    </rPh>
    <phoneticPr fontId="2"/>
  </si>
  <si>
    <r>
      <t xml:space="preserve">特
</t>
    </r>
    <r>
      <rPr>
        <sz val="8"/>
        <rFont val="ＭＳ 明朝"/>
        <family val="1"/>
        <charset val="128"/>
      </rPr>
      <t>(教)</t>
    </r>
    <rPh sb="0" eb="1">
      <t>トク</t>
    </rPh>
    <rPh sb="3" eb="4">
      <t>キョウ</t>
    </rPh>
    <phoneticPr fontId="3"/>
  </si>
  <si>
    <r>
      <t xml:space="preserve">特
</t>
    </r>
    <r>
      <rPr>
        <sz val="8"/>
        <rFont val="ＭＳ 明朝"/>
        <family val="1"/>
        <charset val="128"/>
      </rPr>
      <t>(教)</t>
    </r>
    <phoneticPr fontId="3"/>
  </si>
  <si>
    <r>
      <t xml:space="preserve">特
</t>
    </r>
    <r>
      <rPr>
        <sz val="8"/>
        <rFont val="ＭＳ 明朝"/>
        <family val="1"/>
        <charset val="128"/>
      </rPr>
      <t>(保)</t>
    </r>
    <rPh sb="0" eb="1">
      <t>トク</t>
    </rPh>
    <rPh sb="3" eb="4">
      <t>ホ</t>
    </rPh>
    <phoneticPr fontId="2"/>
  </si>
  <si>
    <t>◆</t>
    <phoneticPr fontId="2"/>
  </si>
  <si>
    <t>　基本分単価
　基本分単価に含まれる職員構成</t>
    <phoneticPr fontId="3"/>
  </si>
  <si>
    <t>　副園長・教頭配置加算</t>
    <phoneticPr fontId="3"/>
  </si>
  <si>
    <t>　学級編制調整加配加算</t>
    <phoneticPr fontId="3"/>
  </si>
  <si>
    <r>
      <t>　３歳児配置改善加算</t>
    </r>
    <r>
      <rPr>
        <strike/>
        <sz val="10"/>
        <color rgb="FFFF0000"/>
        <rFont val="ＭＳ 明朝"/>
        <family val="1"/>
        <charset val="128"/>
      </rPr>
      <t xml:space="preserve"> </t>
    </r>
    <rPh sb="2" eb="4">
      <t>サイジ</t>
    </rPh>
    <rPh sb="4" eb="6">
      <t>ハイチ</t>
    </rPh>
    <rPh sb="6" eb="8">
      <t>カイゼン</t>
    </rPh>
    <rPh sb="8" eb="10">
      <t>カサン</t>
    </rPh>
    <phoneticPr fontId="2"/>
  </si>
  <si>
    <t>　満３歳児対応加配加算</t>
    <phoneticPr fontId="3"/>
  </si>
  <si>
    <t>　講師配置加算</t>
    <phoneticPr fontId="3"/>
  </si>
  <si>
    <t>　チーム保育加配加算</t>
    <phoneticPr fontId="3"/>
  </si>
  <si>
    <t>　副食費徴収免除加算</t>
    <phoneticPr fontId="3"/>
  </si>
  <si>
    <t>　土曜日に閉所する場合</t>
    <rPh sb="1" eb="4">
      <t>ドヨウビ</t>
    </rPh>
    <rPh sb="5" eb="7">
      <t>ヘイショ</t>
    </rPh>
    <rPh sb="9" eb="11">
      <t>バアイ</t>
    </rPh>
    <phoneticPr fontId="2"/>
  </si>
  <si>
    <t>　年齢別配置基準を下回る場合</t>
    <phoneticPr fontId="3"/>
  </si>
  <si>
    <t>　事務職員配置加算</t>
    <phoneticPr fontId="3"/>
  </si>
  <si>
    <t>　指導充実加配加算</t>
    <phoneticPr fontId="3"/>
  </si>
  <si>
    <t>　事務負担対応加配加算</t>
    <phoneticPr fontId="3"/>
  </si>
  <si>
    <t>適・否
(　　)</t>
    <rPh sb="0" eb="1">
      <t>テキ</t>
    </rPh>
    <rPh sb="2" eb="3">
      <t>ヒ</t>
    </rPh>
    <phoneticPr fontId="3"/>
  </si>
  <si>
    <t>施設型給付費　入所児童数報告書</t>
    <rPh sb="0" eb="3">
      <t>シセツガタ</t>
    </rPh>
    <rPh sb="3" eb="5">
      <t>キュウフ</t>
    </rPh>
    <rPh sb="5" eb="6">
      <t>ヒ</t>
    </rPh>
    <rPh sb="7" eb="9">
      <t>ニュウショ</t>
    </rPh>
    <rPh sb="9" eb="11">
      <t>ジドウ</t>
    </rPh>
    <rPh sb="11" eb="12">
      <t>スウ</t>
    </rPh>
    <rPh sb="12" eb="15">
      <t>ホウコクショ</t>
    </rPh>
    <phoneticPr fontId="3"/>
  </si>
  <si>
    <t>点検資料</t>
    <rPh sb="0" eb="2">
      <t>テンケン</t>
    </rPh>
    <rPh sb="2" eb="4">
      <t>シリョウ</t>
    </rPh>
    <phoneticPr fontId="3"/>
  </si>
  <si>
    <t>職員点検資料１（給料表を適用する職員の給与等の状況）
職員点検資料２（給料表を適用しない職員の給与等の状況）</t>
    <phoneticPr fontId="3"/>
  </si>
  <si>
    <t>会計</t>
    <rPh sb="0" eb="2">
      <t>カイケイ</t>
    </rPh>
    <phoneticPr fontId="3"/>
  </si>
  <si>
    <t>勤務実績１（給料表を適用する職員の職員勤務状況）
勤務実績２（給料表を適用しない職員の職員勤務状況）</t>
    <rPh sb="0" eb="2">
      <t>キンム</t>
    </rPh>
    <rPh sb="2" eb="4">
      <t>ジッセキ</t>
    </rPh>
    <rPh sb="17" eb="19">
      <t>ショクイン</t>
    </rPh>
    <rPh sb="19" eb="21">
      <t>キンム</t>
    </rPh>
    <rPh sb="25" eb="27">
      <t>キンム</t>
    </rPh>
    <rPh sb="27" eb="29">
      <t>ジッセキ</t>
    </rPh>
    <rPh sb="43" eb="45">
      <t>ショクイン</t>
    </rPh>
    <rPh sb="45" eb="47">
      <t>キンム</t>
    </rPh>
    <phoneticPr fontId="3"/>
  </si>
  <si>
    <t>・調理員の勤務状況（予定及び実績）がわかるもの(勤務シフト表等)(分園含む)　指導監査実施月の前々月の月分
（注）記号等で勤務時間を表している場合は、その説明資料も併せて提出してください。</t>
    <rPh sb="1" eb="3">
      <t>チョウリ</t>
    </rPh>
    <rPh sb="10" eb="12">
      <t>ヨテイ</t>
    </rPh>
    <rPh sb="12" eb="13">
      <t>オヨ</t>
    </rPh>
    <rPh sb="14" eb="16">
      <t>ジッセキ</t>
    </rPh>
    <rPh sb="47" eb="49">
      <t>ゼンゼン</t>
    </rPh>
    <rPh sb="49" eb="50">
      <t>ヅキ</t>
    </rPh>
    <rPh sb="52" eb="53">
      <t>ブン</t>
    </rPh>
    <phoneticPr fontId="3"/>
  </si>
  <si>
    <t>3 全施設共通</t>
  </si>
  <si>
    <t>月分</t>
    <rPh sb="0" eb="2">
      <t>ガツブン</t>
    </rPh>
    <phoneticPr fontId="3"/>
  </si>
  <si>
    <t>公定価格加算等に係る申請書類</t>
    <rPh sb="0" eb="2">
      <t>コウテイ</t>
    </rPh>
    <rPh sb="2" eb="4">
      <t>カカク</t>
    </rPh>
    <rPh sb="4" eb="6">
      <t>カサン</t>
    </rPh>
    <rPh sb="6" eb="7">
      <t>トウ</t>
    </rPh>
    <rPh sb="8" eb="9">
      <t>カカ</t>
    </rPh>
    <rPh sb="10" eb="12">
      <t>シンセイ</t>
    </rPh>
    <rPh sb="12" eb="14">
      <t>ショルイ</t>
    </rPh>
    <phoneticPr fontId="3"/>
  </si>
  <si>
    <t>職員勤務状況等届</t>
    <rPh sb="0" eb="2">
      <t>ショクイン</t>
    </rPh>
    <rPh sb="2" eb="4">
      <t>キンム</t>
    </rPh>
    <rPh sb="4" eb="6">
      <t>ジョウキョウ</t>
    </rPh>
    <rPh sb="6" eb="7">
      <t>トウ</t>
    </rPh>
    <rPh sb="7" eb="8">
      <t>トドケ</t>
    </rPh>
    <phoneticPr fontId="3"/>
  </si>
  <si>
    <t>※第1～3号：「社会福祉法人会計基準」（平成28年3月31日号外厚生労働省令第79号）令和3年11月12日最終改正</t>
    <phoneticPr fontId="3"/>
  </si>
  <si>
    <t>※別紙1～4：「社会福祉法人会計基準の制定に伴う会計処理等に関する運用上の取扱いについて」（平成28年3月31日厚児発0331第15号・社援発0331第39号・老発0331第45号　局長連名通知）令和3年11月12日最終改正</t>
    <phoneticPr fontId="3"/>
  </si>
  <si>
    <r>
      <t>※保育課に報告している</t>
    </r>
    <r>
      <rPr>
        <b/>
        <sz val="11"/>
        <rFont val="ＭＳ 明朝"/>
        <family val="1"/>
        <charset val="128"/>
      </rPr>
      <t>指導監査実施月の前々月</t>
    </r>
    <r>
      <rPr>
        <sz val="11"/>
        <rFont val="ＭＳ 明朝"/>
        <family val="1"/>
        <charset val="128"/>
      </rPr>
      <t>のものをご提出ください</t>
    </r>
    <rPh sb="1" eb="3">
      <t>ホイク</t>
    </rPh>
    <rPh sb="3" eb="4">
      <t>カ</t>
    </rPh>
    <rPh sb="5" eb="7">
      <t>ホウコク</t>
    </rPh>
    <rPh sb="11" eb="13">
      <t>シドウ</t>
    </rPh>
    <rPh sb="27" eb="29">
      <t>テイシュツ</t>
    </rPh>
    <phoneticPr fontId="3"/>
  </si>
  <si>
    <t>　みなし保育士（看護師等）の有無</t>
    <rPh sb="4" eb="7">
      <t>ホイクシ</t>
    </rPh>
    <rPh sb="8" eb="11">
      <t>カンゴシ</t>
    </rPh>
    <rPh sb="11" eb="12">
      <t>トウ</t>
    </rPh>
    <rPh sb="14" eb="16">
      <t>ウム</t>
    </rPh>
    <phoneticPr fontId="3"/>
  </si>
  <si>
    <t>◆運営についての重要事項に関する規程の変更</t>
    <rPh sb="1" eb="3">
      <t>ウンエイ</t>
    </rPh>
    <rPh sb="8" eb="10">
      <t>ジュウヨウ</t>
    </rPh>
    <rPh sb="10" eb="12">
      <t>ジコウ</t>
    </rPh>
    <rPh sb="13" eb="14">
      <t>カン</t>
    </rPh>
    <rPh sb="16" eb="18">
      <t>キテイ</t>
    </rPh>
    <rPh sb="19" eb="21">
      <t>ヘンコウ</t>
    </rPh>
    <phoneticPr fontId="3"/>
  </si>
  <si>
    <t>前回指導監査日以降の運営規程の変更</t>
    <rPh sb="0" eb="2">
      <t>ゼンカイ</t>
    </rPh>
    <rPh sb="2" eb="4">
      <t>シドウ</t>
    </rPh>
    <rPh sb="4" eb="6">
      <t>カンサ</t>
    </rPh>
    <rPh sb="6" eb="7">
      <t>ビ</t>
    </rPh>
    <rPh sb="7" eb="9">
      <t>イコウ</t>
    </rPh>
    <rPh sb="10" eb="12">
      <t>ウンエイ</t>
    </rPh>
    <rPh sb="12" eb="14">
      <t>キテイ</t>
    </rPh>
    <rPh sb="15" eb="17">
      <t>ヘンコウ</t>
    </rPh>
    <phoneticPr fontId="3"/>
  </si>
  <si>
    <t>変更内容</t>
    <rPh sb="0" eb="2">
      <t>ヘンコウ</t>
    </rPh>
    <rPh sb="2" eb="4">
      <t>ナイヨウ</t>
    </rPh>
    <phoneticPr fontId="3"/>
  </si>
  <si>
    <t>◆有期雇用の期間終了、法人内の他施設への異動、
　派遣職員を除く退職者数をご記入ください。</t>
    <rPh sb="1" eb="3">
      <t>ユウキ</t>
    </rPh>
    <rPh sb="3" eb="5">
      <t>コヨウ</t>
    </rPh>
    <rPh sb="6" eb="8">
      <t>キカン</t>
    </rPh>
    <rPh sb="8" eb="10">
      <t>シュウリョウ</t>
    </rPh>
    <rPh sb="11" eb="13">
      <t>ホウジン</t>
    </rPh>
    <rPh sb="13" eb="14">
      <t>ナイ</t>
    </rPh>
    <rPh sb="15" eb="16">
      <t>タ</t>
    </rPh>
    <rPh sb="16" eb="18">
      <t>シセツ</t>
    </rPh>
    <rPh sb="20" eb="22">
      <t>イドウ</t>
    </rPh>
    <rPh sb="25" eb="27">
      <t>ハケン</t>
    </rPh>
    <rPh sb="27" eb="29">
      <t>ショクイン</t>
    </rPh>
    <rPh sb="30" eb="31">
      <t>ノゾ</t>
    </rPh>
    <rPh sb="32" eb="34">
      <t>タイショク</t>
    </rPh>
    <rPh sb="34" eb="35">
      <t>シャ</t>
    </rPh>
    <rPh sb="35" eb="36">
      <t>スウ</t>
    </rPh>
    <rPh sb="38" eb="40">
      <t>キニュウ</t>
    </rPh>
    <phoneticPr fontId="3"/>
  </si>
  <si>
    <t>昨年度退職者数</t>
    <rPh sb="0" eb="3">
      <t>サクネンド</t>
    </rPh>
    <rPh sb="3" eb="6">
      <t>タイショクシャ</t>
    </rPh>
    <rPh sb="6" eb="7">
      <t>スウ</t>
    </rPh>
    <phoneticPr fontId="3"/>
  </si>
  <si>
    <t>今年度退職者数</t>
    <rPh sb="0" eb="3">
      <t>コンネンド</t>
    </rPh>
    <rPh sb="3" eb="5">
      <t>タイショク</t>
    </rPh>
    <rPh sb="5" eb="6">
      <t>シャ</t>
    </rPh>
    <rPh sb="6" eb="7">
      <t>スウ</t>
    </rPh>
    <phoneticPr fontId="3"/>
  </si>
  <si>
    <t>◆「必要教員数」を超えた非常勤講師の氏名　⇒</t>
    <rPh sb="15" eb="17">
      <t>コウシ</t>
    </rPh>
    <rPh sb="18" eb="20">
      <t>シメイ</t>
    </rPh>
    <phoneticPr fontId="2"/>
  </si>
  <si>
    <t>◆基本分単価を超えた非常勤事務職員の氏名　⇒</t>
    <rPh sb="1" eb="3">
      <t>キホン</t>
    </rPh>
    <rPh sb="3" eb="4">
      <t>ブン</t>
    </rPh>
    <rPh sb="4" eb="6">
      <t>タンカ</t>
    </rPh>
    <rPh sb="13" eb="15">
      <t>ジム</t>
    </rPh>
    <rPh sb="15" eb="17">
      <t>ショクイン</t>
    </rPh>
    <rPh sb="18" eb="20">
      <t>シメイ</t>
    </rPh>
    <phoneticPr fontId="2"/>
  </si>
  <si>
    <t>◆必要保育教諭等を超えた非常勤講師の氏名　⇒</t>
    <rPh sb="1" eb="3">
      <t>ヒツヨウ</t>
    </rPh>
    <rPh sb="3" eb="5">
      <t>ホイク</t>
    </rPh>
    <rPh sb="5" eb="7">
      <t>キョウユ</t>
    </rPh>
    <rPh sb="7" eb="8">
      <t>トウ</t>
    </rPh>
    <rPh sb="15" eb="17">
      <t>コウシ</t>
    </rPh>
    <rPh sb="18" eb="20">
      <t>シメイ</t>
    </rPh>
    <phoneticPr fontId="2"/>
  </si>
  <si>
    <t>非常勤事務職員の氏名　⇒　</t>
    <rPh sb="8" eb="10">
      <t>シメイ</t>
    </rPh>
    <phoneticPr fontId="3"/>
  </si>
  <si>
    <t>職員点検欄</t>
    <phoneticPr fontId="3"/>
  </si>
  <si>
    <t>※記入は不要です。</t>
    <rPh sb="1" eb="3">
      <t>キニュウ</t>
    </rPh>
    <rPh sb="4" eb="6">
      <t>フヨウ</t>
    </rPh>
    <phoneticPr fontId="3"/>
  </si>
  <si>
    <t>3歳児/満3歳児</t>
    <rPh sb="1" eb="2">
      <t>サイ</t>
    </rPh>
    <rPh sb="2" eb="3">
      <t>ジ</t>
    </rPh>
    <rPh sb="4" eb="5">
      <t>マン</t>
    </rPh>
    <rPh sb="6" eb="7">
      <t>サイ</t>
    </rPh>
    <rPh sb="7" eb="8">
      <t>ジ</t>
    </rPh>
    <phoneticPr fontId="3"/>
  </si>
  <si>
    <t>あり/あり</t>
    <phoneticPr fontId="3"/>
  </si>
  <si>
    <t>あり/なし</t>
    <phoneticPr fontId="3"/>
  </si>
  <si>
    <t>なし/あり</t>
    <phoneticPr fontId="3"/>
  </si>
  <si>
    <t>なし/なし</t>
    <phoneticPr fontId="3"/>
  </si>
  <si>
    <t>90人以下施設加配</t>
    <rPh sb="2" eb="3">
      <t>ニン</t>
    </rPh>
    <rPh sb="3" eb="5">
      <t>イカ</t>
    </rPh>
    <rPh sb="5" eb="7">
      <t>シセツ</t>
    </rPh>
    <rPh sb="7" eb="9">
      <t>カハイ</t>
    </rPh>
    <phoneticPr fontId="3"/>
  </si>
  <si>
    <t>学級編成調整加配加算</t>
    <rPh sb="0" eb="2">
      <t>ガッキュウ</t>
    </rPh>
    <rPh sb="2" eb="4">
      <t>ヘンセイ</t>
    </rPh>
    <rPh sb="4" eb="6">
      <t>チョウセイ</t>
    </rPh>
    <rPh sb="6" eb="8">
      <t>カハイ</t>
    </rPh>
    <rPh sb="8" eb="10">
      <t>カサン</t>
    </rPh>
    <phoneticPr fontId="3"/>
  </si>
  <si>
    <t>チーム保育加配加算</t>
    <rPh sb="3" eb="5">
      <t>ホイク</t>
    </rPh>
    <rPh sb="5" eb="7">
      <t>カハイ</t>
    </rPh>
    <rPh sb="7" eb="9">
      <t>カサン</t>
    </rPh>
    <phoneticPr fontId="3"/>
  </si>
  <si>
    <t>上限</t>
    <rPh sb="0" eb="2">
      <t>ジョウゲン</t>
    </rPh>
    <phoneticPr fontId="3"/>
  </si>
  <si>
    <t>常勤換算-基本分</t>
    <phoneticPr fontId="3"/>
  </si>
  <si>
    <t>講師配置加算</t>
    <rPh sb="0" eb="2">
      <t>コウシ</t>
    </rPh>
    <rPh sb="2" eb="4">
      <t>ハイチ</t>
    </rPh>
    <rPh sb="4" eb="6">
      <t>カサン</t>
    </rPh>
    <phoneticPr fontId="3"/>
  </si>
  <si>
    <t>指導充実加配加算</t>
    <rPh sb="0" eb="2">
      <t>シドウ</t>
    </rPh>
    <rPh sb="2" eb="4">
      <t>ジュウジツ</t>
    </rPh>
    <rPh sb="4" eb="6">
      <t>カハイ</t>
    </rPh>
    <rPh sb="6" eb="8">
      <t>カサン</t>
    </rPh>
    <phoneticPr fontId="3"/>
  </si>
  <si>
    <t>加算項目</t>
    <rPh sb="0" eb="2">
      <t>カサン</t>
    </rPh>
    <rPh sb="2" eb="4">
      <t>コウモク</t>
    </rPh>
    <phoneticPr fontId="3"/>
  </si>
  <si>
    <t>対象者</t>
    <rPh sb="0" eb="3">
      <t>タイショウシャ</t>
    </rPh>
    <phoneticPr fontId="3"/>
  </si>
  <si>
    <t>３歳児配置改善加算</t>
    <rPh sb="1" eb="2">
      <t>サイ</t>
    </rPh>
    <rPh sb="2" eb="3">
      <t>ジ</t>
    </rPh>
    <rPh sb="3" eb="5">
      <t>ハイチ</t>
    </rPh>
    <rPh sb="5" eb="7">
      <t>カイゼン</t>
    </rPh>
    <rPh sb="7" eb="9">
      <t>カサン</t>
    </rPh>
    <phoneticPr fontId="3"/>
  </si>
  <si>
    <t>基本分単価事務職員</t>
    <rPh sb="0" eb="2">
      <t>キホン</t>
    </rPh>
    <rPh sb="2" eb="3">
      <t>ブン</t>
    </rPh>
    <rPh sb="3" eb="5">
      <t>タンカ</t>
    </rPh>
    <rPh sb="5" eb="7">
      <t>ジム</t>
    </rPh>
    <rPh sb="7" eb="9">
      <t>ショクイン</t>
    </rPh>
    <phoneticPr fontId="3"/>
  </si>
  <si>
    <t>満３歳児対応加配加算</t>
    <rPh sb="0" eb="1">
      <t>マン</t>
    </rPh>
    <rPh sb="2" eb="3">
      <t>サイ</t>
    </rPh>
    <rPh sb="3" eb="4">
      <t>ジ</t>
    </rPh>
    <rPh sb="4" eb="6">
      <t>タイオウ</t>
    </rPh>
    <rPh sb="6" eb="8">
      <t>カハイ</t>
    </rPh>
    <rPh sb="8" eb="10">
      <t>カサン</t>
    </rPh>
    <phoneticPr fontId="3"/>
  </si>
  <si>
    <t>事務職員配置加算</t>
    <rPh sb="0" eb="2">
      <t>ジム</t>
    </rPh>
    <rPh sb="2" eb="4">
      <t>ショクイン</t>
    </rPh>
    <rPh sb="4" eb="6">
      <t>ハイチ</t>
    </rPh>
    <rPh sb="6" eb="8">
      <t>カサン</t>
    </rPh>
    <phoneticPr fontId="3"/>
  </si>
  <si>
    <t>事務負担対応加配加算</t>
    <rPh sb="0" eb="2">
      <t>ジム</t>
    </rPh>
    <rPh sb="2" eb="4">
      <t>フタン</t>
    </rPh>
    <rPh sb="4" eb="6">
      <t>タイオウ</t>
    </rPh>
    <rPh sb="6" eb="8">
      <t>カハイ</t>
    </rPh>
    <rPh sb="8" eb="10">
      <t>カサン</t>
    </rPh>
    <phoneticPr fontId="3"/>
  </si>
  <si>
    <t>必要配置人数</t>
    <rPh sb="0" eb="2">
      <t>ヒツヨウ</t>
    </rPh>
    <rPh sb="2" eb="4">
      <t>ハイチ</t>
    </rPh>
    <rPh sb="4" eb="6">
      <t>ニンズウ</t>
    </rPh>
    <phoneticPr fontId="3"/>
  </si>
  <si>
    <t>保育教諭等</t>
    <rPh sb="0" eb="2">
      <t>ホイク</t>
    </rPh>
    <rPh sb="2" eb="4">
      <t>キョウユ</t>
    </rPh>
    <rPh sb="4" eb="5">
      <t>トウ</t>
    </rPh>
    <phoneticPr fontId="9"/>
  </si>
  <si>
    <t>保育士等（個々）による評価</t>
    <rPh sb="0" eb="3">
      <t>ホイクシ</t>
    </rPh>
    <rPh sb="3" eb="4">
      <t>トウ</t>
    </rPh>
    <rPh sb="5" eb="7">
      <t>ココ</t>
    </rPh>
    <rPh sb="11" eb="13">
      <t>ヒョウカ</t>
    </rPh>
    <phoneticPr fontId="3"/>
  </si>
  <si>
    <t>施設（全体）による評価</t>
    <rPh sb="0" eb="2">
      <t>シセツ</t>
    </rPh>
    <rPh sb="3" eb="5">
      <t>ゼンタイ</t>
    </rPh>
    <rPh sb="9" eb="11">
      <t>ヒョウカ</t>
    </rPh>
    <phoneticPr fontId="3"/>
  </si>
  <si>
    <t>※該当するもの全てを選択してください。</t>
    <rPh sb="1" eb="3">
      <t>ガイトウ</t>
    </rPh>
    <rPh sb="7" eb="8">
      <t>スベ</t>
    </rPh>
    <rPh sb="10" eb="12">
      <t>センタク</t>
    </rPh>
    <phoneticPr fontId="3"/>
  </si>
  <si>
    <r>
      <t>・保育士の勤務状況</t>
    </r>
    <r>
      <rPr>
        <b/>
        <sz val="10.5"/>
        <color rgb="FFFF0000"/>
        <rFont val="ＭＳ 明朝"/>
        <family val="1"/>
        <charset val="128"/>
      </rPr>
      <t>（予定及び実績）</t>
    </r>
    <r>
      <rPr>
        <sz val="10.5"/>
        <rFont val="ＭＳ 明朝"/>
        <family val="1"/>
        <charset val="128"/>
      </rPr>
      <t xml:space="preserve">がわかるもの(勤務シフト表等)(分園含む)　指導監査実施月の前々月の月分
</t>
    </r>
    <r>
      <rPr>
        <sz val="10.5"/>
        <color rgb="FFFF0000"/>
        <rFont val="ＭＳ 明朝"/>
        <family val="1"/>
        <charset val="128"/>
      </rPr>
      <t>（注）記号等で勤務時間を表している場合は、その説明資料も併せて提出してください。</t>
    </r>
    <rPh sb="1" eb="4">
      <t>ホイクシ</t>
    </rPh>
    <rPh sb="5" eb="7">
      <t>キンム</t>
    </rPh>
    <rPh sb="7" eb="9">
      <t>ジョウキョウ</t>
    </rPh>
    <rPh sb="10" eb="12">
      <t>ヨテイ</t>
    </rPh>
    <rPh sb="12" eb="13">
      <t>オヨ</t>
    </rPh>
    <rPh sb="14" eb="16">
      <t>ジッセキ</t>
    </rPh>
    <rPh sb="24" eb="26">
      <t>キンム</t>
    </rPh>
    <rPh sb="29" eb="30">
      <t>ヒョウ</t>
    </rPh>
    <rPh sb="30" eb="31">
      <t>トウ</t>
    </rPh>
    <rPh sb="33" eb="35">
      <t>ブンエン</t>
    </rPh>
    <rPh sb="35" eb="36">
      <t>フク</t>
    </rPh>
    <rPh sb="47" eb="49">
      <t>ゼンゼン</t>
    </rPh>
    <rPh sb="52" eb="53">
      <t>ブン</t>
    </rPh>
    <rPh sb="55" eb="56">
      <t>チュウ</t>
    </rPh>
    <rPh sb="82" eb="83">
      <t>アワ</t>
    </rPh>
    <rPh sb="85" eb="87">
      <t>テイシュツ</t>
    </rPh>
    <phoneticPr fontId="3"/>
  </si>
  <si>
    <t>非常勤職員・派遣職員　勤務状況等届</t>
    <phoneticPr fontId="3"/>
  </si>
  <si>
    <t>公定価格加算・加減調整項目月別変更点</t>
  </si>
  <si>
    <t>　次に掲げる財務関係書類を毎会計年度終了後3か月以内に、保育所を経営する事業に係る現況報告書を添付して、市長に提出していること。
　1　貸借対照表
　2　収支計算書又は損益計算書
　3　監査事項6に掲げる財務関係書類</t>
    <rPh sb="1" eb="2">
      <t>ツギ</t>
    </rPh>
    <rPh sb="3" eb="4">
      <t>カカ</t>
    </rPh>
    <rPh sb="6" eb="8">
      <t>ザイム</t>
    </rPh>
    <rPh sb="8" eb="10">
      <t>カンケイ</t>
    </rPh>
    <rPh sb="10" eb="12">
      <t>ショルイ</t>
    </rPh>
    <phoneticPr fontId="2"/>
  </si>
  <si>
    <t xml:space="preserve">　会計帳簿は、証憑に基づき作成され、会計責任者が、会計帳簿の内容及び帳簿と証憑の整合性を確認するなど、適正な会計処理を行っていること。また、証憑と会計伝票等を整理し保存していること。
</t>
  </si>
  <si>
    <r>
      <t>　特定教育・保育の提供に当たって、当該特定教育・保育の質の向上を図る上で特に必要であると認められる対価について、教育・保育給付認定保護者から支払を受けるときは、当該特定教育・保育に要する費用として見込まれるものの額と特定教育・保育費用基準額との差額に相当する金額の範囲内でその額を設定し、支払を受けていること。</t>
    </r>
    <r>
      <rPr>
        <strike/>
        <sz val="10"/>
        <rFont val="ＭＳ 明朝"/>
        <family val="1"/>
        <charset val="128"/>
      </rPr>
      <t xml:space="preserve">
</t>
    </r>
    <r>
      <rPr>
        <sz val="10"/>
        <rFont val="ＭＳ 明朝"/>
        <family val="1"/>
        <charset val="128"/>
      </rPr>
      <t xml:space="preserve">
</t>
    </r>
    <rPh sb="56" eb="58">
      <t>キョウイク</t>
    </rPh>
    <rPh sb="59" eb="61">
      <t>ホイク</t>
    </rPh>
    <rPh sb="61" eb="63">
      <t>キュウフ</t>
    </rPh>
    <rPh sb="63" eb="65">
      <t>ニンテイ</t>
    </rPh>
    <rPh sb="65" eb="67">
      <t>ホゴ</t>
    </rPh>
    <rPh sb="67" eb="68">
      <t>シャ</t>
    </rPh>
    <rPh sb="70" eb="72">
      <t>シハラ</t>
    </rPh>
    <rPh sb="73" eb="74">
      <t>ウ</t>
    </rPh>
    <rPh sb="138" eb="139">
      <t>ガク</t>
    </rPh>
    <rPh sb="140" eb="142">
      <t>セッテイ</t>
    </rPh>
    <rPh sb="144" eb="146">
      <t>シハラ</t>
    </rPh>
    <rPh sb="147" eb="148">
      <t>ウ</t>
    </rPh>
    <phoneticPr fontId="2"/>
  </si>
  <si>
    <t xml:space="preserve">(5)(1)～(4)に掲げるもののほか、特定教育・保育において提供される便宜に要する費用のうち、特定教育・保育施設の利用において通常必要とされるものに係る費用であって、教育・保育給付認定保護者に負担させることが適当と認められるもの
</t>
  </si>
  <si>
    <t xml:space="preserve">　監査事項9及び10(1)～(5)の費用の額の支払を受けた場合は、当該費用に係る領収証を当該費用の額を支払った教育・保育給付認定保護者に対し交付していること。
</t>
    <rPh sb="6" eb="7">
      <t>オヨ</t>
    </rPh>
    <phoneticPr fontId="2"/>
  </si>
  <si>
    <t xml:space="preserve">　監査事項9及び10(1)～(5)の金銭の支払を求める際は、あらかじめ、当該金銭の使途及び額並びに教育・保育給付認定保護者に金銭の支払を求める理由について書面によって明らかにするとともに、教育・保育給付認定保護者に対して説明を行い、文書による同意を得ていること。
※ただし、監査事項10(1)～(5)の規定による金銭の支払に係る同意については、文書によることを要しない。
</t>
  </si>
  <si>
    <t xml:space="preserve">　法定代理受領により特定教育・保育に係る施設型給付費（子ども・子育て支援法第27条第1項の施設型給付費をいう。以下同じ。）の支給を受けた場合は、教育・保育給付認定保護者に対し、当該教育・保育給付認定保護者に係る施設型給付費の額を通知していること。
</t>
    <rPh sb="27" eb="28">
      <t>コ</t>
    </rPh>
    <rPh sb="31" eb="33">
      <t>コソダ</t>
    </rPh>
    <rPh sb="34" eb="36">
      <t>シエン</t>
    </rPh>
    <rPh sb="90" eb="92">
      <t>キョウイク</t>
    </rPh>
    <rPh sb="93" eb="95">
      <t>ホイク</t>
    </rPh>
    <rPh sb="95" eb="97">
      <t>キュウフ</t>
    </rPh>
    <phoneticPr fontId="2"/>
  </si>
  <si>
    <t xml:space="preserve">　特定教育・保育を受けている教育・保育給付認定子どもの保護者が偽りその他不正な行為によって施設型給付費の支給を受け、又は受けようとしたときは、遅滞なく、意見を付してその旨を市に通知していること。
</t>
  </si>
  <si>
    <t xml:space="preserve">（ア）保育教諭等
　基本分単価における必要保育教諭等の数（幼保連携型認定こども園の学級の編制、職員、設備及び運営に関する基準（平成26年内閣府・文部科学省・厚生労働省令第1号。以下「幼保連携型認定こども園設備運営基準」という。）第5条第3項の表備考第4号に規定する園長が専任でない場合に1名増加して配置する教員及び幼稚園設置基準（昭和31年文部省令第32号）第5条第3項に規定する教員を除く。）は以下のⅰとⅱを合計した数であること。
</t>
  </si>
  <si>
    <t xml:space="preserve">（注2）ここでいう「4歳以上児」、「3歳児」、「1、2歳児（保育認定子どもに限る。）」及び「乳児」とは、年度の初日の前日における満年齢によるものであること。
また、「満3歳児」とは、以下の者をいうこと（当該年度内に限る。）。
・教育標準時間認定を受けた子どものうち、年度の初日の前日における満年齢が2歳で年度途中に満3歳に達して入園した者
・2歳児（保育認定子どもに限る。）が年度途中に満3歳に達した後、保育認定から教育標準時間認定に認定区分が変更となった者
</t>
  </si>
  <si>
    <t xml:space="preserve">（注3）確認に当たっては以下の算式によることとし、教育標準時間認定子ども及び保育認定子どもの人数の合計をもとに確認すること。
＜算式＞
｛4歳以上児数×1/30（小数点第1位まで計算（小数点第2位以下切り捨て））｝＋｛3歳児及び満3歳児数×1/20（同）｝＋｛1、2歳児数（保育認定を受けた子どもに限る。）×1/6（同）｝＋｛乳児数×1/3（同）｝
＝配置基準上保育教諭等数（小数点以下四捨五入）
</t>
  </si>
  <si>
    <t xml:space="preserve">（注1）保育認定子どもに係る利用定員に占める保育標準時間認定を受けた子どもの人数の割合が低い場合は非常勤の講師としても差し支えないこと。
（注2）当該代替保育教諭等の配置により、主幹保育教諭等を教育・保育計画の立案や地域の子育て支援活動等の業務に専任させ、保護者や地域住民からの教育・育児相談、地域の子育て支援活動等に積極的に取り組むこと。
（※）保育教諭等には幼保連携型認定こども園設備運営基準附則第6条及び第7条等に基づいて都道府県等が定める条例に基づき配置される職員を含む。
</t>
  </si>
  <si>
    <t xml:space="preserve">ⅲ 事務職員及び非常勤事務職員
（注）施設長等の職員が兼務する場合又は業務委託する場合は、配置は不要であること。
（注）非常勤事務職員については、1人分の費用（教育標準時間認定子どもに係る利用定員が91人以上の施設に限る。）及び週2日分の費用を算定。
</t>
  </si>
  <si>
    <t xml:space="preserve">＜算式＞
｛4歳以上児数×1/30（小数点第1位まで計算（小数点第2位以下切り捨て））｝＋｛3歳児及び満3歳児数×1/15（同）｝＋｛1、2歳児数（保育認定を受けた子どもに限る。）×1/6（同）｝＋｛乳児数×1/3（同）｝＝配置基準上保育教諭等数（小数点以下四捨五入）
</t>
  </si>
  <si>
    <t xml:space="preserve">＜算式＞｛4歳以上児数×1/30（小数点第1位まで計算（小数点第2位以下切り捨て））｝＋｛3歳児数（満3歳児を除く）×1/20（同）｝＋｛満3歳児×1/6（同）｝＝配置基準上保育教諭等数（小数点以下四捨五入）
</t>
    <phoneticPr fontId="3"/>
  </si>
  <si>
    <t>＜算式＞｛4歳以上児数×1/30（小数点第1位まで計算（小数点第2位以下切り捨て））｝＋｛3歳児数（満3歳児を除く）×1/15（同）｝＋｛満3歳児×1/6（同）｝＝配置基準上保育教諭等数（小数点以下四捨五入）</t>
    <phoneticPr fontId="3"/>
  </si>
  <si>
    <t xml:space="preserve">（注1）3歳以上子どもに係る利用定員の区分ごとの上限人数
45人以下：1人、46人以上150人以下：2人、151人以上240人以下：3人、241人以上270人以下：3.5人、271人以上300人以下：5人、301人以上450人以下：6人、451人以上：8人
</t>
  </si>
  <si>
    <t xml:space="preserve">（注2）「必要保育教諭等の数」を超えて配置する保育教諭等の数に応じ、以下のとおり取り扱うこととする。1 常勤換算人数（小数点第2位以下切り捨て、小数点第1位四捨五入前）による配置保育教諭等の数から「必要保育教諭等の数」を減じて得た員数が3人未満の場合小数点第1位を四捨五入した員数とする。
（例）2.3人の場合、2人
2 常勤換算人数（小数点第2位以下切り捨て、小数点第1位四捨五入前）による配置保育教諭等の数から「必要保育教諭等の数」を減じて得た員数が3人以上の場合小数点第1位が1又は2のときは小数点第1位を切り捨て、小数点第1位が3又は4のときは小数点第1位を0.5とし、小数点第1位が5以上のときは小数点第1位を切り上げて得た員数とする。
（例）3.2人の場合→3人、3.4人の場合→3.5人、3.6人の場合→4人
</t>
  </si>
  <si>
    <t xml:space="preserve">ⅰ 幼稚園型一時預かり事業（子ども・子育て支援交付金の交付に係る要件に適合しており、かつ、月の平均対象子どもが1人以上いるもの（年度当初から事業を開始する場合は5月において当該要件を満たしていることをもって4月から当該要件を満たしているものと取り扱う。）。私学助成の預かり保育推進事業、幼稚園長時間預かり保育支援事業、市町村の単独事業・自主事業（私学助成の国庫補助事業の対象に準ずる形態で実施されている場合に限る。）等により行う預かり保育を含む。ただし、当該要件を満たした月以降の各月においては、同一年度に限り、事業を実施する体制が取られていることをもって当該要件を満たしているものと取り扱う。）
</t>
  </si>
  <si>
    <t xml:space="preserve">ⅳ 障害児（軽度障害児を含む。）（注）に対する教育・保育の提供（月の初日において障害児が1人以上利用している月から年度を通じて当該要件を満たしているものとする。）
</t>
    <phoneticPr fontId="3"/>
  </si>
  <si>
    <t xml:space="preserve">ⅰ 延長保育事業（子ども・子育て支援交付金の交付に係る要件に適合するもの及びこれと同等の要件を満たして自主事業として実施しているもの。ただし、当該要件を満たした月以降の各月においては、同一年度内に限り、事業を実施する体制が取られていることをもって当該要件を満たしているものと取り扱う。）
</t>
  </si>
  <si>
    <t xml:space="preserve">ⅱ 一時預かり事業（一般型）（子ども・子育て支援交付金に係る要件に適合しており、かつ、月の平均対象子どもが1人以上いるもの（年度当初から事業を開始する場合は5月において当該要件を満たしていることをもって4月から当該要件を満たしているものと取り扱う。）。ただし、当該要件を満たした月以降の各月においては、同一年度内に限り、事業を実施する体制が取られていることをもって当該要件を満たしているものと取り扱う。）
ただし、当分の間は平成21年6月3日雇児発第0603002号厚生労働省雇用均等・児童家庭局長通知｢『保育対策等促進事業の実施について』の一部改正について」以前に定める一時保育促進事業の要件を満たしていると認められ、実施しているものも含むこととされること。
</t>
  </si>
  <si>
    <t xml:space="preserve">ⅲ 病児保育事業（子ども・子育て支援交付金に係る要件に適合するもの及びこれと同等の要件を満たして自主事業として実施しているもの。）
</t>
  </si>
  <si>
    <t xml:space="preserve">　施設に配置する保育教諭等の数が、監査事項15の（ア）ⅰ及びⅱで定める保育教諭等の数（ⅱのｃを除き、学級編制調整加配加算が適用される場合は、当該加算に係る保育教諭等1人を含む。）を下回る場合に加減調整していること。
</t>
  </si>
  <si>
    <t xml:space="preserve">　基本分単価において求められる事務職員及び非常勤事務職員（注）を超えて、非常勤事務職員を配置する認定こども園全体の利用定員が91人以上であること。
（注）園長等の職員が兼務する場合又は業務委託をする場合は、配置は不要であること。
</t>
  </si>
  <si>
    <t>　安全計画の策定等</t>
    <rPh sb="1" eb="3">
      <t>アンゼン</t>
    </rPh>
    <rPh sb="3" eb="5">
      <t>ケイカク</t>
    </rPh>
    <rPh sb="6" eb="8">
      <t>サクテイ</t>
    </rPh>
    <rPh sb="8" eb="9">
      <t>トウ</t>
    </rPh>
    <phoneticPr fontId="3"/>
  </si>
  <si>
    <t xml:space="preserve">(1)児童の安全の確保を図るため、当該児童福祉施設の設備の安全点検、職員、児童等に対する施設外での活動、取組等を含めた児童福祉施設での生活その他の日常生活における安全に関する指導、職員の研修及び訓練その他児童福祉施設における安全に関する事項についての計画（以下「安全計画」という。）を策定し、当該安全計画に従い必要な措置を講じていること。　
</t>
    <rPh sb="3" eb="5">
      <t>ジドウ</t>
    </rPh>
    <rPh sb="6" eb="8">
      <t>アンゼン</t>
    </rPh>
    <rPh sb="9" eb="11">
      <t>カクホ</t>
    </rPh>
    <rPh sb="12" eb="13">
      <t>ハカ</t>
    </rPh>
    <rPh sb="17" eb="19">
      <t>トウガイ</t>
    </rPh>
    <rPh sb="19" eb="21">
      <t>ジドウ</t>
    </rPh>
    <rPh sb="21" eb="23">
      <t>フクシ</t>
    </rPh>
    <rPh sb="23" eb="25">
      <t>シセツ</t>
    </rPh>
    <rPh sb="26" eb="28">
      <t>セツビ</t>
    </rPh>
    <rPh sb="29" eb="31">
      <t>アンゼン</t>
    </rPh>
    <rPh sb="31" eb="33">
      <t>テンケン</t>
    </rPh>
    <rPh sb="34" eb="36">
      <t>ショクイン</t>
    </rPh>
    <rPh sb="37" eb="39">
      <t>ジドウ</t>
    </rPh>
    <rPh sb="39" eb="40">
      <t>トウ</t>
    </rPh>
    <rPh sb="41" eb="42">
      <t>タイ</t>
    </rPh>
    <rPh sb="44" eb="46">
      <t>シセツ</t>
    </rPh>
    <rPh sb="46" eb="47">
      <t>ガイ</t>
    </rPh>
    <rPh sb="49" eb="51">
      <t>カツドウ</t>
    </rPh>
    <rPh sb="52" eb="54">
      <t>トリクミ</t>
    </rPh>
    <rPh sb="54" eb="55">
      <t>トウ</t>
    </rPh>
    <rPh sb="56" eb="57">
      <t>フク</t>
    </rPh>
    <rPh sb="59" eb="61">
      <t>ジドウ</t>
    </rPh>
    <rPh sb="61" eb="63">
      <t>フクシ</t>
    </rPh>
    <rPh sb="63" eb="65">
      <t>シセツ</t>
    </rPh>
    <rPh sb="67" eb="69">
      <t>セイカツ</t>
    </rPh>
    <rPh sb="71" eb="72">
      <t>タ</t>
    </rPh>
    <rPh sb="73" eb="75">
      <t>ニチジョウ</t>
    </rPh>
    <rPh sb="75" eb="77">
      <t>セイカツ</t>
    </rPh>
    <rPh sb="81" eb="83">
      <t>アンゼン</t>
    </rPh>
    <rPh sb="84" eb="85">
      <t>カン</t>
    </rPh>
    <rPh sb="87" eb="89">
      <t>シドウ</t>
    </rPh>
    <rPh sb="90" eb="92">
      <t>ショクイン</t>
    </rPh>
    <rPh sb="93" eb="95">
      <t>ケンシュウ</t>
    </rPh>
    <rPh sb="95" eb="96">
      <t>オヨ</t>
    </rPh>
    <rPh sb="97" eb="99">
      <t>クンレン</t>
    </rPh>
    <rPh sb="101" eb="102">
      <t>タ</t>
    </rPh>
    <rPh sb="102" eb="104">
      <t>ジドウ</t>
    </rPh>
    <rPh sb="104" eb="106">
      <t>フクシ</t>
    </rPh>
    <rPh sb="106" eb="108">
      <t>シセツ</t>
    </rPh>
    <rPh sb="112" eb="114">
      <t>アンゼン</t>
    </rPh>
    <rPh sb="115" eb="116">
      <t>カン</t>
    </rPh>
    <rPh sb="118" eb="120">
      <t>ジコウ</t>
    </rPh>
    <rPh sb="125" eb="127">
      <t>ケイカク</t>
    </rPh>
    <rPh sb="128" eb="130">
      <t>イカ</t>
    </rPh>
    <rPh sb="131" eb="133">
      <t>アンゼン</t>
    </rPh>
    <rPh sb="133" eb="135">
      <t>ケイカク</t>
    </rPh>
    <rPh sb="142" eb="144">
      <t>サクテイ</t>
    </rPh>
    <rPh sb="146" eb="148">
      <t>トウガイ</t>
    </rPh>
    <rPh sb="148" eb="150">
      <t>アンゼン</t>
    </rPh>
    <rPh sb="150" eb="152">
      <t>ケイカク</t>
    </rPh>
    <rPh sb="153" eb="154">
      <t>シタガ</t>
    </rPh>
    <rPh sb="155" eb="157">
      <t>ヒツヨウ</t>
    </rPh>
    <rPh sb="158" eb="160">
      <t>ソチ</t>
    </rPh>
    <rPh sb="161" eb="162">
      <t>コウ</t>
    </rPh>
    <phoneticPr fontId="3"/>
  </si>
  <si>
    <t>している　・　していない</t>
  </si>
  <si>
    <t>安全計画に含む内容</t>
    <rPh sb="0" eb="2">
      <t>アンゼン</t>
    </rPh>
    <rPh sb="2" eb="4">
      <t>ケイカク</t>
    </rPh>
    <rPh sb="5" eb="6">
      <t>フク</t>
    </rPh>
    <rPh sb="7" eb="9">
      <t>ナイヨウ</t>
    </rPh>
    <phoneticPr fontId="3"/>
  </si>
  <si>
    <t>施設の安全点検</t>
    <rPh sb="0" eb="2">
      <t>シセツ</t>
    </rPh>
    <rPh sb="3" eb="5">
      <t>アンゼン</t>
    </rPh>
    <rPh sb="5" eb="7">
      <t>テンケン</t>
    </rPh>
    <phoneticPr fontId="3"/>
  </si>
  <si>
    <t>職員・児童への安全に関する指導</t>
    <rPh sb="0" eb="2">
      <t>ショクイン</t>
    </rPh>
    <rPh sb="3" eb="5">
      <t>ジドウ</t>
    </rPh>
    <rPh sb="7" eb="9">
      <t>アンゼン</t>
    </rPh>
    <rPh sb="10" eb="11">
      <t>カン</t>
    </rPh>
    <rPh sb="13" eb="15">
      <t>シドウ</t>
    </rPh>
    <phoneticPr fontId="3"/>
  </si>
  <si>
    <t>職員の研修及び訓練</t>
    <rPh sb="0" eb="2">
      <t>ショクイン</t>
    </rPh>
    <rPh sb="3" eb="5">
      <t>ケンシュウ</t>
    </rPh>
    <rPh sb="5" eb="6">
      <t>オヨ</t>
    </rPh>
    <rPh sb="7" eb="9">
      <t>クンレン</t>
    </rPh>
    <phoneticPr fontId="3"/>
  </si>
  <si>
    <t>　周知の方法をご記入ください。</t>
    <rPh sb="1" eb="3">
      <t>シュウチ</t>
    </rPh>
    <rPh sb="4" eb="6">
      <t>ホウホウ</t>
    </rPh>
    <rPh sb="8" eb="10">
      <t>キニュウ</t>
    </rPh>
    <phoneticPr fontId="3"/>
  </si>
  <si>
    <t>(3)保護者との連携が図られるよう、保護者に対し、安全計画に基づく取組の内容等について周知していること。</t>
  </si>
  <si>
    <t xml:space="preserve">(4)定期的に安全計画の見直しを行い、必要に応じて安全計画の変更を行うこと。
</t>
    <phoneticPr fontId="3"/>
  </si>
  <si>
    <t>　自動車を運行する場合の所在の確認</t>
    <phoneticPr fontId="3"/>
  </si>
  <si>
    <t>乗車時及び降車時の点呼</t>
    <rPh sb="2" eb="3">
      <t>ジ</t>
    </rPh>
    <rPh sb="7" eb="8">
      <t>ジ</t>
    </rPh>
    <phoneticPr fontId="3"/>
  </si>
  <si>
    <t>手で触れて確認</t>
    <rPh sb="0" eb="1">
      <t>テ</t>
    </rPh>
    <rPh sb="2" eb="3">
      <t>フ</t>
    </rPh>
    <rPh sb="5" eb="7">
      <t>カクニン</t>
    </rPh>
    <phoneticPr fontId="3"/>
  </si>
  <si>
    <t>◆睡眠チェックの記録方法</t>
    <rPh sb="1" eb="3">
      <t>スイミン</t>
    </rPh>
    <rPh sb="8" eb="10">
      <t>キロク</t>
    </rPh>
    <rPh sb="10" eb="12">
      <t>ホウホウ</t>
    </rPh>
    <phoneticPr fontId="3"/>
  </si>
  <si>
    <t>紙に記録</t>
    <rPh sb="0" eb="1">
      <t>カミ</t>
    </rPh>
    <rPh sb="2" eb="4">
      <t>キロク</t>
    </rPh>
    <phoneticPr fontId="3"/>
  </si>
  <si>
    <t>アプリ・システム等</t>
    <rPh sb="8" eb="9">
      <t>トウ</t>
    </rPh>
    <phoneticPr fontId="3"/>
  </si>
  <si>
    <t>11　適切な食事の提供</t>
    <phoneticPr fontId="3"/>
  </si>
  <si>
    <t>12　調理業務の委託</t>
    <phoneticPr fontId="3"/>
  </si>
  <si>
    <t>左記の情報提供の取組状況について、該当するもの全てを選択してください。</t>
    <rPh sb="0" eb="2">
      <t>サキ</t>
    </rPh>
    <rPh sb="3" eb="5">
      <t>ジョウホウ</t>
    </rPh>
    <rPh sb="5" eb="7">
      <t>テイキョウ</t>
    </rPh>
    <rPh sb="8" eb="10">
      <t>トリクミ</t>
    </rPh>
    <rPh sb="10" eb="12">
      <t>ジョウキョウ</t>
    </rPh>
    <rPh sb="17" eb="19">
      <t>ガイトウ</t>
    </rPh>
    <rPh sb="23" eb="24">
      <t>スベ</t>
    </rPh>
    <rPh sb="26" eb="28">
      <t>センタク</t>
    </rPh>
    <phoneticPr fontId="3"/>
  </si>
  <si>
    <t>　日頃から保護者との密接な連携に努め、災害発生時の連絡体制や引渡し方法等について確認していること。</t>
    <phoneticPr fontId="3"/>
  </si>
  <si>
    <t>1 収支計算書</t>
    <rPh sb="2" eb="4">
      <t>シュウシ</t>
    </rPh>
    <rPh sb="4" eb="7">
      <t>ケイサンショ</t>
    </rPh>
    <phoneticPr fontId="3"/>
  </si>
  <si>
    <t>2 損益計算書</t>
    <rPh sb="2" eb="4">
      <t>ソンエキ</t>
    </rPh>
    <rPh sb="4" eb="7">
      <t>ケイサンショ</t>
    </rPh>
    <phoneticPr fontId="3"/>
  </si>
  <si>
    <t>3 積立金・積立資産明細書</t>
    <rPh sb="2" eb="4">
      <t>ツミタテ</t>
    </rPh>
    <rPh sb="4" eb="5">
      <t>キン</t>
    </rPh>
    <rPh sb="6" eb="8">
      <t>ツミタテ</t>
    </rPh>
    <rPh sb="8" eb="10">
      <t>シサン</t>
    </rPh>
    <rPh sb="10" eb="13">
      <t>メイサイショ</t>
    </rPh>
    <phoneticPr fontId="3"/>
  </si>
  <si>
    <t>4 貸借対照表</t>
    <rPh sb="2" eb="7">
      <t>タイシャクタイショウヒョウ</t>
    </rPh>
    <phoneticPr fontId="3"/>
  </si>
  <si>
    <t>5 借入金明細書</t>
    <rPh sb="2" eb="4">
      <t>カリイレ</t>
    </rPh>
    <rPh sb="4" eb="5">
      <t>キン</t>
    </rPh>
    <rPh sb="5" eb="8">
      <t>メイサイショ</t>
    </rPh>
    <phoneticPr fontId="3"/>
  </si>
  <si>
    <r>
      <rPr>
        <sz val="11"/>
        <rFont val="ＭＳ 明朝"/>
        <family val="1"/>
        <charset val="128"/>
      </rPr>
      <t>6</t>
    </r>
    <r>
      <rPr>
        <sz val="10"/>
        <rFont val="ＭＳ 明朝"/>
        <family val="1"/>
        <charset val="128"/>
      </rPr>
      <t xml:space="preserve"> 基本財産及び
　その他固定資産明細書</t>
    </r>
    <rPh sb="2" eb="4">
      <t>キホン</t>
    </rPh>
    <rPh sb="4" eb="6">
      <t>ザイサン</t>
    </rPh>
    <rPh sb="6" eb="7">
      <t>オヨ</t>
    </rPh>
    <rPh sb="12" eb="13">
      <t>タ</t>
    </rPh>
    <rPh sb="13" eb="15">
      <t>コテイ</t>
    </rPh>
    <rPh sb="15" eb="17">
      <t>シサン</t>
    </rPh>
    <rPh sb="17" eb="20">
      <t>メイサイショ</t>
    </rPh>
    <phoneticPr fontId="3"/>
  </si>
  <si>
    <t>↑選択してください。</t>
    <rPh sb="1" eb="3">
      <t>センタク</t>
    </rPh>
    <phoneticPr fontId="3"/>
  </si>
  <si>
    <t>※保育教諭等のみ</t>
    <rPh sb="1" eb="3">
      <t>ホイク</t>
    </rPh>
    <rPh sb="3" eb="5">
      <t>キョウユ</t>
    </rPh>
    <rPh sb="5" eb="6">
      <t>トウ</t>
    </rPh>
    <phoneticPr fontId="3"/>
  </si>
  <si>
    <t>※日付を入力してください</t>
    <rPh sb="1" eb="3">
      <t>ヒヅケ</t>
    </rPh>
    <rPh sb="4" eb="6">
      <t>ニュウリョク</t>
    </rPh>
    <phoneticPr fontId="3"/>
  </si>
  <si>
    <t>通常勤務した保育教諭等の数</t>
    <rPh sb="0" eb="2">
      <t>ツウジョウ</t>
    </rPh>
    <rPh sb="2" eb="4">
      <t>キンム</t>
    </rPh>
    <rPh sb="6" eb="8">
      <t>ホイク</t>
    </rPh>
    <rPh sb="8" eb="10">
      <t>キョウユ</t>
    </rPh>
    <rPh sb="10" eb="11">
      <t>トウ</t>
    </rPh>
    <rPh sb="12" eb="13">
      <t>カズ</t>
    </rPh>
    <phoneticPr fontId="3"/>
  </si>
  <si>
    <t>※保育教諭等：副園長（保育教諭）、主幹保育教諭、保育教諭等</t>
    <rPh sb="3" eb="5">
      <t>キョウユ</t>
    </rPh>
    <rPh sb="5" eb="6">
      <t>トウ</t>
    </rPh>
    <rPh sb="28" eb="29">
      <t>トウ</t>
    </rPh>
    <phoneticPr fontId="3"/>
  </si>
  <si>
    <t xml:space="preserve">(1)収支計算書又は損益計算書において、保育所を経営する事業に係る区分を設けること。
(2)学校法人会計基準及び企業会計の基準による会計処理を行っている場合は、保育所を経営する事業に係る区分ごとに、積立金・積立資産明細書を作成していること。
【企業会計の基準による会計処理を行っている場合】
　保育所を経営する事業に係る区分ごとに以下も作成していること。
　1　貸借対照表(流動資産及び流動負債のみを記載)
　2　借入金明細書
　3　基本財産及びその他固定資産(有形固定資産)の明
　　細書
</t>
    <rPh sb="166" eb="168">
      <t>イカ</t>
    </rPh>
    <rPh sb="169" eb="171">
      <t>サクセイ</t>
    </rPh>
    <rPh sb="182" eb="184">
      <t>タイシャク</t>
    </rPh>
    <rPh sb="184" eb="187">
      <t>タイショウヒョウ</t>
    </rPh>
    <rPh sb="188" eb="190">
      <t>リュウドウ</t>
    </rPh>
    <rPh sb="190" eb="192">
      <t>シサン</t>
    </rPh>
    <rPh sb="192" eb="193">
      <t>オヨ</t>
    </rPh>
    <rPh sb="194" eb="196">
      <t>リュウドウ</t>
    </rPh>
    <rPh sb="196" eb="198">
      <t>フサイ</t>
    </rPh>
    <rPh sb="201" eb="203">
      <t>キサイ</t>
    </rPh>
    <rPh sb="222" eb="223">
      <t>オヨ</t>
    </rPh>
    <rPh sb="226" eb="227">
      <t>タ</t>
    </rPh>
    <rPh sb="227" eb="229">
      <t>コテイ</t>
    </rPh>
    <rPh sb="229" eb="231">
      <t>シサン</t>
    </rPh>
    <rPh sb="232" eb="234">
      <t>ユウケイ</t>
    </rPh>
    <rPh sb="234" eb="236">
      <t>コテイ</t>
    </rPh>
    <rPh sb="236" eb="238">
      <t>シサン</t>
    </rPh>
    <phoneticPr fontId="2"/>
  </si>
  <si>
    <t>＜算式＞
｛4歳以上児数×1/30（小数点第1位まで計算（小数点第2位以下切り捨て））｝＋｛3歳児及び満3歳児数×1/20（同）｝＋｛1、2歳児数（保育認定を受けた子どもに限る。）×1/6（同）｝＋｛乳児数×1/3（同）｝
＝配置基準上保育教諭等数（小数点以下四捨五入）</t>
    <phoneticPr fontId="3"/>
  </si>
  <si>
    <t>ベビーセンサー</t>
    <phoneticPr fontId="3"/>
  </si>
  <si>
    <t>－</t>
    <phoneticPr fontId="3"/>
  </si>
  <si>
    <t>有の場合
それぞれ
配置基準+1</t>
    <rPh sb="0" eb="1">
      <t>アリ</t>
    </rPh>
    <rPh sb="2" eb="4">
      <t>バアイ</t>
    </rPh>
    <phoneticPr fontId="3"/>
  </si>
  <si>
    <t>教育</t>
    <rPh sb="0" eb="2">
      <t>キョウイク</t>
    </rPh>
    <phoneticPr fontId="3"/>
  </si>
  <si>
    <t>保育</t>
    <rPh sb="0" eb="2">
      <t>ホイク</t>
    </rPh>
    <phoneticPr fontId="3"/>
  </si>
  <si>
    <t>代替保育教諭等の配置(教育)</t>
    <rPh sb="0" eb="2">
      <t>ダイタイ</t>
    </rPh>
    <rPh sb="2" eb="4">
      <t>ホイク</t>
    </rPh>
    <rPh sb="4" eb="6">
      <t>キョウユ</t>
    </rPh>
    <rPh sb="6" eb="7">
      <t>トウ</t>
    </rPh>
    <rPh sb="8" eb="10">
      <t>ハイチ</t>
    </rPh>
    <rPh sb="11" eb="13">
      <t>キョウイク</t>
    </rPh>
    <phoneticPr fontId="3"/>
  </si>
  <si>
    <t>代替保育教諭等の配置(保育)</t>
    <rPh sb="0" eb="2">
      <t>ダイタイ</t>
    </rPh>
    <rPh sb="2" eb="4">
      <t>ホイク</t>
    </rPh>
    <rPh sb="4" eb="6">
      <t>キョウユ</t>
    </rPh>
    <rPh sb="6" eb="7">
      <t>トウ</t>
    </rPh>
    <rPh sb="8" eb="10">
      <t>ハイチ</t>
    </rPh>
    <rPh sb="11" eb="13">
      <t>ホイク</t>
    </rPh>
    <phoneticPr fontId="3"/>
  </si>
  <si>
    <t>1号認定副食費徴収免除対象子ども</t>
    <rPh sb="1" eb="2">
      <t>ゴウ</t>
    </rPh>
    <rPh sb="2" eb="4">
      <t>ニンテイ</t>
    </rPh>
    <phoneticPr fontId="3"/>
  </si>
  <si>
    <t>代替保育（教育）</t>
    <rPh sb="0" eb="2">
      <t>ダイタイ</t>
    </rPh>
    <rPh sb="2" eb="4">
      <t>ホイク</t>
    </rPh>
    <rPh sb="5" eb="7">
      <t>キョウイク</t>
    </rPh>
    <phoneticPr fontId="3"/>
  </si>
  <si>
    <t>代替保育（保育）</t>
    <rPh sb="0" eb="2">
      <t>ダイタイ</t>
    </rPh>
    <rPh sb="2" eb="4">
      <t>ホイク</t>
    </rPh>
    <rPh sb="5" eb="7">
      <t>ホイク</t>
    </rPh>
    <phoneticPr fontId="3"/>
  </si>
  <si>
    <t>（小数点２位切捨）</t>
    <rPh sb="1" eb="4">
      <t>ショウスウテン</t>
    </rPh>
    <rPh sb="3" eb="4">
      <t>テン</t>
    </rPh>
    <rPh sb="5" eb="6">
      <t>イ</t>
    </rPh>
    <rPh sb="6" eb="8">
      <t>キリス</t>
    </rPh>
    <phoneticPr fontId="3"/>
  </si>
  <si>
    <t>保育教諭等配置数算出表</t>
    <rPh sb="2" eb="4">
      <t>キョウユ</t>
    </rPh>
    <phoneticPr fontId="3"/>
  </si>
  <si>
    <t>※保育所型認定こども園は、学校薬剤師欄は空欄でも可</t>
    <rPh sb="1" eb="3">
      <t>ホイク</t>
    </rPh>
    <rPh sb="3" eb="4">
      <t>ジョ</t>
    </rPh>
    <rPh sb="4" eb="5">
      <t>ガタ</t>
    </rPh>
    <rPh sb="5" eb="7">
      <t>ニンテイ</t>
    </rPh>
    <rPh sb="10" eb="11">
      <t>エン</t>
    </rPh>
    <rPh sb="13" eb="15">
      <t>ガッコウ</t>
    </rPh>
    <rPh sb="15" eb="18">
      <t>ヤクザイシ</t>
    </rPh>
    <rPh sb="18" eb="19">
      <t>ラン</t>
    </rPh>
    <rPh sb="20" eb="22">
      <t>クウラン</t>
    </rPh>
    <rPh sb="24" eb="25">
      <t>カ</t>
    </rPh>
    <phoneticPr fontId="3"/>
  </si>
  <si>
    <t>◆利用者の同意</t>
    <phoneticPr fontId="3"/>
  </si>
  <si>
    <t>15　その他</t>
    <rPh sb="5" eb="6">
      <t>タ</t>
    </rPh>
    <phoneticPr fontId="3"/>
  </si>
  <si>
    <t>している　・　いない　・　該当なし</t>
  </si>
  <si>
    <t>設けている　・　いない</t>
  </si>
  <si>
    <t>している・いない</t>
  </si>
  <si>
    <t>している・いない・社福法人</t>
  </si>
  <si>
    <t>　重要事項等の掲示等</t>
    <rPh sb="9" eb="10">
      <t>トウ</t>
    </rPh>
    <phoneticPr fontId="3"/>
  </si>
  <si>
    <t>　特定教育・保育施設の見やすい場所に、運営規程の概要、職員の勤務の体制、利用者負担その他の利用申込者の特定教育・保育施設の選択に資すると認められる重要事項を掲示するとともに、電気通信回線に接続して行う自動公衆送信(公衆によって直接受信されることを目的として公衆からの求めに応じ自動的に送信を行うことをいい、放送又は有線放送に該当するものを除く。)により公衆の閲覧に供していること。</t>
    <phoneticPr fontId="3"/>
  </si>
  <si>
    <t>　報告</t>
    <rPh sb="1" eb="3">
      <t>ホウコク</t>
    </rPh>
    <phoneticPr fontId="3"/>
  </si>
  <si>
    <t xml:space="preserve">　監査事項15の（ア）ⅰの年齢別配置基準のうち、3歳児及び満3歳児に係る保育教諭等の配置基準を3歳児及び満3歳児15人につき1人により実施していること。なお、3歳児の実人数が15人を下回る場合であっても、以下の算式による配置基準上保育教諭等数を満たす場合は、加算が適用される。
</t>
    <phoneticPr fontId="3"/>
  </si>
  <si>
    <t xml:space="preserve">（ア）3歳児配置改善加算の適用がない場合
監査事項15の（ア）ⅰの年齢別配置基準のうち、満3歳児に係る保育教諭等の配置基準を満3歳児6人につき1人（満3歳児を除いた3歳児は20人につき1人）としていること。なお、満3歳児の実人数が6人を下回る場合であっても、以下の算式による配置基準上保育教諭等数を満たす場合は、加算が適用される。
</t>
    <phoneticPr fontId="3"/>
  </si>
  <si>
    <t>（イ）3歳児配置改善加算の適用がある場合
監査事項15の（ア）ⅰの年齢別配置基準のうち、満3歳児に係る保育教諭等の配置基準を満3歳児6人につき1人（満3歳児を除いた3歳児は15人につき1人）としていること。なお、満3歳児の実人数が6人を下回る場合であっても、以下の算式による配置基準上保育教諭等数を満たす場合は、加算が適用される。</t>
    <phoneticPr fontId="3"/>
  </si>
  <si>
    <t>　４歳以上児配置改善加算</t>
    <phoneticPr fontId="3"/>
  </si>
  <si>
    <t xml:space="preserve">（要件）
　監査事項15の（ア）ⅰ（注4）の主幹保育教諭等1人を配置し、その主幹保育教諭等を教育・保育計画の立案や地域の子育て支援活動等の業務に専任させるための監査事項15の（ア）ⅱｃの代替保育教諭等を配置し、以下の事業等を複数実施すること。
また、保護者や地域住民からの教育・育児相談、地域の子育て支援活動等に積極的に取り組むこと。
　認定こども園の基本分単価は、主幹保育教諭等がクラス担当等から離れて、指導計画の立案や子育て活動等に専任できるよう、代替保育教諭等の配置のための費用を算定していることから、主幹保育教諭等がクラス担当や学級担任を兼務することは適切ではなく、代理で行う場合であっても、1月を超えて兼務が継続している場合は減算調整を行うこと。
</t>
    <phoneticPr fontId="3"/>
  </si>
  <si>
    <t xml:space="preserve">ⅱ 一般型一時預かり事業（子ども・子育て支援交付金の交付に係る要件に適合しており、かつ、月の平均対象子どもが1人以上いるもの（年度当初から事業を開始する場合は5月において当該要件を満たしていることをもって4月から当該要件を満たしているものと取り扱う。）。私学助成の子育て支援活動の推進等により行う未就園児の保育、幼稚園型一時預かり事業により行う非在園児の預かり及びこれらと同等の要件を満たして実施しているもの。ただし、当該要件を満たした月以降の各月においては、同一年度に限り、事業を実施する体制が取られていることをもって当該要件を満たしているものと取り扱う。）
</t>
    <phoneticPr fontId="3"/>
  </si>
  <si>
    <t xml:space="preserve">ⅴ 継続的な小学校との連携・接続に係る取組で以下の全ての要件を満たすもの（年度当初から当該取組を開始する場合は5月において計画により下記の要件を満たしていることをもって4月から当該要件を満たしているものと取り扱う。）
(ｱ) 小学校との連携・接続に関する業務分掌を明確にしていること。
(ｲ) 授業・行事、研究会・研修等の小学校との子ども及び教職員の交流活動を年度を通じて複数回実施していること。
(ｳ) 小学校と協働して、5歳児から小学校1年生の2年間（2年以上を含む。）のカリキュラムを編成・実施していること（小学校との継続的な協議会の開催等により具体的な編成に着手していると認められる場合を含む。）。
</t>
    <phoneticPr fontId="3"/>
  </si>
  <si>
    <t xml:space="preserve">　監査事項15の（ア）ⅰ（注4）の主幹保育教諭等1人を配置し、その主幹保育教諭等を教育・保育計画の立案等の業務に専任させるための監査事項15の（ア）ⅱｃの代替保育教諭等を配置し、以下の事業等を複数実施すること。
また、保護者や地域住民からの教育・育児相談、地域の子育て支援活動等に積極的に取り組むこと。
</t>
    <phoneticPr fontId="3"/>
  </si>
  <si>
    <t>　認定こども園の基本分単価は、主幹保育教諭等がクラス担当等から離れて、指導計画の立案や子育て活動等に専任できるよう、代替保育教諭等の配置のための費用を算定していることから、主幹保育教諭等がクラス担当や学級担任を兼務することは適切ではなく、代理で行う場合であっても、１月を超えて兼務が継続している場合は減算調整を行うこと。</t>
    <phoneticPr fontId="3"/>
  </si>
  <si>
    <t>ⅳ 乳児が3人以上利用している施設（月の初日において乳児が3人以上利用している月から年度を通じて当該要件を満たしているものとする。）
　また、①乳児の利用定員が3人以上あり、かつ、②乳児保育を実施する職員体制を維持し、③地域の親子が交流する場の提供や子育てに関する相談会を月2回以上開催している場合、前年度に要件を満たしていた月（令和5年度に特例の適用があった月を含む）については、乳児3人以上の利用の要件を満たしたものと取り扱う。</t>
    <phoneticPr fontId="3"/>
  </si>
  <si>
    <t>ⅵ 都道府県及び市町村等の教育委員会又は幼児教育センターなど幼児教育施設に対して幼児教育の内容・指導方法等の指導助言等を行う部局、あるいは幼児教育アドバイザーなど地方自治体に所属して幼児教育の専門的な知見や豊富な実践経験に基づき幼児教育に関する指導助言等を行う者と連携して、園内研修を企画・実施していること。</t>
    <phoneticPr fontId="3"/>
  </si>
  <si>
    <t>都道府県及び市町村等の教育委員会、幼児教育センター、地方自治体に所属して幼児教育に関する幼児教育アドバイザー等と連携し、園内研修を企画・実施</t>
    <rPh sb="9" eb="10">
      <t>トウ</t>
    </rPh>
    <rPh sb="54" eb="55">
      <t>トウ</t>
    </rPh>
    <phoneticPr fontId="3"/>
  </si>
  <si>
    <t>あり</t>
    <phoneticPr fontId="3"/>
  </si>
  <si>
    <t>＜算式＞
｛4歳以上児数×1/25（小数点第1位まで計算（小数点第2位以下切り捨て））｝
＋｛3歳児及び満3歳児数×1/20（同）｝＋｛1、2歳児数（保育認定を受けた子どもに限る。）×1/6（同）｝＋｛乳児数×1/3（同）｝＝配置基準上保育教諭等数（小数点以下四捨五入）</t>
    <phoneticPr fontId="3"/>
  </si>
  <si>
    <t>　監査事項15の（ア）ⅰの年齢別配置基準のうち、4歳以上児に係る保育教諭等の配置基準を4歳以上児25人につき1人により実施する施設（チーム保育加配加算を算定している施設は除く。）に加算する。なお、4歳以上児の実人数が25人を下回る場合であっても、以下の算式による配置基準上保育教諭等数を満たす場合は、加算が適用される。</t>
    <phoneticPr fontId="3"/>
  </si>
  <si>
    <t>　　＜算式＞
　　　｛4歳以上児数×1/30（小数点第1位まで計算（小数点第2位以下切り捨て））｝
　　＋｛3歳児及び満3歳児数×1/20（同）｝
　　＋｛1、2歳児数（保育認定を受けた子どもに限る。）×1/6（同）｝
　　＋｛乳児数×1/3（同）｝
　　＝配置基準上保育教諭等数（小数点以下四捨五入）</t>
    <phoneticPr fontId="3"/>
  </si>
  <si>
    <t>確認表</t>
    <phoneticPr fontId="3"/>
  </si>
  <si>
    <t>計算書類</t>
    <phoneticPr fontId="3"/>
  </si>
  <si>
    <t>児童数報告書等</t>
    <phoneticPr fontId="3"/>
  </si>
  <si>
    <t>会計「計算書類等提出確認表」</t>
    <phoneticPr fontId="3"/>
  </si>
  <si>
    <r>
      <rPr>
        <b/>
        <sz val="11"/>
        <color rgb="FFFF0000"/>
        <rFont val="ＭＳ 明朝"/>
        <family val="1"/>
        <charset val="128"/>
      </rPr>
      <t>公定価格加算等に係る申請書類</t>
    </r>
    <r>
      <rPr>
        <sz val="11"/>
        <color rgb="FFFF0000"/>
        <rFont val="ＭＳ 明朝"/>
        <family val="1"/>
        <charset val="128"/>
      </rPr>
      <t>（児童数報告書等書類一式）
（注）保育課に報告しているもので、指導監査実施月の前々月のものをご提出ください。</t>
    </r>
    <phoneticPr fontId="3"/>
  </si>
  <si>
    <t>事故報告書</t>
    <rPh sb="0" eb="2">
      <t>ジコ</t>
    </rPh>
    <rPh sb="2" eb="5">
      <t>ホウコクショ</t>
    </rPh>
    <phoneticPr fontId="3"/>
  </si>
  <si>
    <t>ヒヤリハットの記録</t>
    <rPh sb="7" eb="9">
      <t>キロク</t>
    </rPh>
    <phoneticPr fontId="3"/>
  </si>
  <si>
    <t>　入所している者の国籍、信条、社会的身分又は特定教育・保育の提供に要する費用を負担するか否かによって、差別的取扱いをしていないこと。</t>
    <rPh sb="1" eb="3">
      <t>ニュウショ</t>
    </rPh>
    <rPh sb="7" eb="8">
      <t>モノ</t>
    </rPh>
    <phoneticPr fontId="2"/>
  </si>
  <si>
    <t>　年齢別配置基準</t>
    <rPh sb="1" eb="3">
      <t>ネンレイ</t>
    </rPh>
    <rPh sb="3" eb="4">
      <t>ベツ</t>
    </rPh>
    <rPh sb="4" eb="6">
      <t>ハイチ</t>
    </rPh>
    <rPh sb="6" eb="8">
      <t>キジュン</t>
    </rPh>
    <phoneticPr fontId="3"/>
  </si>
  <si>
    <t>　※チーム保育加配加算を算定している施設は4歳以上児配置改善加算の算定は不可</t>
    <rPh sb="33" eb="35">
      <t>サンテイ</t>
    </rPh>
    <rPh sb="36" eb="38">
      <t>フカ</t>
    </rPh>
    <phoneticPr fontId="3"/>
  </si>
  <si>
    <r>
      <t>※</t>
    </r>
    <r>
      <rPr>
        <b/>
        <u/>
        <sz val="10"/>
        <color rgb="FFFF0000"/>
        <rFont val="ＭＳ 明朝"/>
        <family val="1"/>
        <charset val="128"/>
      </rPr>
      <t>施設内開所・共同保育・閉所のいずれかを選択し、共同保育の場合は共同保育先をご記入ください</t>
    </r>
    <rPh sb="1" eb="3">
      <t>シセツ</t>
    </rPh>
    <rPh sb="3" eb="4">
      <t>ナイ</t>
    </rPh>
    <rPh sb="4" eb="6">
      <t>カイショ</t>
    </rPh>
    <rPh sb="7" eb="9">
      <t>キョウドウ</t>
    </rPh>
    <rPh sb="9" eb="11">
      <t>ホイク</t>
    </rPh>
    <rPh sb="12" eb="14">
      <t>ヘイショ</t>
    </rPh>
    <rPh sb="20" eb="22">
      <t>センタク</t>
    </rPh>
    <rPh sb="24" eb="26">
      <t>キョウドウ</t>
    </rPh>
    <rPh sb="26" eb="28">
      <t>ホイク</t>
    </rPh>
    <rPh sb="29" eb="31">
      <t>バアイ</t>
    </rPh>
    <rPh sb="32" eb="34">
      <t>キョウドウ</t>
    </rPh>
    <rPh sb="34" eb="36">
      <t>ホイク</t>
    </rPh>
    <rPh sb="36" eb="37">
      <t>サキ</t>
    </rPh>
    <rPh sb="39" eb="41">
      <t>キニュウ</t>
    </rPh>
    <phoneticPr fontId="3"/>
  </si>
  <si>
    <t>運営規程の概要</t>
    <rPh sb="0" eb="2">
      <t>ウンエイ</t>
    </rPh>
    <rPh sb="2" eb="4">
      <t>キテイ</t>
    </rPh>
    <rPh sb="5" eb="7">
      <t>ガイヨウ</t>
    </rPh>
    <phoneticPr fontId="3"/>
  </si>
  <si>
    <r>
      <t xml:space="preserve">1か月の
勤務日数
</t>
    </r>
    <r>
      <rPr>
        <b/>
        <sz val="10"/>
        <color rgb="FFFF0000"/>
        <rFont val="ＭＳ Ｐ明朝"/>
        <family val="1"/>
        <charset val="128"/>
      </rPr>
      <t>【実績】</t>
    </r>
    <rPh sb="2" eb="3">
      <t>ゲツ</t>
    </rPh>
    <rPh sb="5" eb="7">
      <t>キンム</t>
    </rPh>
    <rPh sb="7" eb="9">
      <t>ニッスウ</t>
    </rPh>
    <rPh sb="11" eb="13">
      <t>ジッセキ</t>
    </rPh>
    <phoneticPr fontId="3"/>
  </si>
  <si>
    <r>
      <rPr>
        <sz val="10"/>
        <rFont val="ＭＳ Ｐ明朝"/>
        <family val="1"/>
        <charset val="128"/>
      </rPr>
      <t>指導監査実施月の</t>
    </r>
    <r>
      <rPr>
        <b/>
        <sz val="10"/>
        <color rgb="FFFF0000"/>
        <rFont val="ＭＳ Ｐ明朝"/>
        <family val="1"/>
        <charset val="128"/>
      </rPr>
      <t>前々月</t>
    </r>
    <r>
      <rPr>
        <sz val="10"/>
        <rFont val="ＭＳ Ｐ明朝"/>
        <family val="1"/>
        <charset val="128"/>
      </rPr>
      <t>の勤務</t>
    </r>
    <phoneticPr fontId="3"/>
  </si>
  <si>
    <r>
      <t xml:space="preserve">有給休暇
取得日数
</t>
    </r>
    <r>
      <rPr>
        <b/>
        <sz val="10"/>
        <color rgb="FFFF0000"/>
        <rFont val="ＭＳ Ｐ明朝"/>
        <family val="1"/>
        <charset val="128"/>
      </rPr>
      <t>【実績】</t>
    </r>
    <rPh sb="0" eb="2">
      <t>ユウキュウ</t>
    </rPh>
    <rPh sb="2" eb="4">
      <t>キュウカ</t>
    </rPh>
    <rPh sb="5" eb="7">
      <t>シュトク</t>
    </rPh>
    <rPh sb="7" eb="9">
      <t>ニッスウ</t>
    </rPh>
    <rPh sb="11" eb="13">
      <t>ジッセキ</t>
    </rPh>
    <phoneticPr fontId="3"/>
  </si>
  <si>
    <r>
      <t xml:space="preserve">1か月の
勤務日数
</t>
    </r>
    <r>
      <rPr>
        <b/>
        <sz val="10"/>
        <color rgb="FF0070C0"/>
        <rFont val="ＭＳ Ｐ明朝"/>
        <family val="1"/>
        <charset val="128"/>
      </rPr>
      <t xml:space="preserve">【予定】
</t>
    </r>
    <r>
      <rPr>
        <sz val="8.5"/>
        <color rgb="FF0070C0"/>
        <rFont val="ＭＳ Ｐ明朝"/>
        <family val="1"/>
        <charset val="128"/>
      </rPr>
      <t>（シフト作成時）</t>
    </r>
    <rPh sb="2" eb="3">
      <t>ゲツ</t>
    </rPh>
    <rPh sb="5" eb="7">
      <t>キンム</t>
    </rPh>
    <rPh sb="7" eb="9">
      <t>ニッスウ</t>
    </rPh>
    <rPh sb="11" eb="13">
      <t>ヨテイ</t>
    </rPh>
    <rPh sb="19" eb="21">
      <t>サクセイ</t>
    </rPh>
    <rPh sb="21" eb="22">
      <t>ジ</t>
    </rPh>
    <phoneticPr fontId="3"/>
  </si>
  <si>
    <r>
      <t xml:space="preserve">有給休暇
取得日数
</t>
    </r>
    <r>
      <rPr>
        <b/>
        <sz val="10"/>
        <color rgb="FF0070C0"/>
        <rFont val="ＭＳ Ｐ明朝"/>
        <family val="1"/>
        <charset val="128"/>
      </rPr>
      <t xml:space="preserve">【予定】
</t>
    </r>
    <r>
      <rPr>
        <sz val="8"/>
        <color rgb="FF0070C0"/>
        <rFont val="ＭＳ Ｐ明朝"/>
        <family val="1"/>
        <charset val="128"/>
      </rPr>
      <t>（シフト作成時）</t>
    </r>
    <rPh sb="0" eb="2">
      <t>ユウキュウ</t>
    </rPh>
    <rPh sb="2" eb="4">
      <t>キュウカ</t>
    </rPh>
    <rPh sb="5" eb="7">
      <t>シュトク</t>
    </rPh>
    <rPh sb="7" eb="9">
      <t>ニッスウ</t>
    </rPh>
    <rPh sb="11" eb="13">
      <t>ヨテイ</t>
    </rPh>
    <rPh sb="19" eb="21">
      <t>サクセイ</t>
    </rPh>
    <rPh sb="21" eb="22">
      <t>ジ</t>
    </rPh>
    <phoneticPr fontId="3"/>
  </si>
  <si>
    <r>
      <t xml:space="preserve">1か月の
勤務時間
</t>
    </r>
    <r>
      <rPr>
        <b/>
        <sz val="10"/>
        <color rgb="FF0070C0"/>
        <rFont val="ＭＳ Ｐ明朝"/>
        <family val="1"/>
        <charset val="128"/>
      </rPr>
      <t xml:space="preserve">【予定】
</t>
    </r>
    <r>
      <rPr>
        <sz val="10"/>
        <color rgb="FF0070C0"/>
        <rFont val="ＭＳ Ｐ明朝"/>
        <family val="1"/>
        <charset val="128"/>
      </rPr>
      <t>（シフト作成時）</t>
    </r>
    <rPh sb="2" eb="3">
      <t>ゲツ</t>
    </rPh>
    <rPh sb="5" eb="7">
      <t>キンム</t>
    </rPh>
    <rPh sb="7" eb="9">
      <t>ジカン</t>
    </rPh>
    <rPh sb="11" eb="13">
      <t>ヨテイ</t>
    </rPh>
    <rPh sb="19" eb="21">
      <t>サクセイ</t>
    </rPh>
    <rPh sb="21" eb="22">
      <t>ジ</t>
    </rPh>
    <phoneticPr fontId="3"/>
  </si>
  <si>
    <r>
      <t xml:space="preserve">1か月の
勤務時間
</t>
    </r>
    <r>
      <rPr>
        <b/>
        <sz val="10"/>
        <color rgb="FFFF0000"/>
        <rFont val="ＭＳ Ｐ明朝"/>
        <family val="1"/>
        <charset val="128"/>
      </rPr>
      <t>【実績】</t>
    </r>
    <rPh sb="2" eb="3">
      <t>ゲツ</t>
    </rPh>
    <rPh sb="5" eb="7">
      <t>キンム</t>
    </rPh>
    <rPh sb="7" eb="9">
      <t>ジカン</t>
    </rPh>
    <rPh sb="11" eb="13">
      <t>ジッセキ</t>
    </rPh>
    <phoneticPr fontId="3"/>
  </si>
  <si>
    <r>
      <t xml:space="preserve">有給休暇
取得時間
</t>
    </r>
    <r>
      <rPr>
        <b/>
        <sz val="10"/>
        <color rgb="FFFF0000"/>
        <rFont val="ＭＳ Ｐ明朝"/>
        <family val="1"/>
        <charset val="128"/>
      </rPr>
      <t>【実績】</t>
    </r>
    <rPh sb="0" eb="2">
      <t>ユウキュウ</t>
    </rPh>
    <rPh sb="2" eb="4">
      <t>キュウカ</t>
    </rPh>
    <rPh sb="5" eb="7">
      <t>シュトク</t>
    </rPh>
    <rPh sb="7" eb="9">
      <t>ジカン</t>
    </rPh>
    <rPh sb="11" eb="13">
      <t>ジッセキ</t>
    </rPh>
    <phoneticPr fontId="3"/>
  </si>
  <si>
    <r>
      <t xml:space="preserve">有給休暇
取得時間
</t>
    </r>
    <r>
      <rPr>
        <b/>
        <sz val="10"/>
        <color rgb="FF0070C0"/>
        <rFont val="ＭＳ Ｐ明朝"/>
        <family val="1"/>
        <charset val="128"/>
      </rPr>
      <t>【予定】</t>
    </r>
    <r>
      <rPr>
        <sz val="10"/>
        <color rgb="FF0070C0"/>
        <rFont val="ＭＳ Ｐ明朝"/>
        <family val="1"/>
        <charset val="128"/>
      </rPr>
      <t xml:space="preserve">
</t>
    </r>
    <r>
      <rPr>
        <sz val="9"/>
        <color rgb="FF0070C0"/>
        <rFont val="ＭＳ Ｐ明朝"/>
        <family val="1"/>
        <charset val="128"/>
      </rPr>
      <t>（シフト作成時）</t>
    </r>
    <rPh sb="0" eb="2">
      <t>ユウキュウ</t>
    </rPh>
    <rPh sb="2" eb="4">
      <t>キュウカ</t>
    </rPh>
    <rPh sb="5" eb="7">
      <t>シュトク</t>
    </rPh>
    <rPh sb="7" eb="9">
      <t>ジカン</t>
    </rPh>
    <phoneticPr fontId="3"/>
  </si>
  <si>
    <t>目的及び運営の方針</t>
    <phoneticPr fontId="3"/>
  </si>
  <si>
    <t>提供する特定教育・保育の内容</t>
    <phoneticPr fontId="3"/>
  </si>
  <si>
    <t>職員の職種</t>
    <phoneticPr fontId="3"/>
  </si>
  <si>
    <t>職員の員数</t>
    <phoneticPr fontId="3"/>
  </si>
  <si>
    <t>職員の職務の内容</t>
    <phoneticPr fontId="3"/>
  </si>
  <si>
    <t>特定教育・保育の提供日</t>
    <phoneticPr fontId="3"/>
  </si>
  <si>
    <t>特定教育・保育の提供時間</t>
    <rPh sb="11" eb="12">
      <t>アイダ</t>
    </rPh>
    <phoneticPr fontId="3"/>
  </si>
  <si>
    <t>特定教育・保育の提供を行わない日</t>
    <phoneticPr fontId="3"/>
  </si>
  <si>
    <t>給付認定保護者が支払う費用</t>
    <phoneticPr fontId="3"/>
  </si>
  <si>
    <t>費用の種類</t>
    <rPh sb="0" eb="2">
      <t>ヒヨウ</t>
    </rPh>
    <rPh sb="3" eb="5">
      <t>シュルイ</t>
    </rPh>
    <phoneticPr fontId="3"/>
  </si>
  <si>
    <t>費用の支払を求める理由</t>
    <phoneticPr fontId="3"/>
  </si>
  <si>
    <t>費用の額</t>
    <phoneticPr fontId="3"/>
  </si>
  <si>
    <t>区分ごとの利用定員</t>
    <rPh sb="0" eb="2">
      <t>クブン</t>
    </rPh>
    <phoneticPr fontId="3"/>
  </si>
  <si>
    <t>利用開始、終了に関する事項等</t>
    <phoneticPr fontId="3"/>
  </si>
  <si>
    <t>緊急時等における対応方法</t>
    <phoneticPr fontId="3"/>
  </si>
  <si>
    <t>非常災害対策</t>
    <phoneticPr fontId="3"/>
  </si>
  <si>
    <t>虐待の防止のための措置</t>
    <phoneticPr fontId="3"/>
  </si>
  <si>
    <t>その他</t>
    <phoneticPr fontId="3"/>
  </si>
  <si>
    <r>
      <t xml:space="preserve">特
</t>
    </r>
    <r>
      <rPr>
        <sz val="6"/>
        <rFont val="ＭＳ 明朝"/>
        <family val="1"/>
        <charset val="128"/>
      </rPr>
      <t>(教･保)</t>
    </r>
    <phoneticPr fontId="3"/>
  </si>
  <si>
    <t>３号</t>
    <rPh sb="1" eb="2">
      <t>ゴウ</t>
    </rPh>
    <phoneticPr fontId="3"/>
  </si>
  <si>
    <t>　研修機会の確保</t>
    <rPh sb="1" eb="3">
      <t>ケンシュウ</t>
    </rPh>
    <rPh sb="3" eb="5">
      <t>キカイ</t>
    </rPh>
    <phoneticPr fontId="3"/>
  </si>
  <si>
    <r>
      <t>1　計算書類（令和</t>
    </r>
    <r>
      <rPr>
        <sz val="11"/>
        <color rgb="FFFF0000"/>
        <rFont val="ＭＳ 明朝"/>
        <family val="1"/>
        <charset val="128"/>
      </rPr>
      <t>６</t>
    </r>
    <r>
      <rPr>
        <sz val="11"/>
        <rFont val="ＭＳ 明朝"/>
        <family val="1"/>
        <charset val="128"/>
      </rPr>
      <t>年度決算分）</t>
    </r>
    <rPh sb="7" eb="9">
      <t>レイワ</t>
    </rPh>
    <phoneticPr fontId="3"/>
  </si>
  <si>
    <r>
      <t>2　附属明細書（令和</t>
    </r>
    <r>
      <rPr>
        <sz val="11"/>
        <color rgb="FFFF0000"/>
        <rFont val="ＭＳ 明朝"/>
        <family val="1"/>
        <charset val="128"/>
      </rPr>
      <t>６</t>
    </r>
    <r>
      <rPr>
        <sz val="11"/>
        <rFont val="ＭＳ 明朝"/>
        <family val="1"/>
        <charset val="128"/>
      </rPr>
      <t>年度決算分）</t>
    </r>
    <rPh sb="8" eb="10">
      <t>レイワ</t>
    </rPh>
    <phoneticPr fontId="3"/>
  </si>
  <si>
    <t>　毎事業年度終了後五月以内に、当該事業年度に係る特定教育・保育施設設置者等経営情報（特定教育・保育施設及び特定地域型保育事業所ごとの収益及び費用その他内閣府令で定める事項をいう。）を都道府県知事に報告していること。</t>
    <phoneticPr fontId="3"/>
  </si>
  <si>
    <t>上記に記入できない場合は、別紙（任意様式）を提出してください。</t>
    <rPh sb="0" eb="2">
      <t>ジョウキ</t>
    </rPh>
    <rPh sb="3" eb="5">
      <t>キニュウ</t>
    </rPh>
    <rPh sb="13" eb="15">
      <t>ベッシ</t>
    </rPh>
    <rPh sb="16" eb="20">
      <t>ニンイヨウシキ</t>
    </rPh>
    <phoneticPr fontId="3"/>
  </si>
  <si>
    <t>　１歳児配置改善加算</t>
    <phoneticPr fontId="3"/>
  </si>
  <si>
    <t>特
(保)</t>
    <rPh sb="0" eb="1">
      <t>トク</t>
    </rPh>
    <rPh sb="3" eb="4">
      <t>ホ</t>
    </rPh>
    <phoneticPr fontId="3"/>
  </si>
  <si>
    <t>　監査事項15の（ア）ⅰの年齢別配置基準のうち、1歳児に係る保育士配置基準を1歳児5人につき1人により実施し、以下の要件を満たしていること。なお、1歳児の実人数が5人を下回る場合であっても、以下の算式による配置基準上保育士数を満たす場合は、加算が適用される。</t>
    <phoneticPr fontId="3"/>
  </si>
  <si>
    <r>
      <t>÷</t>
    </r>
    <r>
      <rPr>
        <b/>
        <sz val="11"/>
        <color rgb="FFFF0000"/>
        <rFont val="ＭＳ 明朝"/>
        <family val="1"/>
        <charset val="128"/>
      </rPr>
      <t>５</t>
    </r>
    <r>
      <rPr>
        <sz val="11"/>
        <rFont val="ＭＳ 明朝"/>
        <family val="1"/>
        <charset val="128"/>
      </rPr>
      <t>＝</t>
    </r>
    <phoneticPr fontId="3"/>
  </si>
  <si>
    <t>÷６＝</t>
    <phoneticPr fontId="3"/>
  </si>
  <si>
    <t>（参考値）</t>
    <rPh sb="1" eb="3">
      <t>サンコウ</t>
    </rPh>
    <rPh sb="3" eb="4">
      <t>アタイ</t>
    </rPh>
    <phoneticPr fontId="3"/>
  </si>
  <si>
    <t>＜要件＞</t>
    <phoneticPr fontId="3"/>
  </si>
  <si>
    <t>ⅰ 処遇改善等加算（⑦、㉖）の区分1、区分2及び区分3のいずれも取得していること。</t>
    <rPh sb="2" eb="4">
      <t>ショグウ</t>
    </rPh>
    <rPh sb="4" eb="6">
      <t>カイゼン</t>
    </rPh>
    <rPh sb="6" eb="7">
      <t>トウ</t>
    </rPh>
    <rPh sb="7" eb="9">
      <t>カサン</t>
    </rPh>
    <rPh sb="15" eb="17">
      <t>クブン</t>
    </rPh>
    <rPh sb="19" eb="21">
      <t>クブン</t>
    </rPh>
    <rPh sb="22" eb="23">
      <t>オヨ</t>
    </rPh>
    <rPh sb="24" eb="26">
      <t>クブン</t>
    </rPh>
    <rPh sb="32" eb="34">
      <t>シュトク</t>
    </rPh>
    <phoneticPr fontId="3"/>
  </si>
  <si>
    <t>ⅱ 業務においてＩＣＴの活用を進めており、以下の①及び②～④のいずれか１つの機能以上の機器を導入し、業務に活用していること。</t>
    <rPh sb="2" eb="4">
      <t>ギョウム</t>
    </rPh>
    <rPh sb="12" eb="14">
      <t>カツヨウ</t>
    </rPh>
    <rPh sb="15" eb="16">
      <t>スス</t>
    </rPh>
    <rPh sb="21" eb="23">
      <t>イカ</t>
    </rPh>
    <rPh sb="25" eb="26">
      <t>オヨ</t>
    </rPh>
    <rPh sb="38" eb="40">
      <t>キノウ</t>
    </rPh>
    <rPh sb="40" eb="42">
      <t>イジョウ</t>
    </rPh>
    <rPh sb="43" eb="45">
      <t>キキ</t>
    </rPh>
    <rPh sb="46" eb="48">
      <t>ドウニュウ</t>
    </rPh>
    <rPh sb="50" eb="52">
      <t>ギョウム</t>
    </rPh>
    <rPh sb="53" eb="55">
      <t>カツヨウ</t>
    </rPh>
    <phoneticPr fontId="3"/>
  </si>
  <si>
    <t>＜算式＞
｛4歳以上児数×1/30（小数点第1位まで計算（小数点第2位以下切り捨て））｝＋｛3歳児数×1/20（同）｝＋｛2歳児数×1/6（同）｝＋｛1歳児数×1/5（同）｝＋｛乳児数×1/3（同）｝
＝配置基準上保育士数（小数点以下四捨五入）</t>
    <phoneticPr fontId="3"/>
  </si>
  <si>
    <t>① 園児の登園及び降園に管理に関する機能</t>
    <rPh sb="2" eb="4">
      <t>エンジ</t>
    </rPh>
    <rPh sb="5" eb="7">
      <t>トウエン</t>
    </rPh>
    <rPh sb="7" eb="8">
      <t>オヨ</t>
    </rPh>
    <rPh sb="9" eb="11">
      <t>コウエン</t>
    </rPh>
    <rPh sb="12" eb="14">
      <t>カンリ</t>
    </rPh>
    <rPh sb="15" eb="16">
      <t>カン</t>
    </rPh>
    <rPh sb="18" eb="20">
      <t>キノウ</t>
    </rPh>
    <phoneticPr fontId="3"/>
  </si>
  <si>
    <t>② 保育に係る計画・記録に関する機能</t>
    <phoneticPr fontId="3"/>
  </si>
  <si>
    <t>③ 保護者との連絡に関する機能</t>
    <phoneticPr fontId="3"/>
  </si>
  <si>
    <t>④ キャッシュレス決済に関する機能</t>
    <phoneticPr fontId="3"/>
  </si>
  <si>
    <t>ⅲ 「施設型給付費等に係る処遇改善等加算について」（令和7年4月11日こ成保296、7文科初第250号こども家庭庁成育局長、文部科学省初等中等教育局長連名通知）第4加算額の算定、2 区分1及び区分2の加算率の算定に示す方法により算定される「職員1人当たりの平均経験年数」が10年以上であること。</t>
    <phoneticPr fontId="3"/>
  </si>
  <si>
    <t>フリー</t>
  </si>
  <si>
    <t>災害時における地域支援に関する取組
（教育・保育を必要とするエッセンシャルワーカーである保護者に対する連絡、被災状況の把握、勤務状況に応じたこどもの預かりに関する相談及び代替保育先や預かり先の確保に向けた行政や関係機関との連携等）</t>
    <rPh sb="0" eb="3">
      <t>サイガイジ</t>
    </rPh>
    <rPh sb="7" eb="9">
      <t>チイキ</t>
    </rPh>
    <rPh sb="9" eb="11">
      <t>シエン</t>
    </rPh>
    <rPh sb="12" eb="13">
      <t>カン</t>
    </rPh>
    <rPh sb="15" eb="16">
      <t>ト</t>
    </rPh>
    <rPh sb="16" eb="17">
      <t>ク</t>
    </rPh>
    <phoneticPr fontId="3"/>
  </si>
  <si>
    <t>緊急時の対応の具体的内容及び手順、職員の役割分担、避難訓練計画等に関するマニュアル等の整備</t>
    <phoneticPr fontId="3"/>
  </si>
  <si>
    <t>月１回の研修・訓練の実施</t>
    <phoneticPr fontId="3"/>
  </si>
  <si>
    <t xml:space="preserve">ⅲ 満3歳児に対する教育・保育の提供（月の初日において満3歳児が1人以上利用している月から年度を通じて当該要件を満たしているものとする。）
</t>
    <phoneticPr fontId="3"/>
  </si>
  <si>
    <t>ⅶ 災害等により、教育・保育が提供できない場合に、教育・保育を必要とするエッセンシャルワーカーである保護者に対する連絡、被災状況の把握、勤務状況に応じたこどもの預かりに関する相談及び代替保育先や預かり先の確保に向けた行政や関係機関との連携等を行うために必要となる緊急時の対応の具体的内容及び手順、職員の役割分担、避難訓練計画等に関するマニュアル等の整備並びに原則月１回の研修・訓練の実施等を行う取組を実施していること。</t>
    <phoneticPr fontId="3"/>
  </si>
  <si>
    <t>ⅵ 災害等により、教育・保育が提供できない場合に、教育・保育を必要とするエッセンシャルワーカーである保護者に対する連絡、被災状況の把握、勤務状況に応じたこどもの預かりに関する相談及び代替保育先や預かり先の確保に向けた行政や関係機関との連携等を行うために必要となる緊急時の対応の具体的内容及び手順、職員の役割分担、避難訓練計画等に関するマニュアル等の整備並びに原則月１回の研修・訓練の実施等を行う取組を実施していること。</t>
    <phoneticPr fontId="3"/>
  </si>
  <si>
    <t>1日の
休憩時間</t>
    <rPh sb="4" eb="6">
      <t>キュウケイ</t>
    </rPh>
    <rPh sb="6" eb="8">
      <t>ジカン</t>
    </rPh>
    <phoneticPr fontId="3"/>
  </si>
  <si>
    <t>3歳児担任</t>
  </si>
  <si>
    <t>　内部けん制体制の確立及び機能の状況</t>
    <phoneticPr fontId="3"/>
  </si>
  <si>
    <t>　内部けん制体制が確立され、適正に機能しているか。</t>
    <phoneticPr fontId="3"/>
  </si>
  <si>
    <r>
      <rPr>
        <sz val="9"/>
        <rFont val="ＭＳ 明朝"/>
        <family val="1"/>
        <charset val="128"/>
      </rPr>
      <t>2・3号</t>
    </r>
    <r>
      <rPr>
        <sz val="8"/>
        <rFont val="ＭＳ 明朝"/>
        <family val="1"/>
        <charset val="128"/>
      </rPr>
      <t xml:space="preserve">
（標準時間）</t>
    </r>
    <rPh sb="3" eb="4">
      <t>ゴウ</t>
    </rPh>
    <rPh sb="6" eb="8">
      <t>ヒョウジュン</t>
    </rPh>
    <rPh sb="8" eb="10">
      <t>ジカン</t>
    </rPh>
    <phoneticPr fontId="3"/>
  </si>
  <si>
    <t>◆園内の掲示場所</t>
    <rPh sb="1" eb="3">
      <t>エンナイ</t>
    </rPh>
    <rPh sb="4" eb="6">
      <t>ケイジ</t>
    </rPh>
    <rPh sb="6" eb="8">
      <t>バショ</t>
    </rPh>
    <phoneticPr fontId="3"/>
  </si>
  <si>
    <t>◆インターネットへの掲載</t>
    <rPh sb="10" eb="12">
      <t>ケイサイ</t>
    </rPh>
    <phoneticPr fontId="3"/>
  </si>
  <si>
    <t>している　・　いない</t>
  </si>
  <si>
    <t>ここdeサーチへの掲載</t>
    <rPh sb="9" eb="11">
      <t>ケイサイ</t>
    </rPh>
    <phoneticPr fontId="3"/>
  </si>
  <si>
    <t>園ホームページへの掲載
※下欄に掲載ページアドレスを記載してください</t>
    <rPh sb="0" eb="1">
      <t>エン</t>
    </rPh>
    <rPh sb="9" eb="11">
      <t>ケイサイ</t>
    </rPh>
    <rPh sb="13" eb="15">
      <t>カラン</t>
    </rPh>
    <rPh sb="16" eb="18">
      <t>ケイサイ</t>
    </rPh>
    <rPh sb="26" eb="28">
      <t>キサイ</t>
    </rPh>
    <phoneticPr fontId="3"/>
  </si>
  <si>
    <t xml:space="preserve"> 〇1歳児配置改善加算あり　　　　　　　　　　　：｛2歳児数×1/6（同）｝＋｛1歳児数×1/5（同）｝
 〇3歳児配置改善加算あり　　　　　　　　　　　 ：｛3歳児及び満3歳児数×1/15（同）｝
 〇満3歳児配置改善加算あり　　　　　　　　　　 ：｛3歳児×1/20（同）｝＋｛満3歳児×1/6（同）｝
 〇3歳児配置改善加算及び満3歳児配置改善加算あり：｛3歳児×1/15（同）｝＋｛満3歳児×1/6（同）｝
 〇4歳以上児配置改善加算あり　　　　　　　　　 ：｛4歳児以上数×1/25（同）｝</t>
    <phoneticPr fontId="3"/>
  </si>
  <si>
    <t>1歳児／4歳児</t>
    <rPh sb="1" eb="3">
      <t>サイジ</t>
    </rPh>
    <rPh sb="5" eb="6">
      <t>サイ</t>
    </rPh>
    <rPh sb="6" eb="7">
      <t>ジ</t>
    </rPh>
    <phoneticPr fontId="3"/>
  </si>
  <si>
    <t>満１歳に満たない児</t>
    <phoneticPr fontId="3"/>
  </si>
  <si>
    <t>１号</t>
    <rPh sb="1" eb="2">
      <t>ゴウ</t>
    </rPh>
    <phoneticPr fontId="3"/>
  </si>
  <si>
    <t>土</t>
    <rPh sb="0" eb="1">
      <t>ツチ</t>
    </rPh>
    <phoneticPr fontId="3"/>
  </si>
  <si>
    <t>午前</t>
    <rPh sb="0" eb="2">
      <t>ゴゼン</t>
    </rPh>
    <phoneticPr fontId="3"/>
  </si>
  <si>
    <t>午後</t>
    <rPh sb="0" eb="2">
      <t>ゴゴ</t>
    </rPh>
    <phoneticPr fontId="3"/>
  </si>
  <si>
    <t>　経営情報等の報告</t>
    <rPh sb="5" eb="6">
      <t>トウ</t>
    </rPh>
    <phoneticPr fontId="3"/>
  </si>
  <si>
    <t>預かり保育</t>
    <rPh sb="0" eb="1">
      <t>アズ</t>
    </rPh>
    <rPh sb="3" eb="5">
      <t>ホイク</t>
    </rPh>
    <phoneticPr fontId="3"/>
  </si>
  <si>
    <r>
      <t xml:space="preserve">延長保育
</t>
    </r>
    <r>
      <rPr>
        <sz val="8"/>
        <rFont val="ＭＳ 明朝"/>
        <family val="1"/>
        <charset val="128"/>
      </rPr>
      <t>（標準時間）</t>
    </r>
    <rPh sb="0" eb="2">
      <t>エンチョウ</t>
    </rPh>
    <rPh sb="2" eb="4">
      <t>ホイク</t>
    </rPh>
    <phoneticPr fontId="3"/>
  </si>
  <si>
    <t>延長保育
（短時間)</t>
    <rPh sb="0" eb="2">
      <t>エンチョウ</t>
    </rPh>
    <rPh sb="2" eb="4">
      <t>ホイク</t>
    </rPh>
    <phoneticPr fontId="3"/>
  </si>
  <si>
    <t>※施設名は自動表示されます。（入力不要）</t>
    <rPh sb="1" eb="3">
      <t>シセツ</t>
    </rPh>
    <rPh sb="3" eb="4">
      <t>メイ</t>
    </rPh>
    <rPh sb="5" eb="7">
      <t>ジドウ</t>
    </rPh>
    <rPh sb="7" eb="9">
      <t>ヒョウジ</t>
    </rPh>
    <rPh sb="15" eb="17">
      <t>ニュウリョク</t>
    </rPh>
    <rPh sb="17" eb="19">
      <t>フヨウ</t>
    </rPh>
    <phoneticPr fontId="3"/>
  </si>
  <si>
    <r>
      <t xml:space="preserve">令和８年度　指導監査事前提出資料
</t>
    </r>
    <r>
      <rPr>
        <sz val="16"/>
        <rFont val="ＭＳ 明朝"/>
        <family val="1"/>
        <charset val="128"/>
      </rPr>
      <t>相模原市指導監査基準保育所型認定こども園編対応</t>
    </r>
    <r>
      <rPr>
        <sz val="24"/>
        <rFont val="ＭＳ 明朝"/>
        <family val="1"/>
        <charset val="128"/>
      </rPr>
      <t xml:space="preserve">
～　管　理　運　営　～</t>
    </r>
    <rPh sb="0" eb="2">
      <t>レイワ</t>
    </rPh>
    <rPh sb="3" eb="5">
      <t>ネンド</t>
    </rPh>
    <rPh sb="6" eb="8">
      <t>シドウ</t>
    </rPh>
    <rPh sb="8" eb="10">
      <t>カンサ</t>
    </rPh>
    <rPh sb="10" eb="12">
      <t>ジゼン</t>
    </rPh>
    <rPh sb="12" eb="14">
      <t>テイシュツ</t>
    </rPh>
    <rPh sb="14" eb="16">
      <t>シリョウ</t>
    </rPh>
    <rPh sb="17" eb="21">
      <t>サガミハラシ</t>
    </rPh>
    <rPh sb="21" eb="23">
      <t>シドウ</t>
    </rPh>
    <rPh sb="23" eb="25">
      <t>カンサ</t>
    </rPh>
    <rPh sb="25" eb="27">
      <t>キジュン</t>
    </rPh>
    <rPh sb="27" eb="29">
      <t>ホイク</t>
    </rPh>
    <rPh sb="29" eb="30">
      <t>ジョ</t>
    </rPh>
    <rPh sb="30" eb="31">
      <t>ガタ</t>
    </rPh>
    <rPh sb="31" eb="33">
      <t>ニンテイ</t>
    </rPh>
    <rPh sb="36" eb="37">
      <t>エン</t>
    </rPh>
    <rPh sb="37" eb="38">
      <t>ヘン</t>
    </rPh>
    <rPh sb="38" eb="40">
      <t>タイオウ</t>
    </rPh>
    <rPh sb="43" eb="44">
      <t>カン</t>
    </rPh>
    <rPh sb="45" eb="46">
      <t>リ</t>
    </rPh>
    <rPh sb="47" eb="48">
      <t>ウン</t>
    </rPh>
    <rPh sb="49" eb="50">
      <t>エイ</t>
    </rPh>
    <phoneticPr fontId="3"/>
  </si>
  <si>
    <t>共</t>
    <rPh sb="0" eb="1">
      <t>キョウ</t>
    </rPh>
    <phoneticPr fontId="2"/>
  </si>
  <si>
    <t>　子ども・子育て支援法第19条第2号に掲げる小学校就学前子どもの区分及び同条第3号に掲げる小学校就学前子どもの区分の利用定員になっていること。
※3号認定こどもの区分にあっては、満1歳に満たない小学校就学前子ども及び満1歳以上の小学校就学前子どもに区分して定めるものとする。</t>
    <rPh sb="37" eb="38">
      <t>ジョウ</t>
    </rPh>
    <phoneticPr fontId="3"/>
  </si>
  <si>
    <t>　利用定員を超えて特定教育・保育の提供を行っていないこと。
　ただし、年度中における特定教育・保育に対する需要の増大への対応、子ども・子育て支援法第34条第5項に規定する便宜の提供への対応、児童福祉法第24条第5項又は第6項に規定する措置への対応、災害、虐待その他のやむを得ない事情がある場合は、この限りでない。</t>
    <rPh sb="63" eb="64">
      <t>コ</t>
    </rPh>
    <rPh sb="67" eb="69">
      <t>コソダ</t>
    </rPh>
    <rPh sb="70" eb="72">
      <t>シエン</t>
    </rPh>
    <phoneticPr fontId="3"/>
  </si>
  <si>
    <t>〔特定教育・保育等費用算定基準留意事項の定員を恒常的に超過する場合調整を受ける要件〕
  直前の連続する2年度間常に利用定員を超えており(注1)、かつ、各年度の年間平均在所率(注2)が120％以上の状態にある施設に適用する。(注3)
  なお、教育・保育の提供は利用定員の範囲内で行われることが原則であること。
  また、上記の状態のある施設に対しては、利用定員の見直しに向けた指導を行うこと。
(注1)利用定員を超えて受け入れる場合の留意事項
利用定員を超えて受け入れる場合であっても、施設の設備又は職員数が、利用定員を超えて利用する子どもを含めた利用子ども数に照らし、幼保連携型認定こども園設備運営基準又は認定こども園法第３条第２項及び第４項の規定に基づき内閣総理大臣、文部科学大臣及び厚生労働大臣が定める施設の設備及び運営に関する基準（平成26年内閣府・文部科学省・厚生労働省告示第２号）及び留意事項通知等に定める基準を満たしていること。
(注2)年間平均在所率
当該年度内における各月の初日の教育標準時間認定（1号）又は、保育認定（2・3号）を受けた利用子ども数の総和を各月の初日の教育標準時間認定（1号）又は、保育認定（2・3号）に係る利用定員の総和で除したものをいう。</t>
    <rPh sb="1" eb="3">
      <t>トクテイ</t>
    </rPh>
    <rPh sb="3" eb="5">
      <t>キョウイク</t>
    </rPh>
    <rPh sb="6" eb="8">
      <t>ホイク</t>
    </rPh>
    <rPh sb="8" eb="9">
      <t>トウ</t>
    </rPh>
    <rPh sb="9" eb="11">
      <t>ヒヨウ</t>
    </rPh>
    <rPh sb="11" eb="13">
      <t>サンテイ</t>
    </rPh>
    <rPh sb="13" eb="15">
      <t>キジュン</t>
    </rPh>
    <rPh sb="15" eb="17">
      <t>リュウイ</t>
    </rPh>
    <rPh sb="17" eb="19">
      <t>ジコウ</t>
    </rPh>
    <rPh sb="33" eb="35">
      <t>チョウセイ</t>
    </rPh>
    <rPh sb="36" eb="37">
      <t>ウ</t>
    </rPh>
    <rPh sb="39" eb="41">
      <t>ヨウケン</t>
    </rPh>
    <rPh sb="96" eb="98">
      <t>イジョウ</t>
    </rPh>
    <rPh sb="161" eb="163">
      <t>ジョウキ</t>
    </rPh>
    <rPh sb="164" eb="166">
      <t>ジョウタイ</t>
    </rPh>
    <rPh sb="169" eb="171">
      <t>シセツ</t>
    </rPh>
    <rPh sb="172" eb="173">
      <t>タイ</t>
    </rPh>
    <rPh sb="177" eb="181">
      <t>リヨウテイイン</t>
    </rPh>
    <rPh sb="182" eb="184">
      <t>ミナオ</t>
    </rPh>
    <rPh sb="186" eb="187">
      <t>ム</t>
    </rPh>
    <rPh sb="189" eb="191">
      <t>シドウ</t>
    </rPh>
    <rPh sb="192" eb="193">
      <t>オコナ</t>
    </rPh>
    <phoneticPr fontId="2"/>
  </si>
  <si>
    <t>〔分園〕
(1)定員は原則30人未満とする。ただし、本園の規模や本園との距離等を勘案して一体的な運営が可能であれば30人以上とすることができる。
(2)本園において定員内の受入れ枠があるにもかかわらず、分園での受入れを意図的に行うことがないようにすること。ただし、利用者の居住地付近に本園がない等やむを得ない事由があるときは前文に該当しない。</t>
    <phoneticPr fontId="3"/>
  </si>
  <si>
    <t>※指導監査実施月の前々月の勤務シフト表等（予定及び実績がわかるもの。分園を含む）をご提出ください。また、記号等で勤務時間を表している場合は、その説明資料も併せて提出してください。</t>
    <rPh sb="1" eb="3">
      <t>シドウ</t>
    </rPh>
    <rPh sb="3" eb="5">
      <t>カンサ</t>
    </rPh>
    <rPh sb="5" eb="7">
      <t>ジッシ</t>
    </rPh>
    <rPh sb="7" eb="8">
      <t>ツキ</t>
    </rPh>
    <rPh sb="9" eb="11">
      <t>ゼンゼン</t>
    </rPh>
    <rPh sb="11" eb="12">
      <t>ツキ</t>
    </rPh>
    <rPh sb="13" eb="15">
      <t>キンム</t>
    </rPh>
    <rPh sb="18" eb="19">
      <t>ヒョウ</t>
    </rPh>
    <rPh sb="19" eb="20">
      <t>トウ</t>
    </rPh>
    <rPh sb="21" eb="23">
      <t>ヨテイ</t>
    </rPh>
    <rPh sb="23" eb="24">
      <t>オヨ</t>
    </rPh>
    <rPh sb="25" eb="27">
      <t>ジッセキ</t>
    </rPh>
    <rPh sb="34" eb="36">
      <t>ブンエン</t>
    </rPh>
    <rPh sb="37" eb="38">
      <t>フク</t>
    </rPh>
    <rPh sb="42" eb="44">
      <t>テイシュツ</t>
    </rPh>
    <rPh sb="52" eb="54">
      <t>キゴウ</t>
    </rPh>
    <rPh sb="54" eb="55">
      <t>ナド</t>
    </rPh>
    <rPh sb="56" eb="58">
      <t>キンム</t>
    </rPh>
    <rPh sb="58" eb="60">
      <t>ジカン</t>
    </rPh>
    <rPh sb="61" eb="62">
      <t>アラワ</t>
    </rPh>
    <rPh sb="66" eb="68">
      <t>バアイ</t>
    </rPh>
    <rPh sb="72" eb="74">
      <t>セツメイ</t>
    </rPh>
    <rPh sb="74" eb="76">
      <t>シリョウ</t>
    </rPh>
    <rPh sb="77" eb="78">
      <t>アワ</t>
    </rPh>
    <rPh sb="80" eb="82">
      <t>テイシュツ</t>
    </rPh>
    <phoneticPr fontId="3"/>
  </si>
  <si>
    <t>　教育・保育給付認定子どもに対する特定教育・保育の提供に直接影響を及ぼさない業務を除き、当該特定教育・保育施設の職員によって特定教育・保育を提供していること。</t>
    <phoneticPr fontId="3"/>
  </si>
  <si>
    <t>　保育士の配置基準の遵守状況</t>
    <rPh sb="1" eb="4">
      <t>ホイクシ</t>
    </rPh>
    <rPh sb="5" eb="7">
      <t>ハイチ</t>
    </rPh>
    <rPh sb="7" eb="9">
      <t>キジュン</t>
    </rPh>
    <rPh sb="10" eb="12">
      <t>ジュンシュ</t>
    </rPh>
    <rPh sb="12" eb="14">
      <t>ジョウキョウ</t>
    </rPh>
    <phoneticPr fontId="2"/>
  </si>
  <si>
    <t xml:space="preserve">　保育所には、保育士を次のとおり配置していること。
（１）乳児概ね3人につき1人以上
（２）満1歳以上満3歳に満たない幼児概ね6人に
　　つき1人以上
（３）満3歳以上満4歳に満たない幼児概ね15人
　　につき1人以上
※経過措置期間（令和10年3月31日まで）は満3歳以上満4歳に満たない幼児概ね20人につき1人以上
（４）満4歳以上の幼児概ね30人につき1人以上
※保育所一につき二人を下ることはできない。
　分園においても入所児童の安全を確保する観点から常時2名以上の保育士を配置することとする。
【看護師等の配置に関する特例】
　当分の間、当該保育所に勤務する保健師、看護師又は准看護師（以下「看護師等」という。）を、1人に限って、保育士とみなすことができる。ただし、乳児の数が四人未満である保育所については、子育てに関する知識と経験を有する看護師等を配置し、かつ、当該看護師等が保育を行うに当たって当該保育所の保育士による支援を受けることができる体制を確保しなければならない。
　また、「保育所における看護師等の配置特例の要件見直しに関する留意事項等について」を遵守していること。
【特定理学療法士等の配置に関する特例】
　当該保育所に勤務する理学療法士、作業療法士、言語聴覚士、心理担当職員（第四十九条第十五項に規定する心理担当職員をいう。）又は障害児の療育に関する知識及び経験を有する者であって、障害児の療育の指導を行う業務に五年以上従事した経験を有するもののいずれかに該当し、かつ、子育てに関する知識及び経験を有する者（以下「特定理学療法士等」という。）を、一人に限り、保育士とみなすことができる。
</t>
    <phoneticPr fontId="2"/>
  </si>
  <si>
    <t>　みなし保育士（特定理学療法士等）の有無</t>
    <rPh sb="4" eb="7">
      <t>ホイクシ</t>
    </rPh>
    <rPh sb="8" eb="10">
      <t>トクテイ</t>
    </rPh>
    <rPh sb="10" eb="12">
      <t>リガク</t>
    </rPh>
    <rPh sb="12" eb="15">
      <t>リョウホウシ</t>
    </rPh>
    <rPh sb="15" eb="16">
      <t>トウ</t>
    </rPh>
    <rPh sb="18" eb="20">
      <t>ウム</t>
    </rPh>
    <phoneticPr fontId="3"/>
  </si>
  <si>
    <t>　ただし、当該特定理学療法士等が保育を行うに当たっては、当該保育所の保育士による支援を受けることができる体制を確保しなければならない。
　また、「保育所等における特定理学療法士等の配置に関する特例について」を遵守していること。
※特定理学療法士等及び看護師等のいずれもが保育を行う場合には、それぞれが当該保育所の保育士による支援を受けることができる体制を確保しなければならず、看護師等の支援を行う保育士と、特定理学療法士等の支援を行う保育士は異なるものとする必要がある。</t>
    <rPh sb="73" eb="76">
      <t>ホイクジョ</t>
    </rPh>
    <rPh sb="76" eb="77">
      <t>トウ</t>
    </rPh>
    <rPh sb="81" eb="83">
      <t>トクテイ</t>
    </rPh>
    <phoneticPr fontId="3"/>
  </si>
  <si>
    <t>している　・　いない　・業務委託</t>
  </si>
  <si>
    <t>指導監査実施月の前々月の勤務シフト表等(予定及び実績がわかるもの。分園を含む)をご提出ください。記号等で表している場合は、説明資料をご提出ください。</t>
    <rPh sb="8" eb="10">
      <t>ゼンゼン</t>
    </rPh>
    <rPh sb="10" eb="11">
      <t>ゲツ</t>
    </rPh>
    <rPh sb="20" eb="22">
      <t>ヨテイ</t>
    </rPh>
    <rPh sb="22" eb="23">
      <t>オヨ</t>
    </rPh>
    <rPh sb="24" eb="26">
      <t>ジッセキ</t>
    </rPh>
    <rPh sb="33" eb="35">
      <t>ブンエン</t>
    </rPh>
    <rPh sb="36" eb="37">
      <t>フク</t>
    </rPh>
    <rPh sb="41" eb="43">
      <t>テイシュツ</t>
    </rPh>
    <rPh sb="48" eb="50">
      <t>キゴウ</t>
    </rPh>
    <rPh sb="50" eb="51">
      <t>ナド</t>
    </rPh>
    <rPh sb="52" eb="53">
      <t>アラワ</t>
    </rPh>
    <rPh sb="57" eb="59">
      <t>バアイ</t>
    </rPh>
    <rPh sb="61" eb="63">
      <t>セツメイ</t>
    </rPh>
    <rPh sb="63" eb="65">
      <t>シリョウ</t>
    </rPh>
    <rPh sb="67" eb="69">
      <t>テイシュツ</t>
    </rPh>
    <phoneticPr fontId="3"/>
  </si>
  <si>
    <t xml:space="preserve">　保育所の設備は、次のとおりとなっていること。構造設備は、採光、換気等利用者の保健衛生及びこれらの者に対する危害防止に十分な考慮を払って設けなければならない。
１　乳児又は満2歳に満たない幼児を入所させる保育所に必要な設備　
（１）乳児室とほふく室の面積の合計は、乳児又は満2
　歳に満たない幼児1人につき3.3㎡以上であるこ
　と。
（２）乳児と満2歳に満たない幼児の部屋が同じ場合は
　ベビーフェンス等でそれぞれを区画すること。
（３）保育に必要な用具を備えていること。
（４）医務室…医薬品等を備えていること。
（５）調理室
（６）調乳室(乳児室又はほふく室に近接して設ける場
 合、やけど等の事故を防止する設備を設けること)
（７）沐浴室(（６）に同じ）
（８）便所
２　満2歳以上の幼児を入所させる保育所に必要な設備
（１）保育室又は遊戯室の面積は、満2歳以上の幼児1
　人につき1.98㎡以上であること。
（２）保育に必要な用具を備えていること。
（３）屋外遊戯場の面積は、満2歳以上の幼児1人につ
　き3.3㎡以上であること。(付近に屋外遊戯場に代
　わるべき場所があれば可)
（４）調理室
（５）便所
３　2階以上に乳児室、ほふく室、保育室又は遊戯室を設ける場合には､設備運営基準第32条第8号を遵守していること。
４　共通事項
（１）保育士及び調理員の休憩室
（２）事務室
（３）職員用及び調理員用の便所
　なお、分園については、調理室及び医務室を設けないことができる。その場合は、本園の調理室の能力を十分勘案して衛生上及び防火上不備が生じることがないように留意すること。また、分園において医薬品を備えること。
</t>
    <phoneticPr fontId="2"/>
  </si>
  <si>
    <t>㎡</t>
    <phoneticPr fontId="3"/>
  </si>
  <si>
    <t>有・無</t>
    <phoneticPr fontId="3"/>
  </si>
  <si>
    <t>　設備等変更時の届出状況</t>
    <rPh sb="1" eb="3">
      <t>セツビ</t>
    </rPh>
    <rPh sb="3" eb="4">
      <t>トウ</t>
    </rPh>
    <rPh sb="4" eb="6">
      <t>ヘンコウ</t>
    </rPh>
    <rPh sb="6" eb="7">
      <t>ジ</t>
    </rPh>
    <rPh sb="8" eb="10">
      <t>トドケデ</t>
    </rPh>
    <rPh sb="10" eb="12">
      <t>ジョウキョウ</t>
    </rPh>
    <phoneticPr fontId="2"/>
  </si>
  <si>
    <t>　設備、事業の運営についての重要事項に関する規定等を変更しようとする時は、変更届を相模原市長に提出していること。</t>
    <rPh sb="1" eb="3">
      <t>セツビ</t>
    </rPh>
    <rPh sb="4" eb="6">
      <t>ジギョウ</t>
    </rPh>
    <rPh sb="7" eb="9">
      <t>ウンエイ</t>
    </rPh>
    <rPh sb="14" eb="18">
      <t>ジュウヨウジコウ</t>
    </rPh>
    <rPh sb="19" eb="20">
      <t>カン</t>
    </rPh>
    <rPh sb="22" eb="25">
      <t>キテイトウ</t>
    </rPh>
    <rPh sb="26" eb="28">
      <t>ヘンコウ</t>
    </rPh>
    <rPh sb="34" eb="35">
      <t>トキ</t>
    </rPh>
    <rPh sb="37" eb="39">
      <t>ヘンコウ</t>
    </rPh>
    <rPh sb="39" eb="40">
      <t>トドケ</t>
    </rPh>
    <rPh sb="41" eb="46">
      <t>サガミハラシチョウ</t>
    </rPh>
    <rPh sb="47" eb="49">
      <t>テイシュツ</t>
    </rPh>
    <phoneticPr fontId="3"/>
  </si>
  <si>
    <t>　次の各号に掲げる施設の運営についての重要事項に関する規程（「運営規程」という）を定めていること。
(1)施設の目的及び運営の方針
(2)提供する特定教育・保育の内容
(3)職員の職種、員数及び職務の内容
(4)特定教育・保育の提供を行う日(子ども・子育て支援法第19条第1号に掲げる小学校就学前子どもの区分に係る利用定員を定めている施設にあっては、学期を含む。)及び時間、提供を行わない日
(5)教育・保育給付認定保護者から支払を受ける費用の種類、支払を求める理由及びその額
(6)小学校就学前子どもの区分ごとの利用定員（3号認定子どもの区分にあっては、満1歳に満たない子ども及び満1歳以上の子どもに区分して定めるものとする）
(7)施設の利用の開始、終了に関する事項及び利用に当たっての留意事項（特定教育・保育施設等運営基準府令第6条第2項及び第3項に規定する選考方法を含む。）
(8)緊急時等における対応方法
(9)非常災害対策
(10)虐待の防止のための措置に関する事項
(11)前各号に掲げるもののほか特定教育・保育施設の運営に関する重要事項</t>
    <rPh sb="218" eb="220">
      <t>シハライ</t>
    </rPh>
    <rPh sb="221" eb="222">
      <t>ウ</t>
    </rPh>
    <phoneticPr fontId="2"/>
  </si>
  <si>
    <t>２号</t>
    <rPh sb="1" eb="2">
      <t>ゴウ</t>
    </rPh>
    <phoneticPr fontId="3"/>
  </si>
  <si>
    <t>満１歳以上の児</t>
    <phoneticPr fontId="3"/>
  </si>
  <si>
    <t>◎いずれかを選択↓</t>
    <rPh sb="6" eb="8">
      <t>センタク</t>
    </rPh>
    <phoneticPr fontId="3"/>
  </si>
  <si>
    <t>◆秘密保持のための取組内容</t>
    <rPh sb="1" eb="5">
      <t>ヒミツホジ</t>
    </rPh>
    <phoneticPr fontId="3"/>
  </si>
  <si>
    <t>　職員であった者の秘密保持等</t>
    <phoneticPr fontId="3"/>
  </si>
  <si>
    <t xml:space="preserve">　提供した特定教育・保育に関する教育・保育給付認定子ども又は給付認定保護者その他の当該教育・保育給付認定子どもの家族（以下「教育・保育給付認定定子ども等」という。）からの苦情に迅速かつ適切に対応するために、苦情を受け付けるための窓口を設置する等の必要な措置を講じていること。 
</t>
    <phoneticPr fontId="2"/>
  </si>
  <si>
    <r>
      <t xml:space="preserve">園内掲示 </t>
    </r>
    <r>
      <rPr>
        <sz val="9"/>
        <rFont val="ＭＳ 明朝"/>
        <family val="1"/>
        <charset val="128"/>
      </rPr>
      <t>掲示場所</t>
    </r>
    <r>
      <rPr>
        <sz val="11"/>
        <rFont val="ＭＳ 明朝"/>
        <family val="1"/>
        <charset val="128"/>
      </rPr>
      <t>（　　　　　　   　　　　　</t>
    </r>
    <rPh sb="0" eb="1">
      <t>エン</t>
    </rPh>
    <rPh sb="1" eb="2">
      <t>ナイ</t>
    </rPh>
    <rPh sb="2" eb="4">
      <t>ケイジ</t>
    </rPh>
    <rPh sb="5" eb="9">
      <t>ケイジバショ</t>
    </rPh>
    <phoneticPr fontId="3"/>
  </si>
  <si>
    <t>　苦情の記録</t>
    <rPh sb="4" eb="6">
      <t>キロク</t>
    </rPh>
    <phoneticPr fontId="3"/>
  </si>
  <si>
    <t>昨年度受付件数</t>
    <rPh sb="0" eb="3">
      <t>サクネンド</t>
    </rPh>
    <rPh sb="1" eb="3">
      <t>ネンド</t>
    </rPh>
    <rPh sb="3" eb="5">
      <t>ウケツケ</t>
    </rPh>
    <rPh sb="5" eb="7">
      <t>ケンスウ</t>
    </rPh>
    <phoneticPr fontId="3"/>
  </si>
  <si>
    <t>今年度受付件数</t>
    <rPh sb="0" eb="3">
      <t>コンネンド</t>
    </rPh>
    <rPh sb="3" eb="5">
      <t>ウケツケ</t>
    </rPh>
    <rPh sb="5" eb="7">
      <t>ケンスウ</t>
    </rPh>
    <phoneticPr fontId="3"/>
  </si>
  <si>
    <t>　苦情に関する調査への協力・改善等</t>
    <phoneticPr fontId="3"/>
  </si>
  <si>
    <t xml:space="preserve">　提供した特定教育・保育に関し、子ども・子育て支援法第14条第1項の規定により市が行う報告若しくは帳簿書類その他の物件の提出若しくは提示の命令又は当該市の職員からの質問若しくは特定教育・保育施設の設備若しくは帳簿書類その他の物件の検査に応じ、及び教育・保育給付認定子ども等からの苦情に関して市が行う調査に協力するとともに、市から指導又は助言を受けた場合は、当該指導又は助言に従って必要な改善を行っていること。
</t>
    <rPh sb="16" eb="17">
      <t>コ</t>
    </rPh>
    <rPh sb="20" eb="22">
      <t>コソダ</t>
    </rPh>
    <rPh sb="23" eb="25">
      <t>シエン</t>
    </rPh>
    <phoneticPr fontId="3"/>
  </si>
  <si>
    <t>◆市の職員からの質問・検査に応じている</t>
    <rPh sb="1" eb="2">
      <t>シ</t>
    </rPh>
    <rPh sb="3" eb="5">
      <t>ショクイン</t>
    </rPh>
    <rPh sb="8" eb="10">
      <t>シツモン</t>
    </rPh>
    <rPh sb="11" eb="13">
      <t>ケンサ</t>
    </rPh>
    <rPh sb="14" eb="15">
      <t>オウ</t>
    </rPh>
    <phoneticPr fontId="3"/>
  </si>
  <si>
    <t>◆市からの指導・助言に従って必要な改善を行っている</t>
    <rPh sb="1" eb="2">
      <t>シ</t>
    </rPh>
    <rPh sb="5" eb="7">
      <t>シドウ</t>
    </rPh>
    <rPh sb="8" eb="10">
      <t>ジョゲン</t>
    </rPh>
    <rPh sb="11" eb="12">
      <t>シタガ</t>
    </rPh>
    <rPh sb="14" eb="16">
      <t>ヒツヨウ</t>
    </rPh>
    <rPh sb="17" eb="19">
      <t>カイゼン</t>
    </rPh>
    <rPh sb="20" eb="21">
      <t>オコナ</t>
    </rPh>
    <phoneticPr fontId="3"/>
  </si>
  <si>
    <t>　苦情に関する改善報告</t>
    <phoneticPr fontId="3"/>
  </si>
  <si>
    <t>　消火用具等の設置状況</t>
    <phoneticPr fontId="2"/>
  </si>
  <si>
    <t>　消火器等の消火用具を設置していること。</t>
    <phoneticPr fontId="2"/>
  </si>
  <si>
    <t xml:space="preserve">適・否
</t>
    <rPh sb="0" eb="1">
      <t>テキ</t>
    </rPh>
    <rPh sb="2" eb="3">
      <t>ヒ</t>
    </rPh>
    <phoneticPr fontId="3"/>
  </si>
  <si>
    <t>　非常災害に必要な設備の設置状況</t>
    <phoneticPr fontId="3"/>
  </si>
  <si>
    <t>　非常口その他非常災害に必要な設備を設けていること。</t>
    <phoneticPr fontId="3"/>
  </si>
  <si>
    <t>　消防設備等の法定点検の実施状況</t>
    <phoneticPr fontId="3"/>
  </si>
  <si>
    <t>　消防設備等の法定点検を実施していること。なお、年2回点検し、そのうち1回は結果を消防署長に報告していること。</t>
    <phoneticPr fontId="3"/>
  </si>
  <si>
    <t>参考
適・否</t>
    <rPh sb="0" eb="2">
      <t>サンコウ</t>
    </rPh>
    <phoneticPr fontId="3"/>
  </si>
  <si>
    <t>　児童福祉施設等が定めるべき非常災害に関する具体的な計画(以下、「非常災害対策計画」という。)を策定していること。非常災害対策計画は、火災、水害・土砂災害、地震等の地域の実情も鑑みた災害にも対処できるものであること(必ずしも災害ごとに別の計画として策定する必要はない。)。
［非常災害対策計画に盛り込む具体的な項目例］
・児童福祉施設等の立地条件(地形等)
・災害に関する情報の入手方法(「高齢者等避難」
　等の情報の入手方法の確認等)
・災害時の連絡先及び通信手段の確認（自治体、家
　族、職員等）
・避難を開始する時期、判断基準(「高齢者等避難」
　時等)
・避難場所(市町村が指定する避難場所、施設内の
　安全なスペース等)
・避難経路(避難場所までのルート(複数)、所要時
　間等)
・避難方法(利用児童の年齢や発達に応じた避難方
　法等)
・災害時の人員体制、指揮系統(災害時の参集方
　法、役割分担、避難に必要な職員数等)
・関係機関との連携体制</t>
    <rPh sb="195" eb="198">
      <t>コウレイシャ</t>
    </rPh>
    <rPh sb="198" eb="199">
      <t>ナド</t>
    </rPh>
    <rPh sb="199" eb="201">
      <t>ヒナン</t>
    </rPh>
    <rPh sb="268" eb="271">
      <t>コウレイシャ</t>
    </rPh>
    <rPh sb="271" eb="272">
      <t>ナド</t>
    </rPh>
    <rPh sb="272" eb="274">
      <t>ヒナン</t>
    </rPh>
    <phoneticPr fontId="3"/>
  </si>
  <si>
    <t>想定している災害</t>
    <rPh sb="0" eb="2">
      <t>ソウテイ</t>
    </rPh>
    <rPh sb="6" eb="8">
      <t>サイガイ</t>
    </rPh>
    <phoneticPr fontId="3"/>
  </si>
  <si>
    <t>水害・土砂災害</t>
    <phoneticPr fontId="3"/>
  </si>
  <si>
    <t>地震</t>
    <phoneticPr fontId="3"/>
  </si>
  <si>
    <t>　施設の管理者を含む職員は、日頃から、気象情報等の情報把握に努めるとともに、市町村が発令する「高齢者等避難」、「避難指示」等の情報については、確実に把握し、利用者の安全を確保するための適切な行動をとるようにすること。災害発生時に適切に対応するため、非常災害対策計画の内容を職員間で十分共有していること。</t>
    <phoneticPr fontId="3"/>
  </si>
  <si>
    <t>直近の実施日</t>
    <rPh sb="0" eb="2">
      <t>チョッキン</t>
    </rPh>
    <rPh sb="3" eb="6">
      <t>ジッシビ</t>
    </rPh>
    <phoneticPr fontId="3"/>
  </si>
  <si>
    <t>◆災害発生時における保護者への連絡方法をご記入ください。</t>
    <rPh sb="1" eb="6">
      <t>サイガイハッセイジ</t>
    </rPh>
    <rPh sb="10" eb="13">
      <t>ホゴシャ</t>
    </rPh>
    <rPh sb="15" eb="17">
      <t>レンラク</t>
    </rPh>
    <rPh sb="17" eb="19">
      <t>ホウホウ</t>
    </rPh>
    <rPh sb="21" eb="23">
      <t>キニュウ</t>
    </rPh>
    <phoneticPr fontId="3"/>
  </si>
  <si>
    <t xml:space="preserve">　避難及び消火に対する訓練を少なくとも毎月1回行っていること。避難訓練については、地域の実情を鑑みて、火災、水害・土砂災害、地震等を想定した訓練を実施すること。
</t>
    <phoneticPr fontId="2"/>
  </si>
  <si>
    <t>※　訓練実施日を入力してください。</t>
    <rPh sb="2" eb="4">
      <t>クンレン</t>
    </rPh>
    <rPh sb="4" eb="6">
      <t>ジッシ</t>
    </rPh>
    <rPh sb="6" eb="7">
      <t>ビ</t>
    </rPh>
    <rPh sb="8" eb="10">
      <t>ニュウリョク</t>
    </rPh>
    <phoneticPr fontId="3"/>
  </si>
  <si>
    <t>10　業務継続計画</t>
    <phoneticPr fontId="3"/>
  </si>
  <si>
    <t>　業務継続計画の策定</t>
    <phoneticPr fontId="2"/>
  </si>
  <si>
    <t>　感染症や非常災害の発生時において、利用者に対する支援の提供を継続的に実施するための、及び非常時の体制で早期の業務再開を図るための計画（以下業務継続計画という。）を策定し、当該業務継続計画に従い必要な措置を講ずるよう努めていること。</t>
    <phoneticPr fontId="2"/>
  </si>
  <si>
    <t>　業務継続計画の職員への周知</t>
    <phoneticPr fontId="3"/>
  </si>
  <si>
    <t>　職員に対し、業務継続計画について周知するよう努めていること。</t>
    <phoneticPr fontId="3"/>
  </si>
  <si>
    <t>◆業務継続計画の職員間の共有方法をご記入ください。</t>
    <rPh sb="1" eb="3">
      <t>ギョウム</t>
    </rPh>
    <rPh sb="3" eb="5">
      <t>ケイゾク</t>
    </rPh>
    <rPh sb="5" eb="7">
      <t>ケイカク</t>
    </rPh>
    <rPh sb="8" eb="10">
      <t>ショクイン</t>
    </rPh>
    <rPh sb="10" eb="11">
      <t>カン</t>
    </rPh>
    <rPh sb="12" eb="14">
      <t>キョウユウ</t>
    </rPh>
    <rPh sb="14" eb="16">
      <t>ホウホウ</t>
    </rPh>
    <rPh sb="18" eb="20">
      <t>キニュウ</t>
    </rPh>
    <phoneticPr fontId="3"/>
  </si>
  <si>
    <t>　業務継続計画に係る研修及び訓練</t>
    <phoneticPr fontId="3"/>
  </si>
  <si>
    <t>　職員に対し、必要な研修及び訓練を定期的に実施するよう努めていること。</t>
    <phoneticPr fontId="3"/>
  </si>
  <si>
    <t>◆実施した研修の内容をご記入ください。</t>
    <rPh sb="1" eb="3">
      <t>ジッシ</t>
    </rPh>
    <rPh sb="5" eb="7">
      <t>ケンシュウ</t>
    </rPh>
    <rPh sb="8" eb="10">
      <t>ナイヨウ</t>
    </rPh>
    <rPh sb="12" eb="14">
      <t>キニュウ</t>
    </rPh>
    <phoneticPr fontId="3"/>
  </si>
  <si>
    <t>◆実施した訓練の内容をご記入ください。</t>
    <phoneticPr fontId="3"/>
  </si>
  <si>
    <t>　業務継続計画の見直し</t>
    <phoneticPr fontId="2"/>
  </si>
  <si>
    <t>　定期的に業務継続計画の見直しを行い、必要に応じて業務継続計画の変更を行うよう努めること。</t>
    <phoneticPr fontId="3"/>
  </si>
  <si>
    <t>11　防犯対策</t>
    <rPh sb="3" eb="5">
      <t>ボウハン</t>
    </rPh>
    <rPh sb="5" eb="7">
      <t>タイサク</t>
    </rPh>
    <phoneticPr fontId="2"/>
  </si>
  <si>
    <t>12　職員処遇</t>
    <rPh sb="3" eb="5">
      <t>ショクイン</t>
    </rPh>
    <rPh sb="5" eb="7">
      <t>ショグウ</t>
    </rPh>
    <phoneticPr fontId="2"/>
  </si>
  <si>
    <t>　手当等の支払い状況</t>
    <phoneticPr fontId="3"/>
  </si>
  <si>
    <t>　労働基準法第24条の協定締結及び第36条の届出</t>
    <phoneticPr fontId="3"/>
  </si>
  <si>
    <t>　賃金から法令で定められているもの以外を控除する場合は、労働基準法第24条の労使の協定を締結していること。</t>
    <phoneticPr fontId="3"/>
  </si>
  <si>
    <t>　時間外又は休日に労働をさせる場合は、労働基準法第36条の労使の協定が締結され、労働基準監督署へ提出していること。</t>
    <phoneticPr fontId="3"/>
  </si>
  <si>
    <t>　職員の確保・定着化について積極的に取り組んでいること。
ア　職員の計画的な採用に努めていること。
イ　労働条件の改善等に配慮し、定着促進及び離職防止に努めていること。</t>
    <rPh sb="1" eb="3">
      <t>ショクイン</t>
    </rPh>
    <rPh sb="4" eb="6">
      <t>カクホ</t>
    </rPh>
    <rPh sb="7" eb="10">
      <t>テイチャクカ</t>
    </rPh>
    <rPh sb="14" eb="17">
      <t>セッキョクテキ</t>
    </rPh>
    <rPh sb="18" eb="19">
      <t>ト</t>
    </rPh>
    <rPh sb="20" eb="21">
      <t>ク</t>
    </rPh>
    <rPh sb="32" eb="34">
      <t>ショクイン</t>
    </rPh>
    <rPh sb="35" eb="38">
      <t>ケイカクテキ</t>
    </rPh>
    <rPh sb="39" eb="41">
      <t>サイヨウ</t>
    </rPh>
    <rPh sb="42" eb="43">
      <t>ツト</t>
    </rPh>
    <rPh sb="54" eb="56">
      <t>ロウドウ</t>
    </rPh>
    <rPh sb="56" eb="58">
      <t>ジョウケン</t>
    </rPh>
    <rPh sb="59" eb="61">
      <t>カイゼン</t>
    </rPh>
    <rPh sb="61" eb="62">
      <t>ナド</t>
    </rPh>
    <rPh sb="63" eb="65">
      <t>ハイリョ</t>
    </rPh>
    <rPh sb="67" eb="69">
      <t>テイチャク</t>
    </rPh>
    <rPh sb="69" eb="71">
      <t>ソクシン</t>
    </rPh>
    <rPh sb="71" eb="72">
      <t>オヨ</t>
    </rPh>
    <rPh sb="73" eb="75">
      <t>リショク</t>
    </rPh>
    <rPh sb="75" eb="77">
      <t>ボウシ</t>
    </rPh>
    <rPh sb="78" eb="79">
      <t>ツト</t>
    </rPh>
    <phoneticPr fontId="3"/>
  </si>
  <si>
    <t xml:space="preserve">ア　職員の計画的な採用に努めていること。
</t>
    <phoneticPr fontId="3"/>
  </si>
  <si>
    <t>◆職員の計画的な採用に努めているか</t>
    <rPh sb="1" eb="3">
      <t>ショクイン</t>
    </rPh>
    <phoneticPr fontId="3"/>
  </si>
  <si>
    <t>イ　労働条件の改善等に配慮し、定着促進及び離職防止に努めていること。</t>
  </si>
  <si>
    <t>◆労働条件の改善等に配慮し、</t>
    <rPh sb="1" eb="3">
      <t>ロウドウ</t>
    </rPh>
    <rPh sb="3" eb="5">
      <t>ジョウケン</t>
    </rPh>
    <rPh sb="6" eb="8">
      <t>カイゼン</t>
    </rPh>
    <rPh sb="8" eb="9">
      <t>トウ</t>
    </rPh>
    <rPh sb="10" eb="12">
      <t>ハイリョ</t>
    </rPh>
    <phoneticPr fontId="3"/>
  </si>
  <si>
    <t>　定着促進及び離職防止に努めているか</t>
    <phoneticPr fontId="3"/>
  </si>
  <si>
    <t>(　　　　　　　　　　　　　　　　　　　　　 　　)</t>
    <phoneticPr fontId="3"/>
  </si>
  <si>
    <t>13　内容及び手続きの説明及び同意等</t>
    <rPh sb="17" eb="18">
      <t>トウ</t>
    </rPh>
    <phoneticPr fontId="3"/>
  </si>
  <si>
    <t>　特定教育・保育の提供の開始に際しては、あらかじめ、利用申込者に対し、特定教育・保育施設等運営基準府令第20条（監査事項11）に規定する運営規程の概要、職員の勤務体制、利用者負担その他の利用申込者の教育・保育の選択に資すると認められる重要事項を記した文書を交付して説明を行い、当該提供の開始について利用申込者の同意を得ていること。</t>
    <rPh sb="56" eb="58">
      <t>カンサ</t>
    </rPh>
    <rPh sb="58" eb="60">
      <t>ジコウ</t>
    </rPh>
    <phoneticPr fontId="2"/>
  </si>
  <si>
    <t>14　記録の整備</t>
    <rPh sb="3" eb="5">
      <t>キロク</t>
    </rPh>
    <rPh sb="6" eb="8">
      <t>セイビ</t>
    </rPh>
    <phoneticPr fontId="3"/>
  </si>
  <si>
    <t>　職員、設備、会計及び入所している者の処遇の状況を明らかにする諸記録を整備していること。
　</t>
    <phoneticPr fontId="3"/>
  </si>
  <si>
    <t>職員
適・否
(　　)</t>
    <rPh sb="0" eb="2">
      <t>ショクイン</t>
    </rPh>
    <phoneticPr fontId="3"/>
  </si>
  <si>
    <t>労働者名簿</t>
    <phoneticPr fontId="3"/>
  </si>
  <si>
    <t>設備
適・否
(　　)</t>
    <rPh sb="0" eb="2">
      <t>セツビ</t>
    </rPh>
    <phoneticPr fontId="3"/>
  </si>
  <si>
    <t>資格証明書</t>
    <phoneticPr fontId="3"/>
  </si>
  <si>
    <t>履歴書</t>
    <phoneticPr fontId="3"/>
  </si>
  <si>
    <t>会計
適・否
(　　)</t>
    <rPh sb="0" eb="2">
      <t>カイケイ</t>
    </rPh>
    <phoneticPr fontId="3"/>
  </si>
  <si>
    <t>　教育・保育給付認定子どもに対する特定教育・保育の提供に関する次の各号に掲げる記録を整備し、その完結の日から5年間保存していること。
(1)特定教育・保育施設等運営基準府令第15条第1項各号に定めるものに基づく特定教育・保育の提供に当たっての計画
(2)特定教育・保育施設等運営基準府令第12条に規定する提供した特定教育・保育に係る必要な事項の提供の記録
(3)特定教育・保育施設等運営基準府令第19条に規定する市への通知に係る記録
(4)特定教育・保育施設等運営基準府令第30条第2項に規定する苦情の内容等の記録
(5)特定教育・保育施設等運営基準府令第32条第3項に規定する事故の状況及び事故に際して採った処置についての記録</t>
    <phoneticPr fontId="3"/>
  </si>
  <si>
    <t>処遇
適・否
(　　)</t>
    <rPh sb="0" eb="2">
      <t>ショグウ</t>
    </rPh>
    <phoneticPr fontId="3"/>
  </si>
  <si>
    <r>
      <rPr>
        <sz val="9"/>
        <color theme="1"/>
        <rFont val="ＭＳ 明朝"/>
        <family val="1"/>
        <charset val="128"/>
      </rPr>
      <t>特定教育</t>
    </r>
    <r>
      <rPr>
        <sz val="10"/>
        <color theme="1"/>
        <rFont val="ＭＳ 明朝"/>
        <family val="1"/>
        <charset val="128"/>
      </rPr>
      <t xml:space="preserve">
適・否
(　　)</t>
    </r>
    <rPh sb="0" eb="4">
      <t>トクテイキョウイク</t>
    </rPh>
    <phoneticPr fontId="3"/>
  </si>
  <si>
    <t>5年保存
適・否
(　　)</t>
    <rPh sb="1" eb="2">
      <t>ネン</t>
    </rPh>
    <rPh sb="2" eb="4">
      <t>ホゾン</t>
    </rPh>
    <phoneticPr fontId="3"/>
  </si>
  <si>
    <t>　施設運営に関し不適切な事項がないこと。</t>
    <rPh sb="1" eb="3">
      <t>シセツ</t>
    </rPh>
    <rPh sb="3" eb="5">
      <t>ウンエイ</t>
    </rPh>
    <rPh sb="6" eb="7">
      <t>カン</t>
    </rPh>
    <phoneticPr fontId="3"/>
  </si>
  <si>
    <t>ない　・　ある</t>
    <phoneticPr fontId="3"/>
  </si>
  <si>
    <t>　　※　周知事項　※</t>
    <rPh sb="6" eb="8">
      <t>ジコウ</t>
    </rPh>
    <phoneticPr fontId="3"/>
  </si>
  <si>
    <t>1　内容及び手続の説明及び同意等</t>
    <phoneticPr fontId="3"/>
  </si>
  <si>
    <t>2　保育士の雇用等</t>
    <phoneticPr fontId="3"/>
  </si>
  <si>
    <t>　雇用する保育士について、禁錮以上の刑に処せられた者など第18条の5第2号若しくは第3号に該当すると認めたとき、又は当該保育士が児童生徒性暴力等を行つたと思料するときは、速やかにその旨を都道府県知事に報告していること。</t>
    <phoneticPr fontId="3"/>
  </si>
  <si>
    <t>　データベース活用</t>
    <rPh sb="7" eb="9">
      <t>カツヨウ</t>
    </rPh>
    <phoneticPr fontId="3"/>
  </si>
  <si>
    <t>　保育士を任命し、又は雇用する者は、保育士を任命し、又は雇用しようとするときは、児童福祉法第18条の36第1項のデータベースを活用していること。</t>
    <phoneticPr fontId="3"/>
  </si>
  <si>
    <t>児童対象性暴力等の防止</t>
    <phoneticPr fontId="3"/>
  </si>
  <si>
    <t>　児童等対象業務従事者（児童と接する業務に従事する者のうち、支配性、継続性及び閉鎖性のある環境の下で当該児童に接するものいう。）に係る犯罪事実確認その他必要な措置を講じなければならない。
※犯罪事実確認・・・学校設置者等及び民間教育保育等事業者による児童対象性暴力等の防止等のための措置に関する法律第4条第1項に規定する犯罪事実確認</t>
    <phoneticPr fontId="3"/>
  </si>
  <si>
    <t>令和８年度　指導監査事前提出資料</t>
    <rPh sb="0" eb="2">
      <t>レイワ</t>
    </rPh>
    <phoneticPr fontId="3"/>
  </si>
  <si>
    <t>・今年度の全体的な計画(指導計画)の写し</t>
    <rPh sb="1" eb="2">
      <t>イマ</t>
    </rPh>
    <rPh sb="5" eb="7">
      <t>ゼンタイ</t>
    </rPh>
    <rPh sb="7" eb="8">
      <t>テキ</t>
    </rPh>
    <rPh sb="9" eb="11">
      <t>ケイカク</t>
    </rPh>
    <rPh sb="12" eb="14">
      <t>シドウ</t>
    </rPh>
    <rPh sb="14" eb="16">
      <t>ケイカク</t>
    </rPh>
    <rPh sb="18" eb="19">
      <t>ウツ</t>
    </rPh>
    <phoneticPr fontId="3"/>
  </si>
  <si>
    <t>・今年度の長期的な指導計画の写し　０、１、４歳児クラス分
・今年度の短期的な指導計画の写し（５月の内容がわかるもの）　０、１、４歳児クラス分</t>
    <rPh sb="14" eb="15">
      <t>ウツ</t>
    </rPh>
    <rPh sb="22" eb="24">
      <t>サイジ</t>
    </rPh>
    <rPh sb="27" eb="28">
      <t>ブン</t>
    </rPh>
    <rPh sb="47" eb="48">
      <t>ガツ</t>
    </rPh>
    <rPh sb="49" eb="51">
      <t>ナイヨウ</t>
    </rPh>
    <phoneticPr fontId="3"/>
  </si>
  <si>
    <t>・今年度の研修計画（外部、内部）の写し</t>
    <rPh sb="1" eb="4">
      <t>コンネンド</t>
    </rPh>
    <rPh sb="5" eb="9">
      <t>ケンシュウケイカク</t>
    </rPh>
    <rPh sb="10" eb="12">
      <t>ガイブ</t>
    </rPh>
    <rPh sb="13" eb="15">
      <t>ナイブ</t>
    </rPh>
    <rPh sb="17" eb="18">
      <t>ウツ</t>
    </rPh>
    <phoneticPr fontId="3"/>
  </si>
  <si>
    <r>
      <t>計算書類等一式(令和７年度決算のもの)　</t>
    </r>
    <r>
      <rPr>
        <sz val="11"/>
        <rFont val="ＭＳ 明朝"/>
        <family val="1"/>
        <charset val="128"/>
      </rPr>
      <t>・・・昨年度提出した決算書の翌年度分（</t>
    </r>
    <r>
      <rPr>
        <u/>
        <sz val="11"/>
        <rFont val="ＭＳ 明朝"/>
        <family val="1"/>
        <charset val="128"/>
      </rPr>
      <t>最新のもの</t>
    </r>
    <r>
      <rPr>
        <sz val="11"/>
        <rFont val="ＭＳ 明朝"/>
        <family val="1"/>
        <charset val="128"/>
      </rPr>
      <t>）</t>
    </r>
    <phoneticPr fontId="3"/>
  </si>
  <si>
    <r>
      <t xml:space="preserve">令和８年度　指導監査事前提出資料
</t>
    </r>
    <r>
      <rPr>
        <sz val="16"/>
        <rFont val="ＭＳ 明朝"/>
        <family val="1"/>
        <charset val="128"/>
      </rPr>
      <t>相模原市指導監査基準保育所型認定こども園編対応</t>
    </r>
    <r>
      <rPr>
        <sz val="24"/>
        <rFont val="ＭＳ 明朝"/>
        <family val="1"/>
        <charset val="128"/>
      </rPr>
      <t xml:space="preserve">
～　利　用　者　処　遇　～</t>
    </r>
    <rPh sb="0" eb="2">
      <t>レイワ</t>
    </rPh>
    <rPh sb="3" eb="5">
      <t>ネンド</t>
    </rPh>
    <rPh sb="5" eb="7">
      <t>ヘイネンド</t>
    </rPh>
    <rPh sb="6" eb="8">
      <t>シドウ</t>
    </rPh>
    <rPh sb="8" eb="10">
      <t>カンサ</t>
    </rPh>
    <rPh sb="10" eb="12">
      <t>ジゼン</t>
    </rPh>
    <rPh sb="12" eb="14">
      <t>テイシュツ</t>
    </rPh>
    <rPh sb="14" eb="16">
      <t>シリョウ</t>
    </rPh>
    <rPh sb="30" eb="33">
      <t>ガタニンテイ</t>
    </rPh>
    <rPh sb="36" eb="37">
      <t>エン</t>
    </rPh>
    <rPh sb="43" eb="44">
      <t>リ</t>
    </rPh>
    <rPh sb="45" eb="46">
      <t>ヨウ</t>
    </rPh>
    <rPh sb="47" eb="48">
      <t>シャ</t>
    </rPh>
    <rPh sb="49" eb="50">
      <t>トコロ</t>
    </rPh>
    <rPh sb="51" eb="52">
      <t>グウ</t>
    </rPh>
    <phoneticPr fontId="3"/>
  </si>
  <si>
    <t>項目</t>
    <phoneticPr fontId="3"/>
  </si>
  <si>
    <t>共</t>
  </si>
  <si>
    <t>児童福祉施設は、入所している者の人権に十分配慮するとともに、一人一人の人格を尊重して、その運営を行うこと。</t>
    <phoneticPr fontId="3"/>
  </si>
  <si>
    <t>◎人権擁護のために必要な体制の整備</t>
    <phoneticPr fontId="3"/>
  </si>
  <si>
    <t>いずれかを選択→</t>
    <rPh sb="5" eb="7">
      <t>センタク</t>
    </rPh>
    <phoneticPr fontId="3"/>
  </si>
  <si>
    <t xml:space="preserve">している ・ いない  </t>
  </si>
  <si>
    <t>施設内虐待防止に関する
マニュアル・ガイドライン</t>
    <rPh sb="0" eb="2">
      <t>シセツ</t>
    </rPh>
    <rPh sb="2" eb="3">
      <t>ナイ</t>
    </rPh>
    <rPh sb="3" eb="5">
      <t>ギャクタイ</t>
    </rPh>
    <rPh sb="5" eb="7">
      <t>ボウシ</t>
    </rPh>
    <rPh sb="8" eb="9">
      <t>カン</t>
    </rPh>
    <phoneticPr fontId="3"/>
  </si>
  <si>
    <t>◎子どもの意見や思いを表明する機会や受け止める仕組みの構築</t>
    <phoneticPr fontId="3"/>
  </si>
  <si>
    <t>◎児童に対して、著しく人格を傷つける言動</t>
    <phoneticPr fontId="3"/>
  </si>
  <si>
    <t>◎研修や会議などで人権について考える機会</t>
    <phoneticPr fontId="3"/>
  </si>
  <si>
    <t>研修日</t>
    <rPh sb="0" eb="3">
      <t>ケンシュウビ</t>
    </rPh>
    <phoneticPr fontId="3"/>
  </si>
  <si>
    <t>研修名（内容）</t>
    <rPh sb="0" eb="3">
      <t>ケンシュウメイ</t>
    </rPh>
    <rPh sb="4" eb="6">
      <t>ナイヨウ</t>
    </rPh>
    <phoneticPr fontId="3"/>
  </si>
  <si>
    <t>参加人数</t>
    <rPh sb="0" eb="2">
      <t>サンカ</t>
    </rPh>
    <rPh sb="2" eb="4">
      <t>ニンズウ</t>
    </rPh>
    <phoneticPr fontId="3"/>
  </si>
  <si>
    <t>◆その他取組みがあれば、ご記入ください。</t>
    <rPh sb="3" eb="4">
      <t>タ</t>
    </rPh>
    <rPh sb="4" eb="6">
      <t>トリク</t>
    </rPh>
    <rPh sb="13" eb="15">
      <t>キニュウ</t>
    </rPh>
    <phoneticPr fontId="3"/>
  </si>
  <si>
    <t xml:space="preserve">適・否
</t>
    <phoneticPr fontId="3"/>
  </si>
  <si>
    <t>2　保育の内容</t>
    <rPh sb="2" eb="4">
      <t>ホイク</t>
    </rPh>
    <rPh sb="5" eb="7">
      <t>ナイヨウ</t>
    </rPh>
    <phoneticPr fontId="3"/>
  </si>
  <si>
    <t>　保育の内容</t>
    <rPh sb="1" eb="3">
      <t>ホイク</t>
    </rPh>
    <rPh sb="4" eb="6">
      <t>ナイヨウ</t>
    </rPh>
    <phoneticPr fontId="3"/>
  </si>
  <si>
    <t>　保育所型認定こども園における保育は、養護及び教育を一体的に行うことをその特性とし、その内容については、幼稚園教育要領及び内閣総理大臣が定める指針（保育所保育指針）に従うこと。また、幼保連携型認定こども園教育・保育要領を踏まえていること。</t>
    <phoneticPr fontId="3"/>
  </si>
  <si>
    <t xml:space="preserve">＜養護の理念＞  </t>
  </si>
  <si>
    <t xml:space="preserve">  保育における養護とは、子どもの生命の保持及び情緒の安定をはかるために保育士等が行う援助や関わりであり保育所における保育は、養護及び教育を一体的に行うことをその特性とするものである。保育所における保育全体を通じて、養護に関するねらい及び内容を踏まえた保育が展開されていること。
＜養護に関わるねらい及び内容＞
(1)生命の保持
(2)情緒の安定
</t>
    <rPh sb="141" eb="143">
      <t>ヨウゴ</t>
    </rPh>
    <rPh sb="144" eb="145">
      <t>カカ</t>
    </rPh>
    <rPh sb="150" eb="151">
      <t>オヨ</t>
    </rPh>
    <rPh sb="152" eb="154">
      <t>ナイヨウ</t>
    </rPh>
    <rPh sb="159" eb="161">
      <t>セイメイ</t>
    </rPh>
    <rPh sb="162" eb="164">
      <t>ホジ</t>
    </rPh>
    <rPh sb="168" eb="170">
      <t>ジョウチョ</t>
    </rPh>
    <rPh sb="171" eb="173">
      <t>アンテイ</t>
    </rPh>
    <phoneticPr fontId="2"/>
  </si>
  <si>
    <t>3　保育の計画</t>
    <phoneticPr fontId="2"/>
  </si>
  <si>
    <t>　全体的な計画の作成</t>
    <phoneticPr fontId="3"/>
  </si>
  <si>
    <t xml:space="preserve">　全体的な計画の作成に当たっては、次の事項に留意していること。
(1)保育所型認定こども園は、教育及び保育の目標を達成するために、各保育所型認定こども園の教育及び保育の方針や目標に基づき、子どもの発達過程を踏まえて、教育及び保育の内容が組織的・計画的に構成され、 保育所型認定こども園の生活全体を通して、総合的に展開されるよう、全体的な計画を作成すること。
(2)全体的な計画は、子どもや家庭の状況、地域の実態、教育及び保育時間などを考慮し、子どもの育ちに関する長期的見通しをもって適切に作成すること。
(3)全体的な計画は、保育所型認定こども園の教育及び保育の全体像を包括的に示すものとし、これに基づく指導計画、保健計画、食育計画等を通じて、各保育所型認定こども園が創意工夫して教育及び保育できるよう作成すること。
</t>
    <rPh sb="38" eb="41">
      <t>ガタニンテイ</t>
    </rPh>
    <rPh sb="44" eb="45">
      <t>エン</t>
    </rPh>
    <rPh sb="47" eb="50">
      <t>キョウイクオヨ</t>
    </rPh>
    <rPh sb="206" eb="209">
      <t>キョウイクオヨ</t>
    </rPh>
    <rPh sb="274" eb="277">
      <t>キョウイクオヨ</t>
    </rPh>
    <rPh sb="316" eb="317">
      <t>トウ</t>
    </rPh>
    <rPh sb="340" eb="343">
      <t>キョウイクオヨ</t>
    </rPh>
    <phoneticPr fontId="2"/>
  </si>
  <si>
    <t>　長期的な指導計画及び短期的な指導計画の作成</t>
    <phoneticPr fontId="3"/>
  </si>
  <si>
    <t xml:space="preserve">　保育所型認定こども園は、全体的な計画に基づき、具体的な教育及び保育が適切に展開されるよう、子どもの生活や発達を見通した長期的な指導計画と、それに関連しながら、より具体的な子どもの日々の生活に即した短期的な指導計画を作成すること。
</t>
    <rPh sb="28" eb="31">
      <t>キョウイクオヨ</t>
    </rPh>
    <phoneticPr fontId="2"/>
  </si>
  <si>
    <r>
      <t>次の指導計画(０、１、４歳児)の写しをご提出ください。
・</t>
    </r>
    <r>
      <rPr>
        <b/>
        <u/>
        <sz val="11"/>
        <color rgb="FFFF0000"/>
        <rFont val="ＭＳ 明朝"/>
        <family val="1"/>
        <charset val="128"/>
      </rPr>
      <t>今年度</t>
    </r>
    <r>
      <rPr>
        <b/>
        <sz val="11"/>
        <color rgb="FFFF0000"/>
        <rFont val="ＭＳ 明朝"/>
        <family val="1"/>
        <charset val="128"/>
      </rPr>
      <t>の長期的な指導計画
・</t>
    </r>
    <r>
      <rPr>
        <b/>
        <u/>
        <sz val="11"/>
        <color rgb="FFFF0000"/>
        <rFont val="ＭＳ 明朝"/>
        <family val="1"/>
        <charset val="128"/>
      </rPr>
      <t>今年度</t>
    </r>
    <r>
      <rPr>
        <b/>
        <sz val="11"/>
        <color rgb="FFFF0000"/>
        <rFont val="ＭＳ 明朝"/>
        <family val="1"/>
        <charset val="128"/>
      </rPr>
      <t>の短期的な指導計画(5月の内容がわかるもの）</t>
    </r>
    <rPh sb="0" eb="1">
      <t>ツギ</t>
    </rPh>
    <rPh sb="2" eb="4">
      <t>シドウ</t>
    </rPh>
    <rPh sb="4" eb="6">
      <t>ケイカク</t>
    </rPh>
    <rPh sb="12" eb="13">
      <t>サイ</t>
    </rPh>
    <rPh sb="13" eb="14">
      <t>ジ</t>
    </rPh>
    <rPh sb="16" eb="17">
      <t>ウツ</t>
    </rPh>
    <rPh sb="20" eb="22">
      <t>テイシュツ</t>
    </rPh>
    <rPh sb="29" eb="30">
      <t>コン</t>
    </rPh>
    <rPh sb="30" eb="32">
      <t>ネンド</t>
    </rPh>
    <rPh sb="43" eb="46">
      <t>コンネンド</t>
    </rPh>
    <rPh sb="57" eb="58">
      <t>ガツ</t>
    </rPh>
    <rPh sb="59" eb="61">
      <t>ナイヨウ</t>
    </rPh>
    <phoneticPr fontId="3"/>
  </si>
  <si>
    <t xml:space="preserve">　指導計画においては、保育所型認定こども園の生活における子どもの発達過程を見通し、生活の連続性、季節の変化などを考慮し、子どもの実態に即した具体的なねらい及び内容を設定していること。
　また、具体的なねらいが達成されるよう、子どもの生活する姿や発想を大切にして適切な環境を構成し、子どもが主体的に活動できるようにしていること。
</t>
    <rPh sb="1" eb="3">
      <t>ジコウ</t>
    </rPh>
    <phoneticPr fontId="2"/>
  </si>
  <si>
    <t>　個別的な指導計画の作成</t>
    <rPh sb="1" eb="4">
      <t>コベツテキ</t>
    </rPh>
    <rPh sb="5" eb="9">
      <t>シドウケイカク</t>
    </rPh>
    <rPh sb="10" eb="12">
      <t>サクセイ</t>
    </rPh>
    <phoneticPr fontId="3"/>
  </si>
  <si>
    <t xml:space="preserve">　指導計画の作成に当たっては、保育所保育指針第2章及びその他の関連する章に示された事項のほか、子ども一人一人の発達過程や状況を十分に踏まえるとともに、次の留意事項に留意していること。
</t>
    <rPh sb="75" eb="76">
      <t>ツギ</t>
    </rPh>
    <phoneticPr fontId="3"/>
  </si>
  <si>
    <t xml:space="preserve">(1)3歳未満児については、一人一人の子どもの生育歴、心身の発達、活動の実態等に即して、個別的な計画を作成していること。
</t>
    <phoneticPr fontId="3"/>
  </si>
  <si>
    <t>(2)3歳以上児については、個の成長と、子ども相互の関係や協同的な活動が促されるよう配慮していること。</t>
    <phoneticPr fontId="3"/>
  </si>
  <si>
    <t>(3)異年齢で構成される組やグループでの保育においては、一人一人の子どもの生活や経験、発達過程などを把握し、適切な援助や環境構成ができるよう配慮していること。</t>
    <phoneticPr fontId="3"/>
  </si>
  <si>
    <t>　障害のある子どもの保育</t>
    <phoneticPr fontId="3"/>
  </si>
  <si>
    <t xml:space="preserve">(1)一人一人の子どもの発達過程や障害の状態を把握し、適切な環境の下で、障害のある子どもが他の子どもとの生活を通して共に成長できるよう指導計画の中に位置づけていること。
</t>
    <phoneticPr fontId="3"/>
  </si>
  <si>
    <t xml:space="preserve">(2)子どもの状況に応じた保育を実施する観点から、家庭や関係機関と連携した支援のための計画を個別に作成するなど適切な対応を図っていること。
</t>
    <phoneticPr fontId="3"/>
  </si>
  <si>
    <t>　　　幼児保育を行う施設としての共有すべき事項</t>
    <rPh sb="3" eb="5">
      <t>ヨウジ</t>
    </rPh>
    <rPh sb="5" eb="7">
      <t>ホイク</t>
    </rPh>
    <rPh sb="8" eb="9">
      <t>オコナ</t>
    </rPh>
    <rPh sb="10" eb="12">
      <t>シセツ</t>
    </rPh>
    <rPh sb="16" eb="18">
      <t>キョウユウ</t>
    </rPh>
    <rPh sb="21" eb="23">
      <t>ジコウ</t>
    </rPh>
    <phoneticPr fontId="3"/>
  </si>
  <si>
    <r>
      <rPr>
        <sz val="10"/>
        <rFont val="ＭＳ 明朝"/>
        <family val="1"/>
        <charset val="128"/>
      </rPr>
      <t>　次の視点に留意しながら保育を行っていること。
＜乳児保育に関わるねらい及び内容＞
(1)身体的発達に関する視点
「健やかに伸び伸びと育つ」
(2)社会的発達に関する視点
「身近な人と気持ちが通じ合う」
(3)精神的発達に関する視点
「身近なものと関わり感性が育つ」</t>
    </r>
    <r>
      <rPr>
        <strike/>
        <sz val="10"/>
        <rFont val="ＭＳ 明朝"/>
        <family val="1"/>
        <charset val="128"/>
      </rPr>
      <t xml:space="preserve">
</t>
    </r>
    <phoneticPr fontId="3"/>
  </si>
  <si>
    <t xml:space="preserve">　　　＜育みたい資質・能力＞
　　　　次の資質・能力を一体的に育むよう努めていること。
　　　(1)豊かな体験を通じて、感じたり、気付いたり、分かったり、できるように
　　　なったりする「知識及び技能の基礎」
　　　(2)気付いたことや、できるようになったことなどを使い、考えたり、試した　　　　　
　　　り、工夫したり、表現したりする「思考力、判断力、表現力等の基礎」　
　　　(3)心情、意欲、態度が育つ中で、よりよい生活を営もうとする「学びに向か 
　　　う力、人間性等」
</t>
    <phoneticPr fontId="3"/>
  </si>
  <si>
    <t>　　　＜幼児期の終わりまでに育ってほしい姿＞
　　　　次の10項目について、保育士等が指導を行う際に考慮していること。
　　　(1)健康な心と体　　　　　　　(6)思考力の芽生え
　　　(2)自立心　　　　　　　　　　(7)自然との関わり・生命尊重
　　　(3)協同性　　　　　　　　　　(8)数量や図形,標識や文字などへの関心・感覚
　　　(4)道徳性・規範意識の芽生え　(9)言葉による伝え合い
　　　(5)社会生活との関わり　　　　(10)豊かな感性と表現
　　　</t>
    <phoneticPr fontId="3"/>
  </si>
  <si>
    <t>＜1歳以上の保育に関わるねらい及び内容＞
(1)心身の健康に関する領域「健康」
(2)人との関わりに関する領域「人間関係」
(3)身近な環境との関わりに関する領域「環境」
(4)言葉の獲得に関する領域「言葉」
(5)感性と表現に関する領域「表現」</t>
    <phoneticPr fontId="3"/>
  </si>
  <si>
    <t>　保育士等は、子どもの実態や子どもを取り巻く状況の変化などに即して保育の過程を記録し、これらを踏まえ指導計画に基づく保育の内容の見直しを行い、改善を図っていること。</t>
    <phoneticPr fontId="3"/>
  </si>
  <si>
    <t>4　業務の質の評価等</t>
  </si>
  <si>
    <t>　保育所の自己評価</t>
    <phoneticPr fontId="3"/>
  </si>
  <si>
    <t xml:space="preserve">　保育所型認定こども園は、自らその行う法第39条に規定する業務の質の評価を行い、常にその改善を図っていること。
</t>
    <rPh sb="1" eb="3">
      <t>ホイク</t>
    </rPh>
    <rPh sb="3" eb="4">
      <t>ショ</t>
    </rPh>
    <rPh sb="4" eb="7">
      <t>ガタニンテイ</t>
    </rPh>
    <rPh sb="10" eb="11">
      <t>エン</t>
    </rPh>
    <rPh sb="17" eb="18">
      <t>オコナ</t>
    </rPh>
    <rPh sb="19" eb="21">
      <t>ホウダイ</t>
    </rPh>
    <rPh sb="23" eb="24">
      <t>ジョウ</t>
    </rPh>
    <rPh sb="25" eb="27">
      <t>キテイ</t>
    </rPh>
    <rPh sb="29" eb="31">
      <t>ギョウム</t>
    </rPh>
    <rPh sb="32" eb="33">
      <t>シツ</t>
    </rPh>
    <rPh sb="34" eb="36">
      <t>ヒョウカ</t>
    </rPh>
    <rPh sb="37" eb="38">
      <t>オコナ</t>
    </rPh>
    <phoneticPr fontId="2"/>
  </si>
  <si>
    <t>◎保育業務の質の評価</t>
    <rPh sb="1" eb="3">
      <t>ホイク</t>
    </rPh>
    <rPh sb="3" eb="5">
      <t>ギョウム</t>
    </rPh>
    <rPh sb="6" eb="7">
      <t>シツ</t>
    </rPh>
    <rPh sb="8" eb="10">
      <t>ヒョウカ</t>
    </rPh>
    <phoneticPr fontId="3"/>
  </si>
  <si>
    <t>◆評価者</t>
    <rPh sb="1" eb="4">
      <t>ヒョウカシャ</t>
    </rPh>
    <phoneticPr fontId="3"/>
  </si>
  <si>
    <t>◎上記の評価についての改善</t>
    <rPh sb="1" eb="3">
      <t>ジョウキ</t>
    </rPh>
    <rPh sb="4" eb="6">
      <t>ヒョウカ</t>
    </rPh>
    <rPh sb="11" eb="13">
      <t>カイゼン</t>
    </rPh>
    <phoneticPr fontId="3"/>
  </si>
  <si>
    <t>◆前年度の指導監査以降に行った上記の評価を踏まえ、改善を図った事項をご記入ください。</t>
    <rPh sb="1" eb="4">
      <t>ゼンネンド</t>
    </rPh>
    <rPh sb="5" eb="11">
      <t>シドウカンサイコウ</t>
    </rPh>
    <rPh sb="12" eb="13">
      <t>イ</t>
    </rPh>
    <rPh sb="15" eb="17">
      <t>ジョウキ</t>
    </rPh>
    <rPh sb="18" eb="20">
      <t>ヒョウカ</t>
    </rPh>
    <rPh sb="21" eb="22">
      <t>フ</t>
    </rPh>
    <rPh sb="25" eb="27">
      <t>カイゼン</t>
    </rPh>
    <rPh sb="28" eb="29">
      <t>ハカ</t>
    </rPh>
    <rPh sb="31" eb="33">
      <t>ジコウ</t>
    </rPh>
    <rPh sb="35" eb="37">
      <t>キニュウ</t>
    </rPh>
    <phoneticPr fontId="3"/>
  </si>
  <si>
    <t>　外部の者による評価</t>
    <rPh sb="1" eb="10">
      <t>ガイブノモノニヨルヒョウカ</t>
    </rPh>
    <phoneticPr fontId="3"/>
  </si>
  <si>
    <t>　保育所型認定こども園は、定期的に外部の者による評価を受けて、それらの結果を公表し、常にその改善を図るよう努めていること。</t>
    <rPh sb="4" eb="7">
      <t>ガタニンテイ</t>
    </rPh>
    <rPh sb="10" eb="11">
      <t>エン</t>
    </rPh>
    <phoneticPr fontId="2"/>
  </si>
  <si>
    <t>◎定期的に外部の者による評価を受けての結果の公表</t>
    <rPh sb="1" eb="4">
      <t>テイキテキ</t>
    </rPh>
    <rPh sb="5" eb="14">
      <t>ガイブノモノニヨルヒョウカ</t>
    </rPh>
    <rPh sb="15" eb="16">
      <t>ウ</t>
    </rPh>
    <rPh sb="19" eb="21">
      <t>ケッカ</t>
    </rPh>
    <rPh sb="22" eb="24">
      <t>コウヒョウ</t>
    </rPh>
    <phoneticPr fontId="3"/>
  </si>
  <si>
    <t>◆評価者</t>
    <rPh sb="1" eb="3">
      <t>ヒョウカ</t>
    </rPh>
    <rPh sb="3" eb="4">
      <t>シャ</t>
    </rPh>
    <phoneticPr fontId="3"/>
  </si>
  <si>
    <t>保護者（アンケート等）</t>
    <rPh sb="0" eb="3">
      <t>ホゴシャ</t>
    </rPh>
    <rPh sb="9" eb="10">
      <t>トウ</t>
    </rPh>
    <phoneticPr fontId="3"/>
  </si>
  <si>
    <t>施設関係者（職員を除く）</t>
    <rPh sb="0" eb="2">
      <t>シセツ</t>
    </rPh>
    <rPh sb="2" eb="5">
      <t>カンケイシャ</t>
    </rPh>
    <rPh sb="6" eb="8">
      <t>ショクイン</t>
    </rPh>
    <rPh sb="9" eb="10">
      <t>ノゾ</t>
    </rPh>
    <phoneticPr fontId="3"/>
  </si>
  <si>
    <t>外部評価（第三者評価等）</t>
    <rPh sb="0" eb="2">
      <t>ガイブ</t>
    </rPh>
    <rPh sb="2" eb="4">
      <t>ヒョウカ</t>
    </rPh>
    <rPh sb="5" eb="8">
      <t>ダイサンシャ</t>
    </rPh>
    <rPh sb="8" eb="10">
      <t>ヒョウカ</t>
    </rPh>
    <rPh sb="10" eb="11">
      <t>トウ</t>
    </rPh>
    <phoneticPr fontId="3"/>
  </si>
  <si>
    <t>その他（地域住民等）</t>
    <rPh sb="2" eb="3">
      <t>タ</t>
    </rPh>
    <rPh sb="4" eb="6">
      <t>チイキ</t>
    </rPh>
    <rPh sb="6" eb="8">
      <t>ジュウミン</t>
    </rPh>
    <rPh sb="8" eb="9">
      <t>トウ</t>
    </rPh>
    <phoneticPr fontId="3"/>
  </si>
  <si>
    <t>◆結果の公表方法</t>
    <rPh sb="1" eb="3">
      <t>ケッカ</t>
    </rPh>
    <rPh sb="4" eb="6">
      <t>コウヒョウ</t>
    </rPh>
    <rPh sb="6" eb="8">
      <t>ホウホウ</t>
    </rPh>
    <phoneticPr fontId="3"/>
  </si>
  <si>
    <t>◆前年度の指導監査以降に行った上記の評価を踏まえ、改善を図った事項をご記入ください。</t>
    <rPh sb="1" eb="4">
      <t>ゼンネンド</t>
    </rPh>
    <rPh sb="5" eb="9">
      <t>シドウカンサ</t>
    </rPh>
    <rPh sb="9" eb="11">
      <t>イコウ</t>
    </rPh>
    <rPh sb="12" eb="13">
      <t>イ</t>
    </rPh>
    <rPh sb="15" eb="17">
      <t>ジョウキ</t>
    </rPh>
    <rPh sb="18" eb="20">
      <t>ヒョウカ</t>
    </rPh>
    <rPh sb="21" eb="22">
      <t>フ</t>
    </rPh>
    <rPh sb="25" eb="27">
      <t>カイゼン</t>
    </rPh>
    <rPh sb="28" eb="29">
      <t>ハカ</t>
    </rPh>
    <rPh sb="31" eb="33">
      <t>ジコウ</t>
    </rPh>
    <rPh sb="35" eb="37">
      <t>キニュウ</t>
    </rPh>
    <phoneticPr fontId="3"/>
  </si>
  <si>
    <t>5　小学校等との連携等</t>
    <rPh sb="5" eb="6">
      <t>トウ</t>
    </rPh>
    <rPh sb="10" eb="11">
      <t>トウ</t>
    </rPh>
    <phoneticPr fontId="3"/>
  </si>
  <si>
    <t>　小学校等との接続</t>
    <phoneticPr fontId="3"/>
  </si>
  <si>
    <t>　保育所型認定こども園の教育及び保育において育まれた資質・能力を踏まえ、小学校教育が円滑に行われるよう、小学校教師との意見交換や合同の研究の機会などを設け、保育所保育指針第1章の4の(2)等に示す「幼児期の終わりまでに育って欲しい姿」を共有するなど連携を図り、保育所型認定こども園の教育及び保育と小学校教育との円滑な接続を図るよう努めること。</t>
    <rPh sb="4" eb="7">
      <t>ガタニンテイ</t>
    </rPh>
    <rPh sb="10" eb="11">
      <t>エン</t>
    </rPh>
    <rPh sb="12" eb="15">
      <t>キョウイクオヨ</t>
    </rPh>
    <rPh sb="94" eb="95">
      <t>トウ</t>
    </rPh>
    <rPh sb="133" eb="136">
      <t>ガタニンテイ</t>
    </rPh>
    <rPh sb="139" eb="140">
      <t>エン</t>
    </rPh>
    <rPh sb="141" eb="144">
      <t>キョウイクオヨ</t>
    </rPh>
    <phoneticPr fontId="2"/>
  </si>
  <si>
    <t>　認定こども園こども要録の作成・送付状況</t>
    <rPh sb="1" eb="3">
      <t>ニンテイ</t>
    </rPh>
    <rPh sb="6" eb="7">
      <t>エン</t>
    </rPh>
    <rPh sb="13" eb="15">
      <t>サクセイ</t>
    </rPh>
    <rPh sb="16" eb="18">
      <t>ソウフ</t>
    </rPh>
    <rPh sb="18" eb="20">
      <t>ジョウキョウ</t>
    </rPh>
    <phoneticPr fontId="2"/>
  </si>
  <si>
    <t>共
共</t>
    <rPh sb="0" eb="1">
      <t>キョウ</t>
    </rPh>
    <phoneticPr fontId="2"/>
  </si>
  <si>
    <t>(1) 幼保連携型認定こども園園児指導要録通知「１ 幼保連携型認定こども園における評価の基本的な考え方」及び「２ 園児指導要録の改善の要旨」を踏まえ、「幼保連携型認定こども園園児指導要録」を「認定こども園こども要録」に読み替える等して、認定こども園こども要録を作成すること。（保育所児童保育要録を作成することも可能）
(2) 要録は、学級を編制している満３歳以上の子どもについて作成すること。なお、これは、満３歳未満に関する記録を残すことを妨げるものではないこと。
(3) 子どもの進学・就学に際して、作成した要録の抄本又は写しを進学・就学先の小学校等の校長に送付すること。
(4) 作成した要録の原本等について、その子どもが小学校等を卒業するまでの間保存することが望ましいこと。ただし、学籍等に関する記録については、20年間保存することが望ましいこと。
(5) 取扱いについては、幼保連携型認定こども園園児指導要録通知「４取り扱い上の注意」を参考にして適切に取り扱うこと。
(6) 個人情報については、個人情報の保護に関する法律等を踏まえて適切に取り扱うこと。</t>
    <rPh sb="203" eb="204">
      <t>マン</t>
    </rPh>
    <rPh sb="205" eb="208">
      <t>サイミマン</t>
    </rPh>
    <rPh sb="209" eb="210">
      <t>カン</t>
    </rPh>
    <rPh sb="212" eb="214">
      <t>キロク</t>
    </rPh>
    <rPh sb="215" eb="216">
      <t>ノコ</t>
    </rPh>
    <rPh sb="220" eb="221">
      <t>サマタ</t>
    </rPh>
    <rPh sb="412" eb="413">
      <t>ト</t>
    </rPh>
    <rPh sb="414" eb="415">
      <t>アツカ</t>
    </rPh>
    <rPh sb="416" eb="417">
      <t>ジョウ</t>
    </rPh>
    <rPh sb="418" eb="420">
      <t>チュウイ</t>
    </rPh>
    <rPh sb="422" eb="424">
      <t>サンコウ</t>
    </rPh>
    <rPh sb="427" eb="429">
      <t>テキセツ</t>
    </rPh>
    <phoneticPr fontId="2"/>
  </si>
  <si>
    <t>している ・ いない ・ 該当なし</t>
  </si>
  <si>
    <t>受領書の確認</t>
    <rPh sb="0" eb="3">
      <t>ジュリョウショ</t>
    </rPh>
    <rPh sb="4" eb="6">
      <t>カクニン</t>
    </rPh>
    <phoneticPr fontId="3"/>
  </si>
  <si>
    <t>7　教育・保育の提供の記録</t>
    <phoneticPr fontId="3"/>
  </si>
  <si>
    <t>　特定教育・保育を提供した際は、提供日、内容その他必要な事項を記録していること。</t>
    <rPh sb="1" eb="3">
      <t>トクテイ</t>
    </rPh>
    <phoneticPr fontId="3"/>
  </si>
  <si>
    <t>8　子どもの健康支援</t>
    <phoneticPr fontId="3"/>
  </si>
  <si>
    <t>◆保健計画に基づく健康の保持及び増進</t>
    <rPh sb="1" eb="3">
      <t>ホケン</t>
    </rPh>
    <rPh sb="3" eb="5">
      <t>ケイカク</t>
    </rPh>
    <rPh sb="6" eb="7">
      <t>モト</t>
    </rPh>
    <rPh sb="9" eb="11">
      <t>ケンコウ</t>
    </rPh>
    <rPh sb="12" eb="15">
      <t>ホジオヨ</t>
    </rPh>
    <rPh sb="16" eb="18">
      <t>ゾウシン</t>
    </rPh>
    <phoneticPr fontId="3"/>
  </si>
  <si>
    <t>保健計画の作成</t>
    <rPh sb="0" eb="2">
      <t>ホケン</t>
    </rPh>
    <rPh sb="2" eb="4">
      <t>ケイカク</t>
    </rPh>
    <rPh sb="5" eb="7">
      <t>サクセイ</t>
    </rPh>
    <phoneticPr fontId="3"/>
  </si>
  <si>
    <t>評価及び改善</t>
    <rPh sb="0" eb="3">
      <t>ヒョウカオヨ</t>
    </rPh>
    <rPh sb="4" eb="6">
      <t>カイゼン</t>
    </rPh>
    <phoneticPr fontId="3"/>
  </si>
  <si>
    <t>職員への周知方法</t>
    <rPh sb="0" eb="2">
      <t>ショクイン</t>
    </rPh>
    <rPh sb="4" eb="8">
      <t>シュウチホウホウ</t>
    </rPh>
    <phoneticPr fontId="3"/>
  </si>
  <si>
    <t>　心身の状況の把握</t>
    <rPh sb="1" eb="3">
      <t>シンシン</t>
    </rPh>
    <rPh sb="4" eb="6">
      <t>ジョウキョウ</t>
    </rPh>
    <phoneticPr fontId="3"/>
  </si>
  <si>
    <t>　健康状態並びに発育及び発達状態の把握</t>
    <rPh sb="1" eb="3">
      <t>ケンコウ</t>
    </rPh>
    <rPh sb="3" eb="5">
      <t>ジョウタイ</t>
    </rPh>
    <rPh sb="5" eb="6">
      <t>ナラ</t>
    </rPh>
    <rPh sb="8" eb="10">
      <t>ハツイク</t>
    </rPh>
    <rPh sb="10" eb="11">
      <t>オヨ</t>
    </rPh>
    <rPh sb="12" eb="14">
      <t>ハッタツ</t>
    </rPh>
    <rPh sb="14" eb="16">
      <t>ジョウタイ</t>
    </rPh>
    <rPh sb="17" eb="19">
      <t>ハアク</t>
    </rPh>
    <phoneticPr fontId="2"/>
  </si>
  <si>
    <t>　入所した者の健康診断</t>
    <phoneticPr fontId="3"/>
  </si>
  <si>
    <t xml:space="preserve">(1)入所した児童に対し、入所時の健康診断、少なくとも1年に2回の定期健康診断及び臨時の健康診断を学校保健安全法に規定する健康診断に準じて行っていること。
　なお、疾病その他やむを得ない理由によって当該期日に健康診断を受けることのできなかった児童に対しては、その事由のなくなった後すみやかに健康診断(歯科健診を含む。)を行っていること。　
</t>
    <phoneticPr fontId="3"/>
  </si>
  <si>
    <t xml:space="preserve">児
児
児
</t>
    <rPh sb="0" eb="1">
      <t>ジ</t>
    </rPh>
    <rPh sb="20" eb="21">
      <t>ジ</t>
    </rPh>
    <rPh sb="25" eb="26">
      <t>ジ</t>
    </rPh>
    <phoneticPr fontId="3"/>
  </si>
  <si>
    <t>◎入所時(３か月以内)の健康診断</t>
    <rPh sb="7" eb="10">
      <t>ゲツイナイ</t>
    </rPh>
    <phoneticPr fontId="3"/>
  </si>
  <si>
    <t>◆前年度途中に入所した児童の年齢、入園日、内科、歯科健康診断の受診日をご記入ください。</t>
    <rPh sb="1" eb="2">
      <t>ゼン</t>
    </rPh>
    <rPh sb="2" eb="4">
      <t>ネンド</t>
    </rPh>
    <rPh sb="4" eb="6">
      <t>トチュウ</t>
    </rPh>
    <rPh sb="7" eb="9">
      <t>ニュウショ</t>
    </rPh>
    <rPh sb="11" eb="13">
      <t>ジドウ</t>
    </rPh>
    <phoneticPr fontId="3"/>
  </si>
  <si>
    <t>◎定期健康診断を年２回以上及び必要に応じた臨時の健康診断の実施　</t>
    <rPh sb="13" eb="14">
      <t>オヨ</t>
    </rPh>
    <phoneticPr fontId="3"/>
  </si>
  <si>
    <t>◆前年度定期健康診断を受診できなかった理由を児童ごとにご記入ください。
例) 〇歳児〇/〇体調不良欠席、〇/〇～〇/〇登園なし等</t>
    <rPh sb="1" eb="4">
      <t>ゼンネンド</t>
    </rPh>
    <rPh sb="4" eb="6">
      <t>テイキ</t>
    </rPh>
    <rPh sb="6" eb="8">
      <t>ケンコウ</t>
    </rPh>
    <rPh sb="8" eb="10">
      <t>シンダン</t>
    </rPh>
    <rPh sb="11" eb="13">
      <t>ジュシン</t>
    </rPh>
    <rPh sb="19" eb="21">
      <t>リユウ</t>
    </rPh>
    <rPh sb="22" eb="24">
      <t>ジドウ</t>
    </rPh>
    <rPh sb="28" eb="30">
      <t>キニュウ</t>
    </rPh>
    <phoneticPr fontId="3"/>
  </si>
  <si>
    <t>(2)子どもの心身の健康状態や疾病等の把握のために、嘱託医等により定期的に健康診断を行い、その結果を記録し、教育及び保育に活用するとともに、保護者が子どもの状態を理解し、日常生活に活用できるようにしていること。　</t>
    <phoneticPr fontId="3"/>
  </si>
  <si>
    <t xml:space="preserve">　職員が現に特定教育・保育の提供を行っているときに教育・保育給付認定子どもに体調の急変が生じた場合その他必要な場合は、速やかに当該教育・保育給付認定子どもの保護者又は医療機関への連絡を行う等の必要な措置を講じていること。
</t>
  </si>
  <si>
    <t>◆緊急時等の対応の取り組み及び対応を記録している帳票名をご記入ください。</t>
    <rPh sb="13" eb="14">
      <t>オヨ</t>
    </rPh>
    <rPh sb="15" eb="17">
      <t>タイオウ</t>
    </rPh>
    <rPh sb="18" eb="20">
      <t>キロク</t>
    </rPh>
    <rPh sb="24" eb="27">
      <t>チョウヒョウメイ</t>
    </rPh>
    <rPh sb="29" eb="31">
      <t>キニュウ</t>
    </rPh>
    <phoneticPr fontId="3"/>
  </si>
  <si>
    <t>8　事故防止及び安全対策</t>
    <rPh sb="2" eb="4">
      <t>ジコ</t>
    </rPh>
    <rPh sb="4" eb="6">
      <t>ボウシ</t>
    </rPh>
    <rPh sb="8" eb="12">
      <t>アンゼンタイサク</t>
    </rPh>
    <phoneticPr fontId="2"/>
  </si>
  <si>
    <t>　事故発生の防止及び発生時の対応</t>
    <phoneticPr fontId="3"/>
  </si>
  <si>
    <t xml:space="preserve">(1)教育・保育給付認定子どもに対する特定教育・保育の提供により事故が発生した場合は、速やかに市、当該教育・保育給付認定子どもの家族等に連絡を行うとともに、必要な措置を講じていること。 
</t>
    <phoneticPr fontId="3"/>
  </si>
  <si>
    <t xml:space="preserve">(2)前項の事故の状況及び事故に際して採った処置について記録していること。 
</t>
    <phoneticPr fontId="3"/>
  </si>
  <si>
    <t>(3)特定教育・保育の提供により賠償すべき事故が発生した場合は、損害賠償を速やかに行っていること。</t>
    <phoneticPr fontId="3"/>
  </si>
  <si>
    <t>いる　・　いない　・　実績なし</t>
  </si>
  <si>
    <t xml:space="preserve">(4)事故の発生又はその再発を防止するため、次の各号に定める措置を講じていること。
</t>
    <phoneticPr fontId="3"/>
  </si>
  <si>
    <t xml:space="preserve">ア　事故が発生した場合の対応、イに規定する報告の方法等が記載された事故発生の防止のための指針を整備すること。 
</t>
    <phoneticPr fontId="3"/>
  </si>
  <si>
    <t xml:space="preserve">イ　事故が発生した場合又はそれに至る危険性がある事態が生じた場合に、当該事実が報告され、その分析を通じた改善策を従業者に周知徹底する体制を整備すること。
</t>
    <phoneticPr fontId="3"/>
  </si>
  <si>
    <t>ケガの記録</t>
    <rPh sb="3" eb="5">
      <t>キロク</t>
    </rPh>
    <phoneticPr fontId="3"/>
  </si>
  <si>
    <t>ウ　事故発生の防止のための委員会及び従業者に対する研修を定期的に行うこと。</t>
    <phoneticPr fontId="3"/>
  </si>
  <si>
    <t>安全計画への記載</t>
    <phoneticPr fontId="3"/>
  </si>
  <si>
    <t>◆実施日、研修名(内容)をご記入ください。</t>
    <rPh sb="1" eb="4">
      <t>ジッシビ</t>
    </rPh>
    <rPh sb="5" eb="7">
      <t>ケンシュウ</t>
    </rPh>
    <rPh sb="7" eb="8">
      <t>メイ</t>
    </rPh>
    <rPh sb="9" eb="11">
      <t>ナイヨウ</t>
    </rPh>
    <rPh sb="14" eb="16">
      <t>キニュウ</t>
    </rPh>
    <phoneticPr fontId="3"/>
  </si>
  <si>
    <t>　事故防止及び安全対策</t>
    <rPh sb="1" eb="3">
      <t>ジコ</t>
    </rPh>
    <rPh sb="3" eb="5">
      <t>ボウシ</t>
    </rPh>
    <rPh sb="5" eb="6">
      <t>オヨ</t>
    </rPh>
    <rPh sb="7" eb="11">
      <t>アンゼンタイサク</t>
    </rPh>
    <phoneticPr fontId="3"/>
  </si>
  <si>
    <t xml:space="preserve">　事故防止の取組を行う際には、特に、睡眠中、プール活動・水遊び中、食事中等の場面では重大事故が発生しやすいことを踏まえ、子どもの主体的な活動を大切にしつつ、施設内外の環境の配慮や指導の工夫を行うなど、必要な対策を講じていること。
</t>
    <rPh sb="60" eb="61">
      <t>コ</t>
    </rPh>
    <phoneticPr fontId="3"/>
  </si>
  <si>
    <r>
      <rPr>
        <sz val="11"/>
        <color theme="1"/>
        <rFont val="ＭＳ 明朝"/>
        <family val="1"/>
        <charset val="128"/>
      </rPr>
      <t>◆</t>
    </r>
    <r>
      <rPr>
        <sz val="11"/>
        <rFont val="ＭＳ 明朝"/>
        <family val="1"/>
        <charset val="128"/>
      </rPr>
      <t>フローチャート・対応マニュアル等の作成</t>
    </r>
    <rPh sb="9" eb="11">
      <t>タイオウ</t>
    </rPh>
    <rPh sb="16" eb="17">
      <t>トウ</t>
    </rPh>
    <rPh sb="18" eb="20">
      <t>サクセイ</t>
    </rPh>
    <phoneticPr fontId="3"/>
  </si>
  <si>
    <t>施設外（散歩等）に関するもの</t>
    <rPh sb="0" eb="2">
      <t>シセツ</t>
    </rPh>
    <rPh sb="2" eb="3">
      <t>ガイ</t>
    </rPh>
    <rPh sb="4" eb="6">
      <t>サンポ</t>
    </rPh>
    <rPh sb="6" eb="7">
      <t>ナド</t>
    </rPh>
    <rPh sb="9" eb="10">
      <t>カン</t>
    </rPh>
    <phoneticPr fontId="3"/>
  </si>
  <si>
    <t>◆保育中の事故（置き去り、見失い）防止のための取組み</t>
    <rPh sb="1" eb="4">
      <t>ホイクチュウ</t>
    </rPh>
    <rPh sb="5" eb="7">
      <t>ジコ</t>
    </rPh>
    <rPh sb="17" eb="19">
      <t>ボウシ</t>
    </rPh>
    <rPh sb="23" eb="25">
      <t>トリク</t>
    </rPh>
    <phoneticPr fontId="3"/>
  </si>
  <si>
    <t>子どもの所在確認の共有
（子どもを一人にしていない等）</t>
    <rPh sb="0" eb="1">
      <t>コ</t>
    </rPh>
    <rPh sb="4" eb="6">
      <t>ショザイ</t>
    </rPh>
    <rPh sb="6" eb="8">
      <t>カクニン</t>
    </rPh>
    <rPh sb="9" eb="11">
      <t>キョウユウ</t>
    </rPh>
    <rPh sb="13" eb="14">
      <t>コ</t>
    </rPh>
    <rPh sb="17" eb="19">
      <t>ヒトリ</t>
    </rPh>
    <rPh sb="25" eb="26">
      <t>トウ</t>
    </rPh>
    <phoneticPr fontId="3"/>
  </si>
  <si>
    <t xml:space="preserve">(1)以下の点を含む乳児の窒息リスクの除去を、睡眠前及び睡眠中に行い、呼吸停止等の異常が発生した場合の早期発見、重大事故の予防のための工夫をし、乳幼児突然死症候群（SIDS）の対策及び、窒息等の睡眠中の事故防止対策を講じていること。
医学的な理由で医師からうつぶせ寝をすすめられている場合以外は、乳児の顔が見える仰向けに寝かせること。
・一人にしないこと。
・寝かせ方に配慮を行うこと
・ やわらかい布団やぬいぐるみ等を使用しないこと。
・ヒモ、またはヒモ状のもの（例：よだれかけのヒモ、ふとんカバーの内側のヒモ、ベッドまわりのコード等）を置かないこと。
・ 口の中に異物がないか確認すること。
・ ミルクや食べたもの等の嘔吐物がないか確認する。
・ 子どもの数、職員の数に合わせ、定期的に子どもの呼吸・体位、睡眠状態を点検すること。
</t>
    <phoneticPr fontId="3"/>
  </si>
  <si>
    <t>◆睡眠中の確認方法</t>
    <rPh sb="1" eb="3">
      <t>スイミン</t>
    </rPh>
    <rPh sb="3" eb="4">
      <t>チュウ</t>
    </rPh>
    <rPh sb="5" eb="7">
      <t>カクニン</t>
    </rPh>
    <rPh sb="7" eb="9">
      <t>ホウホウ</t>
    </rPh>
    <phoneticPr fontId="3"/>
  </si>
  <si>
    <t>◆乳幼児突然死症候群の予防策をご記入ください。</t>
    <phoneticPr fontId="3"/>
  </si>
  <si>
    <t>(2)プール活動や水遊びを行う場合は、監視体制の空白が生じないよう、専ら監視を行う者とプール指導等を行う者を分けて配置し、その役割分担を明確にしていること。</t>
    <phoneticPr fontId="3"/>
  </si>
  <si>
    <t>(3)児童の食事に関する情報（咀嚼や嚥下機能を含む発達や喫食の状況、食行動の特徴など）や当日の児童の健康状態を把握し、誤嚥等による窒息のリスクとなるものを除去していること。</t>
    <phoneticPr fontId="3"/>
  </si>
  <si>
    <t>(4)窒息の可能性のある玩具、小物等が不用意に保育環境下に置かれていないかなどについての、保育士等による保育室内及び園庭内の点検を、定期的に実施していること。</t>
    <phoneticPr fontId="3"/>
  </si>
  <si>
    <t xml:space="preserve">(2)職員に対し、安全計画について周知するとともに、前項の研修及び訓練を定期的に実施していること。
</t>
    <phoneticPr fontId="3"/>
  </si>
  <si>
    <t>◎職員に対する安全計画の周知</t>
    <rPh sb="0" eb="2">
      <t>ショクイン</t>
    </rPh>
    <rPh sb="3" eb="4">
      <t>タイ</t>
    </rPh>
    <rPh sb="6" eb="8">
      <t>アンゼン</t>
    </rPh>
    <rPh sb="8" eb="10">
      <t>ケイカク</t>
    </rPh>
    <rPh sb="11" eb="13">
      <t>シュウチ</t>
    </rPh>
    <phoneticPr fontId="3"/>
  </si>
  <si>
    <t>◎職員に対する研修及び訓練の定期的な実施</t>
    <rPh sb="1" eb="3">
      <t>ショクイン</t>
    </rPh>
    <rPh sb="4" eb="5">
      <t>タイ</t>
    </rPh>
    <rPh sb="7" eb="9">
      <t>ケンシュウ</t>
    </rPh>
    <rPh sb="9" eb="10">
      <t>オヨ</t>
    </rPh>
    <rPh sb="14" eb="17">
      <t>テイキテキ</t>
    </rPh>
    <rPh sb="18" eb="20">
      <t>ジッシ</t>
    </rPh>
    <phoneticPr fontId="3"/>
  </si>
  <si>
    <t>日付と研修・訓練名（内容）をご記入ください。</t>
    <rPh sb="0" eb="2">
      <t>ヒヅケ</t>
    </rPh>
    <rPh sb="3" eb="5">
      <t>ケンシュウ</t>
    </rPh>
    <rPh sb="6" eb="9">
      <t>クンレンメイ</t>
    </rPh>
    <rPh sb="10" eb="12">
      <t>ナイヨウ</t>
    </rPh>
    <rPh sb="15" eb="17">
      <t>キニュウ</t>
    </rPh>
    <phoneticPr fontId="3"/>
  </si>
  <si>
    <t>（避難訓練、消火訓練を除く）</t>
    <rPh sb="1" eb="5">
      <t>ヒナンクンレン</t>
    </rPh>
    <rPh sb="6" eb="10">
      <t>ショウカクンレン</t>
    </rPh>
    <rPh sb="11" eb="12">
      <t>ノゾ</t>
    </rPh>
    <phoneticPr fontId="3"/>
  </si>
  <si>
    <t>研修</t>
    <rPh sb="0" eb="2">
      <t>ケンシュウ</t>
    </rPh>
    <phoneticPr fontId="3"/>
  </si>
  <si>
    <t>訓練</t>
    <rPh sb="0" eb="2">
      <t>クンレン</t>
    </rPh>
    <phoneticPr fontId="3"/>
  </si>
  <si>
    <t xml:space="preserve">(1)児童の施設外での活動、取組等のための移動その他の児童の移動のために自動車を運行するときは、児童の乗車及び降車の際に、点呼その他の児童の所在を確実に把握することができる方法により、児童の所在を確認していること。
</t>
    <phoneticPr fontId="3"/>
  </si>
  <si>
    <t>◆所在確認の方法</t>
    <rPh sb="1" eb="3">
      <t>ショザイ</t>
    </rPh>
    <rPh sb="3" eb="5">
      <t>カクニン</t>
    </rPh>
    <rPh sb="6" eb="8">
      <t>ホウホウ</t>
    </rPh>
    <phoneticPr fontId="3"/>
  </si>
  <si>
    <t>通園用自動車</t>
    <rPh sb="0" eb="3">
      <t>ツウエンヨウ</t>
    </rPh>
    <rPh sb="3" eb="6">
      <t>ジドウシャ</t>
    </rPh>
    <phoneticPr fontId="3"/>
  </si>
  <si>
    <t>(2)児童の送迎を目的とした自動車(運転者席及びこれと並列の座席並びにこれらより一つ後方に備えられた前向きの座席以外の座席を有しないものその他利用の態様を勘案してこれと同程度に児童の見落としのおそれが少ないと認められるものを除く。)を日常的に運行するときは、当該自動車にブザーその他の車内の児童の見落としを防止する装置を備え、これを用いて前項に定める所在の確認(児童の降車の際に限る。)を行っていること。</t>
    <phoneticPr fontId="3"/>
  </si>
  <si>
    <t>9　衛生管理</t>
    <rPh sb="2" eb="6">
      <t>エイセイカンリ</t>
    </rPh>
    <phoneticPr fontId="3"/>
  </si>
  <si>
    <t>　感染症又は食中毒に対する措置</t>
    <phoneticPr fontId="3"/>
  </si>
  <si>
    <t xml:space="preserve">(1)児童福祉施設に入所している者の使用する設備、食器等又は飲用に供する水については、衛生的な管理に努め、又は衛生上必要な措置を講じていること。
</t>
    <rPh sb="3" eb="5">
      <t>ジドウ</t>
    </rPh>
    <rPh sb="5" eb="7">
      <t>フクシ</t>
    </rPh>
    <rPh sb="7" eb="9">
      <t>シセツ</t>
    </rPh>
    <rPh sb="10" eb="12">
      <t>ニュウショ</t>
    </rPh>
    <rPh sb="16" eb="17">
      <t>モノ</t>
    </rPh>
    <rPh sb="18" eb="20">
      <t>シヨウ</t>
    </rPh>
    <rPh sb="22" eb="24">
      <t>セツビ</t>
    </rPh>
    <rPh sb="25" eb="27">
      <t>ショッキ</t>
    </rPh>
    <rPh sb="27" eb="28">
      <t>トウ</t>
    </rPh>
    <rPh sb="28" eb="29">
      <t>マタ</t>
    </rPh>
    <rPh sb="30" eb="32">
      <t>インヨウ</t>
    </rPh>
    <rPh sb="33" eb="34">
      <t>キョウ</t>
    </rPh>
    <rPh sb="36" eb="37">
      <t>ミズ</t>
    </rPh>
    <rPh sb="43" eb="46">
      <t>エイセイテキ</t>
    </rPh>
    <rPh sb="47" eb="49">
      <t>カンリ</t>
    </rPh>
    <rPh sb="50" eb="51">
      <t>ツト</t>
    </rPh>
    <rPh sb="53" eb="54">
      <t>マタ</t>
    </rPh>
    <phoneticPr fontId="2"/>
  </si>
  <si>
    <t>◎食器等又は飲用に供する水の衛生的な管理</t>
    <phoneticPr fontId="3"/>
  </si>
  <si>
    <t>◎設備等の衛生管理</t>
    <rPh sb="1" eb="3">
      <t>セツビ</t>
    </rPh>
    <rPh sb="3" eb="4">
      <t>トウ</t>
    </rPh>
    <rPh sb="5" eb="7">
      <t>エイセイ</t>
    </rPh>
    <rPh sb="7" eb="9">
      <t>カンリ</t>
    </rPh>
    <phoneticPr fontId="3"/>
  </si>
  <si>
    <t>◆感染症等の発生の予防対策をご記入ください。</t>
    <rPh sb="1" eb="4">
      <t>カンセンショウ</t>
    </rPh>
    <rPh sb="4" eb="5">
      <t>トウ</t>
    </rPh>
    <rPh sb="6" eb="8">
      <t>ハッセイ</t>
    </rPh>
    <rPh sb="9" eb="11">
      <t>ヨボウ</t>
    </rPh>
    <rPh sb="11" eb="13">
      <t>タイサク</t>
    </rPh>
    <rPh sb="15" eb="17">
      <t>キニュウ</t>
    </rPh>
    <phoneticPr fontId="3"/>
  </si>
  <si>
    <t>(2)感染症又は食中毒が発生し、又はまん延しないように、職員に対し、感染症及び食中毒の予防及びまん延の防止のための研修並びに感染症の予防及びまん延の防止のための訓練を定期的に実施するよう努めていること。</t>
  </si>
  <si>
    <t>　児童福祉施設の職員の健康診断に当たつては、特に入所している者の食事を調理する者につき、綿密な注意を払わなければならない。
　施設内外の適切な環境の維持に努めるとともに、子ども及び全職員が清潔を保つようにすること。また、職員は衛生知識の向上に努めること。
　</t>
    <phoneticPr fontId="2"/>
  </si>
  <si>
    <t>月に１回以上の検便の実施</t>
    <rPh sb="0" eb="1">
      <t>ツキ</t>
    </rPh>
    <rPh sb="3" eb="6">
      <t>カイイジョウ</t>
    </rPh>
    <rPh sb="7" eb="9">
      <t>ケンベン</t>
    </rPh>
    <rPh sb="10" eb="12">
      <t>ジッシ</t>
    </rPh>
    <phoneticPr fontId="3"/>
  </si>
  <si>
    <t>検便結果確認者</t>
    <rPh sb="0" eb="1">
      <t>ケン</t>
    </rPh>
    <rPh sb="1" eb="3">
      <t>ケッカ</t>
    </rPh>
    <rPh sb="3" eb="5">
      <t>カクニン</t>
    </rPh>
    <rPh sb="5" eb="6">
      <t>シャ</t>
    </rPh>
    <phoneticPr fontId="3"/>
  </si>
  <si>
    <t>　調理・調乳に従事する職員について、雇入れの際又は当該業務への配置換えの際、検便による健康診断を行っていること。並びに月1回以上の検便を実施していること。なお、検便結果には腸管出血性大腸菌O157の検査を含めていること。</t>
    <phoneticPr fontId="3"/>
  </si>
  <si>
    <t>※前年度監査月から現在までに担当となった全職員を記入してください。（調理は、業務委託の場合記入不要)</t>
    <rPh sb="1" eb="7">
      <t>ゼンネンドカンサヅキ</t>
    </rPh>
    <rPh sb="9" eb="11">
      <t>ゲンザイ</t>
    </rPh>
    <rPh sb="34" eb="36">
      <t>チョウリ</t>
    </rPh>
    <rPh sb="38" eb="42">
      <t>ギョウムイタク</t>
    </rPh>
    <rPh sb="43" eb="45">
      <t>バアイ</t>
    </rPh>
    <rPh sb="45" eb="49">
      <t>キニュウフヨウ</t>
    </rPh>
    <phoneticPr fontId="3"/>
  </si>
  <si>
    <t>調理・調乳業務に従事する前の検査結果確認
（新規採用時や異動時、育休明け等）</t>
    <rPh sb="0" eb="2">
      <t>チョウリ</t>
    </rPh>
    <rPh sb="3" eb="4">
      <t>チョウ</t>
    </rPh>
    <rPh sb="4" eb="5">
      <t>ニュウ</t>
    </rPh>
    <rPh sb="5" eb="7">
      <t>ギョウム</t>
    </rPh>
    <rPh sb="8" eb="10">
      <t>ジュウジ</t>
    </rPh>
    <rPh sb="12" eb="13">
      <t>マエ</t>
    </rPh>
    <rPh sb="14" eb="16">
      <t>ケンサ</t>
    </rPh>
    <rPh sb="16" eb="18">
      <t>ケッカ</t>
    </rPh>
    <rPh sb="18" eb="20">
      <t>カクニン</t>
    </rPh>
    <phoneticPr fontId="3"/>
  </si>
  <si>
    <r>
      <t>10</t>
    </r>
    <r>
      <rPr>
        <sz val="10"/>
        <color rgb="FFFF0000"/>
        <rFont val="ＭＳ 明朝"/>
        <family val="1"/>
        <charset val="128"/>
      </rPr>
      <t>　</t>
    </r>
    <r>
      <rPr>
        <sz val="10"/>
        <rFont val="ＭＳ 明朝"/>
        <family val="1"/>
        <charset val="128"/>
      </rPr>
      <t xml:space="preserve">食育の推進
</t>
    </r>
    <phoneticPr fontId="3"/>
  </si>
  <si>
    <t>　乳幼児期にふさわしい食生活が展開され、適切な援助が行われるよう、食事の提供を含む食育計画を全体的な計画に基づいて作成し、その評価及び改善に努めていること。栄養士が配置されている場合は、専門性を生かした対応を図っていること。</t>
    <phoneticPr fontId="3"/>
  </si>
  <si>
    <t>◆食育計画に基づく適切な援助</t>
    <rPh sb="1" eb="3">
      <t>ショクイク</t>
    </rPh>
    <rPh sb="3" eb="5">
      <t>ケイカク</t>
    </rPh>
    <rPh sb="6" eb="7">
      <t>モト</t>
    </rPh>
    <rPh sb="9" eb="11">
      <t>テキセツ</t>
    </rPh>
    <rPh sb="12" eb="14">
      <t>エンジョ</t>
    </rPh>
    <phoneticPr fontId="3"/>
  </si>
  <si>
    <t>食育計画の作成</t>
    <rPh sb="0" eb="4">
      <t>ショクイクケイカク</t>
    </rPh>
    <rPh sb="5" eb="7">
      <t>サクセイ</t>
    </rPh>
    <phoneticPr fontId="3"/>
  </si>
  <si>
    <t xml:space="preserve">(1)アレルギー疾患を有する子どもの保育については、保護者と連携し、医師の診断及び指示に基づき、適切な対応を行うこと。
(2)体調不良、食物アレルギー、障害のある子どもなど、一人一人の子どもの心身の状態等に応じ、嘱託医、かかりつけ医等の指示や協力の下に適切に対応すること。
</t>
    <rPh sb="90" eb="92">
      <t>ヒトリ</t>
    </rPh>
    <phoneticPr fontId="2"/>
  </si>
  <si>
    <t>◎体調不良、食物アレルギー、障害のある子ども等への適切な対応</t>
    <phoneticPr fontId="3"/>
  </si>
  <si>
    <t>(3)子どもの食物アレルギー等に配慮した食事の提供を行うとともに、食物アレルギー対策に取り組み、食物アレルギーを有する子どもの生活がより一層、安心・安全なものとなるよう誤配及び誤食等の発生予防に努めていること。
(4)生活管理指導表等を活用するなどして、状況を把握するよう留意するとともに、子どもの異変時の対応等に備え、平素より危機管理体制を構築していること。</t>
    <phoneticPr fontId="3"/>
  </si>
  <si>
    <t>◎生活管理指導表等を活用及び危機管理体制の構築</t>
    <rPh sb="12" eb="13">
      <t>オヨ</t>
    </rPh>
    <phoneticPr fontId="3"/>
  </si>
  <si>
    <t>◆フローチャート等の作成</t>
    <rPh sb="8" eb="9">
      <t>トウ</t>
    </rPh>
    <phoneticPr fontId="3"/>
  </si>
  <si>
    <t>除去食対応</t>
  </si>
  <si>
    <t>除去食配膳時</t>
  </si>
  <si>
    <t>誤食時の対応</t>
  </si>
  <si>
    <t>◆誤配及び誤食等の発生予防に関する取組内容・フローチャートの職員への周知方法をご記入ください</t>
    <rPh sb="9" eb="11">
      <t>ハッセイ</t>
    </rPh>
    <rPh sb="11" eb="13">
      <t>ヨボウ</t>
    </rPh>
    <rPh sb="14" eb="15">
      <t>カン</t>
    </rPh>
    <rPh sb="17" eb="18">
      <t>ト</t>
    </rPh>
    <rPh sb="18" eb="19">
      <t>ク</t>
    </rPh>
    <rPh sb="19" eb="21">
      <t>ナイヨウ</t>
    </rPh>
    <rPh sb="30" eb="32">
      <t>ショクイン</t>
    </rPh>
    <rPh sb="34" eb="38">
      <t>シュウチホウホウ</t>
    </rPh>
    <rPh sb="40" eb="42">
      <t>キニュウ</t>
    </rPh>
    <phoneticPr fontId="3"/>
  </si>
  <si>
    <t xml:space="preserve">　食事の提供は次のとおり、適切に行っていること。
(1)入所している児童に食事を提供するときは、当該施設内で調理(児童福祉施設基準省令第8条の規定により、当該施設の調理室を兼ねている他の社会福祉施設の調理室において調理する方法を含む。)していること。
※給食材料が適切に用意され、保管されているか。
※給食日誌の記録及び脱脂粉乳の受払記録が適正に行われているか。
</t>
    <phoneticPr fontId="3"/>
  </si>
  <si>
    <t xml:space="preserve">(2)献立は、できる限り変化に富み、入所している児童の健全な発育に必要な栄養量を含有するものであること。
</t>
    <phoneticPr fontId="3"/>
  </si>
  <si>
    <t>(3)食品の種類及び調理方法について、栄養並びに入所している児童の身体的状況及び嗜好を考慮したものであること。</t>
    <phoneticPr fontId="3"/>
  </si>
  <si>
    <t>◎児童の身体的状況及び嗜好を考慮した調理等</t>
    <rPh sb="18" eb="21">
      <t>チョウリトウ</t>
    </rPh>
    <phoneticPr fontId="3"/>
  </si>
  <si>
    <t>　また、日々提供される食事について、食事内容や食事環境に十分配慮すること。</t>
    <phoneticPr fontId="3"/>
  </si>
  <si>
    <t>◆給食の喫食状況等の職員間（栄養士、調理員含む）の共有方法についてご記入ください。</t>
    <rPh sb="1" eb="3">
      <t>キュウショク</t>
    </rPh>
    <rPh sb="4" eb="8">
      <t>キッショクジョウキョウ</t>
    </rPh>
    <rPh sb="8" eb="9">
      <t>トウ</t>
    </rPh>
    <rPh sb="10" eb="13">
      <t>ショクインカン</t>
    </rPh>
    <rPh sb="25" eb="27">
      <t>キョウユウ</t>
    </rPh>
    <rPh sb="27" eb="29">
      <t>ホウホウ</t>
    </rPh>
    <rPh sb="34" eb="36">
      <t>キニュウ</t>
    </rPh>
    <phoneticPr fontId="3"/>
  </si>
  <si>
    <t>◎食事内容や食事環境の配慮</t>
    <phoneticPr fontId="3"/>
  </si>
  <si>
    <t xml:space="preserve">(4)調理はあらかじめ作成された献立に従って行っていること。
</t>
    <phoneticPr fontId="3"/>
  </si>
  <si>
    <t>検食担当者</t>
    <rPh sb="0" eb="1">
      <t>ショク</t>
    </rPh>
    <rPh sb="1" eb="4">
      <t>タントウシャ</t>
    </rPh>
    <phoneticPr fontId="3"/>
  </si>
  <si>
    <t>氏名等</t>
    <rPh sb="0" eb="2">
      <t>シメイ</t>
    </rPh>
    <rPh sb="2" eb="3">
      <t>トウ</t>
    </rPh>
    <phoneticPr fontId="3"/>
  </si>
  <si>
    <t>(5)児童の健康な生活の基本としての食を営む力の育成に努めていること。</t>
  </si>
  <si>
    <t>◆食育に関する取り組みの状況をご記入ください。</t>
    <rPh sb="1" eb="3">
      <t>ショクイク</t>
    </rPh>
    <rPh sb="4" eb="5">
      <t>カン</t>
    </rPh>
    <rPh sb="7" eb="8">
      <t>ト</t>
    </rPh>
    <rPh sb="9" eb="10">
      <t>ク</t>
    </rPh>
    <rPh sb="12" eb="14">
      <t>ジョウキョウ</t>
    </rPh>
    <rPh sb="16" eb="18">
      <t>キニュウ</t>
    </rPh>
    <phoneticPr fontId="3"/>
  </si>
  <si>
    <t>直営　・　委託</t>
  </si>
  <si>
    <t>◎いずれかを選択→</t>
    <phoneticPr fontId="3"/>
  </si>
  <si>
    <t>※以下、調理業務委託施設のみ回答</t>
    <rPh sb="1" eb="3">
      <t>イカ</t>
    </rPh>
    <rPh sb="4" eb="6">
      <t>チョウリ</t>
    </rPh>
    <rPh sb="6" eb="8">
      <t>ギョウム</t>
    </rPh>
    <rPh sb="8" eb="10">
      <t>イタク</t>
    </rPh>
    <rPh sb="10" eb="12">
      <t>シセツ</t>
    </rPh>
    <rPh sb="14" eb="16">
      <t>カイトウ</t>
    </rPh>
    <phoneticPr fontId="3"/>
  </si>
  <si>
    <t>　委託の要件</t>
    <phoneticPr fontId="3"/>
  </si>
  <si>
    <t>(1)幼児に対する食事の提供の責任が当該保育所型認定こども園にあり、その管理者が、衛生面、栄養面等業務上必要な注意を果たし得るような体制及び調理業務の受託者との契約内容が確保されていること。
ア　受託業者に対して、施設側から必要な資料の提出を求めることができること。
イ　受託業者が契約書で定めた事項を誠実に履行しないと保育所型認定こども園が認めたとき、その他受託業者が適正な給食を確保する上で支障となる行為を行ったときは、契約期間中であっても保育所型認定こども園側において契約を解除できること。
ウ　受託業者の労働争議その他の事情により、受託業務の遂行が困難となった場合の業務の代行保証に関すること。
エ受託業者の責任で法定伝染病又は食中毒等の事故が発生した場合及び契約に定める義務を履行しないため保育所型認定こども園に損害を与えた場合は、受託業者は保育所型認定こども園に対し損害賠償を行うこと。
オ　保育所型認定こども園における給食の趣旨を十分認識し、適正な給食　材料を使用するとともに所要の栄養量が確保される調理を行うものであること。
カ　調理業務に従事する者の大半は、当該業務について相当の経験を有するものであること。
キ　調理業務従事者に対して、定期的に、衛生面及び技術面の教育又は訓練を実施するものであること。
ク　調理業務従事者に対して、定期的に、健康診断及び検便を実施するものであること。</t>
  </si>
  <si>
    <t>健康診断及び検便の確認者</t>
    <rPh sb="9" eb="12">
      <t>カクニンシャ</t>
    </rPh>
    <phoneticPr fontId="3"/>
  </si>
  <si>
    <t>(2)当該保育所型認定こども園又は他の施設、保健所、市町村等の栄養士又は管理栄養士により、献立等について栄養の観点からの指導が受けられる体制にある等、栄養士又は管理栄養士による必要な配慮が行われること。</t>
  </si>
  <si>
    <t>(3)調理業務の受託者を、当該保育所型認定こども園における給食の趣旨を十分に認識し、衛生面、栄養面等、調理業務を適切に遂行できる能力を有する者とすること。</t>
  </si>
  <si>
    <t>(4)幼児の年齢及び発達の段階並びに健康状態に応じた食事の提供や、アレルギー、アトピー等への配慮、必要な栄養素量の給与等、幼児の食事の内容、回数及び時機に適切に応じることができること。</t>
  </si>
  <si>
    <t>(5)食を通じた乳幼児の健全育成を図る観点から、乳幼児の発育及び発達の過程に応じて食に関し配慮すべき事項を定めた食育に関する計画に基づき食事を提供するよう努めること。</t>
  </si>
  <si>
    <t>13　子育て支援</t>
    <rPh sb="3" eb="5">
      <t>コソダ</t>
    </rPh>
    <rPh sb="6" eb="8">
      <t>シエン</t>
    </rPh>
    <phoneticPr fontId="3"/>
  </si>
  <si>
    <t xml:space="preserve">　保育所型認定こども園の長は、常に保護者と密接な連絡をとり、教育及び保育の内容につき、その保護者の理解及び協力を得るよう努めていること。
</t>
    <rPh sb="1" eb="3">
      <t>ホイク</t>
    </rPh>
    <rPh sb="3" eb="4">
      <t>ジョ</t>
    </rPh>
    <rPh sb="4" eb="7">
      <t>ガタニンテイ</t>
    </rPh>
    <rPh sb="10" eb="11">
      <t>エン</t>
    </rPh>
    <rPh sb="12" eb="13">
      <t>チョウ</t>
    </rPh>
    <rPh sb="15" eb="16">
      <t>ツネ</t>
    </rPh>
    <rPh sb="17" eb="20">
      <t>ホゴシャ</t>
    </rPh>
    <rPh sb="21" eb="23">
      <t>ミッセツ</t>
    </rPh>
    <rPh sb="24" eb="26">
      <t>レンラク</t>
    </rPh>
    <rPh sb="30" eb="33">
      <t>キョウイクオヨ</t>
    </rPh>
    <rPh sb="34" eb="36">
      <t>ホイク</t>
    </rPh>
    <rPh sb="37" eb="39">
      <t>ナイヨウ</t>
    </rPh>
    <rPh sb="45" eb="48">
      <t>ホゴシャ</t>
    </rPh>
    <rPh sb="49" eb="51">
      <t>リカイ</t>
    </rPh>
    <rPh sb="51" eb="52">
      <t>オヨ</t>
    </rPh>
    <rPh sb="53" eb="55">
      <t>キョウリョク</t>
    </rPh>
    <rPh sb="56" eb="57">
      <t>エ</t>
    </rPh>
    <rPh sb="60" eb="61">
      <t>ツト</t>
    </rPh>
    <phoneticPr fontId="2"/>
  </si>
  <si>
    <t>◆家庭との連携の状況をご記入ください。</t>
    <rPh sb="1" eb="3">
      <t>カテイ</t>
    </rPh>
    <rPh sb="5" eb="7">
      <t>レンケイ</t>
    </rPh>
    <rPh sb="8" eb="10">
      <t>ジョウキョウ</t>
    </rPh>
    <phoneticPr fontId="3"/>
  </si>
  <si>
    <t>個人面談</t>
    <rPh sb="0" eb="2">
      <t>コジン</t>
    </rPh>
    <rPh sb="2" eb="4">
      <t>メンダン</t>
    </rPh>
    <phoneticPr fontId="3"/>
  </si>
  <si>
    <t>懇談会</t>
    <rPh sb="0" eb="3">
      <t>コンダンカイ</t>
    </rPh>
    <phoneticPr fontId="3"/>
  </si>
  <si>
    <t>保育参観・保育参加</t>
    <rPh sb="0" eb="4">
      <t>ホイクサンカン</t>
    </rPh>
    <rPh sb="5" eb="7">
      <t>ホイク</t>
    </rPh>
    <rPh sb="7" eb="9">
      <t>サンカ</t>
    </rPh>
    <phoneticPr fontId="3"/>
  </si>
  <si>
    <t>保護者参加行事
（　　　　　　　　）</t>
    <rPh sb="0" eb="5">
      <t>ホゴシャサンカ</t>
    </rPh>
    <rPh sb="5" eb="7">
      <t>ギョウジ</t>
    </rPh>
    <phoneticPr fontId="3"/>
  </si>
  <si>
    <t>◆上記の内容への工夫、その他の連携状況をご記入ください。</t>
    <rPh sb="1" eb="3">
      <t>ジョウキ</t>
    </rPh>
    <rPh sb="4" eb="6">
      <t>ナイヨウ</t>
    </rPh>
    <rPh sb="8" eb="10">
      <t>クフウ</t>
    </rPh>
    <rPh sb="13" eb="14">
      <t>タ</t>
    </rPh>
    <rPh sb="15" eb="17">
      <t>レンケイ</t>
    </rPh>
    <rPh sb="17" eb="19">
      <t>ジョウキョウ</t>
    </rPh>
    <rPh sb="21" eb="23">
      <t>キニュウ</t>
    </rPh>
    <phoneticPr fontId="3"/>
  </si>
  <si>
    <t>　常に教育・保育給付認定子どもの心身の状況、その置かれている環境等の的確な把握に努め、教育・保育給付認定子ども又はその保護者に対し、その相談に適切に応じるとともに、必要な助言その他の援助を行っていること。
　また、保護者に対する子育て支援を行う際には、各地域や家庭の実態等を踏まえるとともに、保護者の気持ちを受け止め、相互の信頼関係を基本に、保護者の自己決定を尊重すること。</t>
    <rPh sb="3" eb="5">
      <t>キョウイク</t>
    </rPh>
    <rPh sb="6" eb="8">
      <t>ホイク</t>
    </rPh>
    <rPh sb="8" eb="10">
      <t>キュウフ</t>
    </rPh>
    <phoneticPr fontId="2"/>
  </si>
  <si>
    <t>相談・個人面談記録</t>
    <rPh sb="0" eb="2">
      <t>ソウダン</t>
    </rPh>
    <rPh sb="3" eb="7">
      <t>コジンメンダン</t>
    </rPh>
    <rPh sb="7" eb="9">
      <t>キロク</t>
    </rPh>
    <phoneticPr fontId="3"/>
  </si>
  <si>
    <t>　地域社会との交流及び連携</t>
    <phoneticPr fontId="3"/>
  </si>
  <si>
    <t>　児童福祉施設は、地域社会との交流及び連携を図り、児童の保護者及び地域社会に対し、当該児童福祉施設の運営の内容を適切に説明するよう努めていること。</t>
    <phoneticPr fontId="3"/>
  </si>
  <si>
    <t>◎地域社会との交流及び連携</t>
    <phoneticPr fontId="3"/>
  </si>
  <si>
    <r>
      <rPr>
        <sz val="10"/>
        <rFont val="ＭＳ 明朝"/>
        <family val="1"/>
        <charset val="128"/>
      </rPr>
      <t>　また、保育所型認定こども園は、児童福祉法第48条の4の規定に基づき、その行う教育及び保育に支障がない限りにおいて、地域の実情や当該保育所型認定こども園の体制等を踏まえ、地域の保護者等に対して、保育所型認定こども園の教育及び保育の専門性を生かした子育て支援を積極的に行うよう努めていること。</t>
    </r>
    <r>
      <rPr>
        <strike/>
        <sz val="10"/>
        <rFont val="ＭＳ 明朝"/>
        <family val="1"/>
        <charset val="128"/>
      </rPr>
      <t xml:space="preserve">
</t>
    </r>
    <phoneticPr fontId="3"/>
  </si>
  <si>
    <t>◆上記の交流及び連携の取組内容をご記入ください。</t>
    <rPh sb="1" eb="3">
      <t>ジョウキ</t>
    </rPh>
    <rPh sb="4" eb="6">
      <t>コウリュウ</t>
    </rPh>
    <rPh sb="6" eb="7">
      <t>オヨ</t>
    </rPh>
    <rPh sb="8" eb="10">
      <t>レンケイ</t>
    </rPh>
    <rPh sb="11" eb="13">
      <t>トリクミ</t>
    </rPh>
    <rPh sb="13" eb="15">
      <t>ナイヨウ</t>
    </rPh>
    <rPh sb="17" eb="19">
      <t>キニュウ</t>
    </rPh>
    <phoneticPr fontId="3"/>
  </si>
  <si>
    <t>◎児童の保護者及び地域社会に対する保育所の運営の内容の説明</t>
    <rPh sb="27" eb="29">
      <t>セツメイ</t>
    </rPh>
    <phoneticPr fontId="3"/>
  </si>
  <si>
    <t>　地域の関係機関等との連携</t>
    <phoneticPr fontId="3"/>
  </si>
  <si>
    <t>　市町村の支援を得て、地域の関係機関等（児童相談所・子育て支援センター等）との積極的な連携及び協働を図るとともに、子育て支援に関する地域の人材と積極的に連携を図るよう努めていること。</t>
    <phoneticPr fontId="3"/>
  </si>
  <si>
    <t>14　地域との連携等</t>
    <rPh sb="3" eb="5">
      <t>チイキ</t>
    </rPh>
    <rPh sb="7" eb="10">
      <t>レンケイトウ</t>
    </rPh>
    <phoneticPr fontId="3"/>
  </si>
  <si>
    <t>　地域との連携等</t>
    <phoneticPr fontId="3"/>
  </si>
  <si>
    <t xml:space="preserve">　運営に当たっては、地域住民又はその自発的な活動等との連携及び協力を行う等の地域との交流に努めていること。
</t>
    <phoneticPr fontId="3"/>
  </si>
  <si>
    <t>15　入所した者を平等に取り扱う原則</t>
    <rPh sb="3" eb="5">
      <t>ニュウショ</t>
    </rPh>
    <rPh sb="7" eb="8">
      <t>モノ</t>
    </rPh>
    <rPh sb="9" eb="11">
      <t>ビョウドウ</t>
    </rPh>
    <rPh sb="12" eb="13">
      <t>ト</t>
    </rPh>
    <rPh sb="14" eb="15">
      <t>アツカ</t>
    </rPh>
    <rPh sb="16" eb="18">
      <t>ゲンソク</t>
    </rPh>
    <phoneticPr fontId="3"/>
  </si>
  <si>
    <t>　入所した者を平等に取り扱う原則</t>
    <phoneticPr fontId="3"/>
  </si>
  <si>
    <t>16　虐待の禁止</t>
    <phoneticPr fontId="3"/>
  </si>
  <si>
    <t>　施設内虐待等の禁止</t>
    <rPh sb="1" eb="4">
      <t>シセツナイ</t>
    </rPh>
    <rPh sb="4" eb="6">
      <t>ギャクタイ</t>
    </rPh>
    <rPh sb="6" eb="7">
      <t>トウ</t>
    </rPh>
    <rPh sb="8" eb="10">
      <t>キンシ</t>
    </rPh>
    <phoneticPr fontId="3"/>
  </si>
  <si>
    <t xml:space="preserve">　職員は、教育・保育給付認定子どもに対し、児童福祉法第33条の10第１項各号に掲げる行為その他当該教育・保育給付認定子どもの心身に有害な影響を与える行為をしていないこと。
</t>
    <phoneticPr fontId="3"/>
  </si>
  <si>
    <t xml:space="preserve">【児童福祉法第３３条の１０第１項】
(1)身体に外傷が生じ、又は生じるおそれのある暴行を加えること。
(2)わいせつな行為をすること又は入所児童等をしてわいせつな行為をさせること。
(3)心身の正常な発達を妨げるような著しい減食又は長時間の放置、同居人若しくは生活を共にする他の児童による(1)、(2)又は(4)に掲げる行為の放置その他の施設職員等としての養育又は業務を著しく怠ること。
(4)著しい暴言又は著しく拒絶的な対応その他の入所児童に著しい心理的外傷を与える言動を行うこと。 
</t>
    <phoneticPr fontId="3"/>
  </si>
  <si>
    <t>　不適切な養育が疑われる家庭への支援</t>
    <phoneticPr fontId="3"/>
  </si>
  <si>
    <t>(1)保護者に育児不安等が見られる場合には、保護者の希望に応じて個別の支援を行うよう努めること。
(2)子どもの心身の状態等を観察し、不適切な養育の兆候が見られる場合には、市町村や関係機関と連携し、児童福祉法第25条に基づき、適切な対応を図ること。また、虐待が疑われる場合には、速やかに市町村又は児童相談所に通告し、適切な対応を図ること。</t>
    <rPh sb="3" eb="6">
      <t>ホゴシャ</t>
    </rPh>
    <rPh sb="7" eb="9">
      <t>イクジ</t>
    </rPh>
    <rPh sb="9" eb="11">
      <t>フアン</t>
    </rPh>
    <rPh sb="11" eb="12">
      <t>トウ</t>
    </rPh>
    <rPh sb="13" eb="14">
      <t>ミ</t>
    </rPh>
    <rPh sb="17" eb="19">
      <t>バアイ</t>
    </rPh>
    <rPh sb="22" eb="25">
      <t>ホゴシャ</t>
    </rPh>
    <rPh sb="26" eb="28">
      <t>キボウ</t>
    </rPh>
    <rPh sb="29" eb="30">
      <t>オウ</t>
    </rPh>
    <rPh sb="32" eb="34">
      <t>コベツ</t>
    </rPh>
    <rPh sb="35" eb="37">
      <t>シエン</t>
    </rPh>
    <rPh sb="52" eb="53">
      <t>コ</t>
    </rPh>
    <rPh sb="56" eb="58">
      <t>シンシン</t>
    </rPh>
    <rPh sb="59" eb="62">
      <t>ジョウタイトウ</t>
    </rPh>
    <rPh sb="63" eb="65">
      <t>カンサツ</t>
    </rPh>
    <rPh sb="67" eb="70">
      <t>フテキセツ</t>
    </rPh>
    <rPh sb="71" eb="73">
      <t>ヨウイク</t>
    </rPh>
    <rPh sb="74" eb="76">
      <t>チョウコウ</t>
    </rPh>
    <rPh sb="77" eb="78">
      <t>ミ</t>
    </rPh>
    <rPh sb="81" eb="83">
      <t>バアイ</t>
    </rPh>
    <rPh sb="86" eb="89">
      <t>シチョウソン</t>
    </rPh>
    <rPh sb="90" eb="94">
      <t>カンケイキカン</t>
    </rPh>
    <rPh sb="95" eb="97">
      <t>レンケイ</t>
    </rPh>
    <rPh sb="99" eb="105">
      <t>ジドウフクシホウダイ</t>
    </rPh>
    <rPh sb="107" eb="108">
      <t>ジョウ</t>
    </rPh>
    <rPh sb="109" eb="110">
      <t>モト</t>
    </rPh>
    <rPh sb="113" eb="115">
      <t>テキセツ</t>
    </rPh>
    <rPh sb="116" eb="118">
      <t>タイオウ</t>
    </rPh>
    <rPh sb="119" eb="120">
      <t>ハカ</t>
    </rPh>
    <rPh sb="139" eb="140">
      <t>スミ</t>
    </rPh>
    <rPh sb="143" eb="146">
      <t>シチョウソン</t>
    </rPh>
    <rPh sb="146" eb="147">
      <t>マタ</t>
    </rPh>
    <rPh sb="148" eb="153">
      <t>ジドウソウダンショ</t>
    </rPh>
    <rPh sb="154" eb="156">
      <t>ツウコク</t>
    </rPh>
    <rPh sb="158" eb="160">
      <t>テキセツ</t>
    </rPh>
    <rPh sb="161" eb="163">
      <t>タイオウ</t>
    </rPh>
    <rPh sb="164" eb="165">
      <t>ハカ</t>
    </rPh>
    <phoneticPr fontId="3"/>
  </si>
  <si>
    <t>17　職員の知識及び技能の向上等</t>
    <phoneticPr fontId="3"/>
  </si>
  <si>
    <t xml:space="preserve">　職員の資質の向上のために、その研修の機会を確保していること。
(1)職場内での研修の充実を図っていること。
(2)外部研修への参加機会が確保されるよう努めていること。
</t>
    <phoneticPr fontId="3"/>
  </si>
  <si>
    <t>外部研修</t>
    <rPh sb="0" eb="2">
      <t>ガイブ</t>
    </rPh>
    <rPh sb="2" eb="4">
      <t>ケンシュウ</t>
    </rPh>
    <phoneticPr fontId="3"/>
  </si>
  <si>
    <t>内部研修</t>
    <rPh sb="0" eb="1">
      <t>ナイ</t>
    </rPh>
    <rPh sb="1" eb="2">
      <t>ブ</t>
    </rPh>
    <rPh sb="2" eb="4">
      <t>ケンシュウ</t>
    </rPh>
    <phoneticPr fontId="3"/>
  </si>
  <si>
    <t xml:space="preserve">今年度の研修計画(外部、内部)の写しをご提出ください。
</t>
    <rPh sb="0" eb="3">
      <t>コンネンド</t>
    </rPh>
    <rPh sb="4" eb="6">
      <t>ケンシュウ</t>
    </rPh>
    <rPh sb="6" eb="8">
      <t>ケイカク</t>
    </rPh>
    <rPh sb="9" eb="11">
      <t>ガイブ</t>
    </rPh>
    <rPh sb="12" eb="14">
      <t>ナイブ</t>
    </rPh>
    <rPh sb="16" eb="17">
      <t>ウツ</t>
    </rPh>
    <rPh sb="20" eb="22">
      <t>テイシュツ</t>
    </rPh>
    <phoneticPr fontId="3"/>
  </si>
  <si>
    <t>　職員の知識及び技能の向上等</t>
    <phoneticPr fontId="2"/>
  </si>
  <si>
    <t>　職員は、常に自己研鑽に励み、法に定めるそれぞれの施設の目的を達成するために必要な知識及び技能の修得、維持及び向上に努めていること。</t>
    <phoneticPr fontId="3"/>
  </si>
  <si>
    <t>(1)教育及び保育の課題や各職員のキャリアパス等も見据えて、初任者から管理職員までの職位や職務内容等を踏まえた体系的な研修計画の作成していること。</t>
    <phoneticPr fontId="3"/>
  </si>
  <si>
    <t>(2)外部研修に参加する職員は、自らの専門性の向上を図るとともに、研修で得た知識及び技能を他の職員と共有することにより、保育所型認定こども園全体としての教育及び保育実践の質及び専門性の向上につなげていくこと。</t>
    <phoneticPr fontId="3"/>
  </si>
  <si>
    <t>◆必要な知識及び技能の修得、維持及び向上のための取組状況をご記入ください。</t>
    <phoneticPr fontId="3"/>
  </si>
  <si>
    <t>(3)教育及び保育実践の質及び専門性の向上のために、研修の受講は特定の職員に偏ることなく行われるよう、配慮され、研修を修了した職員については、その職務内容等において、当該研修の成果等が適切に勘案されるよう努めていること。</t>
    <phoneticPr fontId="3"/>
  </si>
  <si>
    <t>18　情報の提供</t>
    <phoneticPr fontId="3"/>
  </si>
  <si>
    <t>(1)利用しようとする小学校就学前子どもに係る教育・保育給付認定保護者が、その希望を踏まえて適切に特定教育・保育施設を選択することができるように、当該特定教育・保育施設が提供する特定教育・保育の内容に関する情報の提供を行うよう努めていること。
　</t>
    <phoneticPr fontId="3"/>
  </si>
  <si>
    <t>(2)当該特定教育・保育施設について広告をする場合において、その内容を虚偽のもの又は誇大なものとしていないこと。</t>
    <phoneticPr fontId="3"/>
  </si>
  <si>
    <t xml:space="preserve">19　その他
</t>
    <phoneticPr fontId="3"/>
  </si>
  <si>
    <r>
      <t xml:space="preserve">令和８年度　指導監査事前提出資料
</t>
    </r>
    <r>
      <rPr>
        <sz val="16"/>
        <rFont val="ＭＳ 明朝"/>
        <family val="1"/>
        <charset val="128"/>
      </rPr>
      <t>相模原市指導監査基準保育所型認定こども園編対応</t>
    </r>
    <r>
      <rPr>
        <sz val="24"/>
        <rFont val="ＭＳ 明朝"/>
        <family val="1"/>
        <charset val="128"/>
      </rPr>
      <t xml:space="preserve">
～　会　計　～</t>
    </r>
    <rPh sb="0" eb="1">
      <t>レイ</t>
    </rPh>
    <rPh sb="1" eb="2">
      <t>カズ</t>
    </rPh>
    <rPh sb="3" eb="5">
      <t>ネンド</t>
    </rPh>
    <rPh sb="6" eb="8">
      <t>シドウ</t>
    </rPh>
    <rPh sb="8" eb="10">
      <t>カンサ</t>
    </rPh>
    <rPh sb="10" eb="12">
      <t>ジゼン</t>
    </rPh>
    <rPh sb="12" eb="14">
      <t>テイシュツ</t>
    </rPh>
    <rPh sb="14" eb="16">
      <t>シリョウ</t>
    </rPh>
    <rPh sb="27" eb="29">
      <t>ホイク</t>
    </rPh>
    <rPh sb="29" eb="30">
      <t>ジョ</t>
    </rPh>
    <rPh sb="30" eb="31">
      <t>ガタ</t>
    </rPh>
    <rPh sb="31" eb="33">
      <t>ニンテイ</t>
    </rPh>
    <rPh sb="36" eb="37">
      <t>エン</t>
    </rPh>
    <rPh sb="37" eb="38">
      <t>ヘン</t>
    </rPh>
    <rPh sb="43" eb="44">
      <t>カイ</t>
    </rPh>
    <rPh sb="45" eb="46">
      <t>ケイ</t>
    </rPh>
    <phoneticPr fontId="3"/>
  </si>
  <si>
    <t xml:space="preserve">ⅰ 年齢別配置基準（※）
　4歳以上児 30人につき1人、3歳児及び満3歳児 20人につき1人、1、2歳児（保育認定子どもに限る。）6人につき1人、乳児3人につき1人
（注1）「保育教諭等」とは、幼保連携型認定こども園にあっては、幼稚園の教諭の普通免許状（助保育教諭又は助保育教諭に準ずる職務に従事する講師にあっては幼稚園の助教諭の臨時免許状。以下この注において同じ。）を有し、かつ、保育士登録を受けた者（令和12年3月31日までの間に限り、副園長、教頭、主幹保育教諭及び指導保育教諭以外については、幼稚園の教諭の普通免許状のみを有する者又は保育士登録のみを受けた者を含む。また、副園長、教頭、主幹保育教諭及び指導保育教諭については、令和9年3月31日までの間に限り、幼稚園教諭の普通免許状のみを有する者又は保育士登録のみを受けた者を含む。）をいい、その他の認定こども園にあっては、幼稚園教員免許状を有する者又は保育士登録を受けた者をいうこと（なお、副園長及び教頭については、副園長・教頭配置加算（監査事項16）の適用を受ける場合は、含まない。）。
</t>
    <phoneticPr fontId="3"/>
  </si>
  <si>
    <t xml:space="preserve">（注4）基本分単価の費用の算定上、ⅰ年齢別配置基準の保育教諭等には主幹保育教諭等（就学前の子どもに関する教育、保育等の総合的な提供の推進に関する法律（平成18年法律第77号。以下「認定こども園法」という。）第14条に規定する副園長・教頭・主幹保育教諭・指導保育教諭（幼保連携型認定こども園以外の認定こども園においては、主幹教諭・指導教諭・主任保育士）をいう。以下同じ。）2人（教育標準時間認定子どもに係る分及び保育認定子どもに係る分でそれぞれ1人ずつ）を配置するための費用が含まれている。
　主幹保育教諭等が2人又は1人の配置がなされていない場合は、「主幹保育教諭等の専任化により子育て支援の取組みを実施していない場合」の減額調整を行う必要があること。
　また、主幹保育教諭等が1人しか配置されていない場合は、教育標準時間認定又は保育認定のいずれか一方を減算調整すること。
</t>
    <phoneticPr fontId="3"/>
  </si>
  <si>
    <t xml:space="preserve">　別紙4（認定こども園（保育認定2・3号））における「1号認定子どもの利用定員を設定しない場合（⑱）」の調整を受ける施設の場合については、主幹保育教諭等及び代替保育教諭は保育認定に係るそれぞれ1人ずつの配置があれば足りること。
　また、第4（1）に定める基本分単価において充足すべき職員と各加算に係る取扱いにおいては、主幹保育教諭等2人又は1人が配置されていない場合も、必要となる基本分単価において充足すべき年齢別配置基準職員数及び年齢別配置基準職員を補完する職員数を満たす場合は、基本分単価において充足すべき職員数を満たしていると取り扱って差し支えないこと。
</t>
    <phoneticPr fontId="3"/>
  </si>
  <si>
    <t xml:space="preserve">ⅱ その他（※）
ａ 保育認定子どもに係る利用定員 90人以下の施設については1人
ｂ 保育標準時間認定を受けた子どもが利用する施設については1人（注1）
ｃ 主幹保育教諭等2人を専任化させるための代替保育教諭等を2人（うち1人は非常勤講師等でも可とする）（注2）
</t>
    <phoneticPr fontId="3"/>
  </si>
  <si>
    <t>　園長（施設長）以外の教員として、次の要件に準じて副園長又は教頭を配置していること。
ⅰ 認定こども園法第14 条又は学校教育法第27条に規定する副園長又は教頭の職務をつかさどっていること。学級担任など教育・保育への従事状況は問わない。
ⅱ 就学前の子どもに関する教育、保育等の総合的な提供の推進に関する法律施行規則（平成26年内閣府・文部科学省・厚生労働省令第2号。以下「認定こども園法施行規則」という。）第14条において準用する第13条又は学校教育法施行規則第23条において準用する第20条から第22条までに該当するものとして発令を受けていること。幼稚園教諭免許状を有さない場合も含む。
ⅲ 当該施設に常時勤務する者であること。
ⅳ 園長が専任でない施設において、幼保連携型認定こども園設備運営基準第5条第3項の表備考第4号に規定する園長が専任でない場合に1名増加して配置する教員又は幼稚園設置基準第5条第3項に規定する教員に該当しないこと。</t>
    <phoneticPr fontId="3"/>
  </si>
  <si>
    <t xml:space="preserve">　全ての学級に専任の学級担任を配置できるよう、基本分単価及び他の加算等の認定に当たって求められる「必要教員数」を超えて、保育教諭等を配置する教育標準時間認定子ども及び保育（2号認定に限る。）認定子どもに係る利用定員が31人以上300人以下となっていること。
</t>
    <rPh sb="88" eb="90">
      <t>ニンテイ</t>
    </rPh>
    <rPh sb="91" eb="92">
      <t>カギ</t>
    </rPh>
    <rPh sb="110" eb="111">
      <t>ニン</t>
    </rPh>
    <phoneticPr fontId="2"/>
  </si>
  <si>
    <t xml:space="preserve">＜要件＞
ⅰ 処遇改善等加算（⑦、㉖）の区分1、区分2及び区分3のいずれも取得していること。
ⅱ 業務においてＩＣＴの活用を進めており、以下の①及び②～④のいずれか１つの機能以上を有するシステムを導入し、業務に活用していること。
① 園児の登園及び降園に管理に関する機能
② 保育に係る計画・記録に関する機能
※　職員間で情報の共有や更新を行うことができる機能を有すること。
③ 保護者との連絡に関する機能
※　ＩＣＴを介さない個別メール・アプリにより保護者との連絡を行っている場合を除く
④ キャッシュレス決済に関する機能
※ ＩＣＴを介さない個別アプリ等による銀行振込や口座振替の場合等を除く。
ⅲ 「施設型給付費等に係る処遇改善等加算について」（令和7年4月11日こ成保296、7文科初第250号こども家庭庁成育局長、文部科学省初等中等教育局長連名通知）第4加算額の算定、2 区分1及び区分2の加算率の算定に示す方法により算定される「職員1人当たりの平均経験年数」が10年以上であること。
※ 原則として加算年度の4月1日時点の「職員1人当たりの平均経験年数」で判断することとするが、年度途中において職員の採用・異動等により本要件を満たす場合には、本要件を満たすこととなった日の属する月の翌月から加算を適用すること。
</t>
    <rPh sb="90" eb="91">
      <t>ユウ</t>
    </rPh>
    <phoneticPr fontId="2"/>
  </si>
  <si>
    <t xml:space="preserve">　基本分単価及び他の加算等の認定に当たって求められる「必要教員数」を超えて、非常勤講師（幼稚園教員免許状を有し、教諭等の発令を受けている者）を配置する教育標準時間認定子どもに係る利用定員が35人以下又は121人以上となっていること。
</t>
    <rPh sb="48" eb="49">
      <t>イン</t>
    </rPh>
    <phoneticPr fontId="3"/>
  </si>
  <si>
    <t xml:space="preserve">　基本分単価及び他の加算等の認定に当たって求められる「必要保育教諭等の数」を超えて、保育教諭等（幼稚園教員の免許状を有するが保育教諭等の発令を受けていない教育補助者を含む。）を配置する施設において、副担任等の学級担任以外の保育教諭等を配置する、少人数の学級編制を行うなど、3歳以上子ども（認定こども園全体の教育標準時間認定子ども及び保育認定子ども（4歳以上児及び3歳児に限る。）をいう。以下同じ。）に対し、低年齢児を中心として小集団化したグループ教育を実施していること。
なお、本加算の算定上の「加配人数」は、3歳以上子どもに係る利用定員の区分ごとの上限人数（注1）の範囲内で、「必要保育教諭等の数」を超えて配置する保育教諭等の数（注2）としていること。
</t>
    <rPh sb="52" eb="53">
      <t>イン</t>
    </rPh>
    <rPh sb="62" eb="64">
      <t>ホイク</t>
    </rPh>
    <phoneticPr fontId="3"/>
  </si>
  <si>
    <t xml:space="preserve">　給食実施日（注1）があり、かつ、利用子どもである副食費徴収免除対象子ども（注2）に給食実施日があること。
（注1）副食の提供状況については保護者への意向聴取等により施設が把握している各月初日における副食の提供予定による。また、施設の都合によらずに副食の一部又は全部の提供を要しない利用子どもについては副食の全てを提供しているものと見なすものとする。
（注2）以下のいずれかに該当する子どもとして、副食費の徴収が免除されることについて市から通知がされた子どもとする。
1 特定教育・保育施設等運営基準府令第13条第4項第3号イの(1)又は(2)に規定する年収360万円未満相当世帯に属する教育標準時間認定子ども
2 特定教育・保育施設等運営基準府令第13条第4項第3号ロの(1)又は(2)に規定する第3子以降の教育標準時間認定子ども
3 保護者及び当該保護者と同一の世帯に属する者が子ども・子育て支援法施行令第15条の3第2項各号に規定する市町村民税を課されない者に準ずる者である教育標準時間認定子ども
</t>
    <rPh sb="1" eb="3">
      <t>キュウショク</t>
    </rPh>
    <rPh sb="3" eb="6">
      <t>ジッシビ</t>
    </rPh>
    <rPh sb="42" eb="44">
      <t>キュウショク</t>
    </rPh>
    <rPh sb="44" eb="47">
      <t>ジッシビ</t>
    </rPh>
    <phoneticPr fontId="2"/>
  </si>
  <si>
    <t>　施設を利用する保育認定子どもについて、土曜日に係る保育の利用希望が無いなどの理由により、当該月の土曜日に閉所する日がある場合は保育課に連絡し、加減調整していること。
　また、開所していても保育を提供していない場合は、閉所しているものとして取り扱うこと。
　なお、他の特定教育・保育施設、地域型保育事業所（居宅訪問型保育事業所は除く。）又は企業主導型保育施設と共同保育を実施することにより、施設を利用する保育認定子どもの土曜日における保育が確保されている場合には、土曜日に開所しているものとして取り扱うこと。</t>
    <phoneticPr fontId="3"/>
  </si>
  <si>
    <t>　主幹教諭等の専任化により子育て支援の取組を実施していない場合</t>
    <phoneticPr fontId="3"/>
  </si>
  <si>
    <t>乳児等通園支援事業</t>
    <rPh sb="0" eb="3">
      <t>ニュウジトウ</t>
    </rPh>
    <rPh sb="3" eb="7">
      <t>ツウエンシエン</t>
    </rPh>
    <phoneticPr fontId="3"/>
  </si>
  <si>
    <t>ⅷ 乳児等通園支援事業（児童福祉法第6条の3第23項に基づく事業）</t>
    <phoneticPr fontId="3"/>
  </si>
  <si>
    <t>ⅶ 乳児等通園支援事業（児童福祉法第6条の3第23項に基づく事業）</t>
    <phoneticPr fontId="3"/>
  </si>
  <si>
    <t xml:space="preserve">　基本分単価及び他の加算等の認定に当たって求められる必要保育教諭等の数を超えて、非常勤講師を配置する教育標準時間認定子ども及び保育認定（2 号認定に限る。）子どもに係る利用定員が271 人以上であること。
</t>
    <rPh sb="71" eb="73">
      <t>ニンテイ</t>
    </rPh>
    <rPh sb="74" eb="75">
      <t>カギ</t>
    </rPh>
    <phoneticPr fontId="3"/>
  </si>
  <si>
    <t xml:space="preserve">　基本分単価において求められる事務職員及び非常勤事務職員（注）並びに事務職員配置加算（監査事項28）において求められる非常勤事務職員を超えて、非常勤事務職員を配置する認定こども園全体の利用定員が271人以上であること。
（注）園長等の職員が兼務する場合又は業務委託をする場合は、配置は不要であること。
</t>
    <rPh sb="43" eb="45">
      <t>カンサ</t>
    </rPh>
    <rPh sb="45" eb="47">
      <t>ジコウ</t>
    </rPh>
    <phoneticPr fontId="2"/>
  </si>
  <si>
    <t>　付加的保育及び付加的サービスの実施</t>
    <phoneticPr fontId="3"/>
  </si>
  <si>
    <t>　付加的保育又は付加的サービスを実施するに当たっては、「保育所における付加的保育及び付加的サービスの実施における具体的な留意事項等について」に定められた要件を遵守していること。</t>
    <phoneticPr fontId="3"/>
  </si>
  <si>
    <t>・特定教育・保育施設等運営基準府令第13条第3項
・保育所における付加的保育及び付加的サービスの実施に
　おける具体的な留意事項等について
　（令和8年3月31日　こ成保第290号　こ成基第39号）</t>
    <rPh sb="84" eb="85">
      <t>ホ</t>
    </rPh>
    <rPh sb="92" eb="93">
      <t>セイ</t>
    </rPh>
    <phoneticPr fontId="3"/>
  </si>
  <si>
    <t xml:space="preserve">ⅱ 調理員等　保育認定子どもに係る利用定員20人の施設は1人、21人以上40人以下の施設は2人（うち1人は非常勤（注））、41人以上 150人以下の施設は2人、151人以上の施設は3人（うち1人は非常勤）
（注）週5日、1日当たり4時間の配置分の費用を算定。
</t>
    <rPh sb="46" eb="47">
      <t>ニン</t>
    </rPh>
    <phoneticPr fontId="2"/>
  </si>
  <si>
    <t>20人</t>
    <rPh sb="2" eb="3">
      <t>ヒト</t>
    </rPh>
    <phoneticPr fontId="3"/>
  </si>
  <si>
    <t>21人以上40人以下</t>
    <rPh sb="2" eb="3">
      <t>ヒト</t>
    </rPh>
    <rPh sb="3" eb="5">
      <t>イジョウ</t>
    </rPh>
    <rPh sb="7" eb="8">
      <t>ニン</t>
    </rPh>
    <rPh sb="8" eb="10">
      <t>イカ</t>
    </rPh>
    <phoneticPr fontId="3"/>
  </si>
  <si>
    <t>31人以上300 人以下</t>
    <phoneticPr fontId="3"/>
  </si>
  <si>
    <t>◆幼稚園教員免許状</t>
    <rPh sb="4" eb="6">
      <t>キョウイン</t>
    </rPh>
    <phoneticPr fontId="2"/>
  </si>
  <si>
    <t>理学療法士</t>
    <rPh sb="0" eb="5">
      <t>リガクリョウホウシ</t>
    </rPh>
    <phoneticPr fontId="3"/>
  </si>
  <si>
    <t>作業療法士</t>
  </si>
  <si>
    <t>言語聴覚士</t>
  </si>
  <si>
    <t>心理担当職員</t>
  </si>
  <si>
    <t>3　その他（令和8年3月31日現在のもの）</t>
    <rPh sb="6" eb="8">
      <t>レイワ</t>
    </rPh>
    <rPh sb="9" eb="10">
      <t>ネン</t>
    </rPh>
    <rPh sb="11" eb="12">
      <t>ガツ</t>
    </rPh>
    <rPh sb="14" eb="15">
      <t>ニチ</t>
    </rPh>
    <rPh sb="15" eb="17">
      <t>ゲンザイ</t>
    </rPh>
    <phoneticPr fontId="3"/>
  </si>
  <si>
    <t>◎認定こども園こども要録の作成</t>
    <rPh sb="13" eb="15">
      <t>サクセイ</t>
    </rPh>
    <phoneticPr fontId="3"/>
  </si>
  <si>
    <t>◎認定こども園こども要録の小学校への送付</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</si>
</sst>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0_ "/>
    <numFmt numFmtId="177" formatCode="0.00_ "/>
    <numFmt numFmtId="178" formatCode="[$-411]ge\.m\.d;@"/>
    <numFmt numFmtId="179" formatCode="0_ "/>
    <numFmt numFmtId="180" formatCode="0_);[Red]\(0\)"/>
    <numFmt numFmtId="181" formatCode="0.000_ "/>
    <numFmt numFmtId="182" formatCode="#,##0&quot;人&quot;"/>
    <numFmt numFmtId="183" formatCode="General;General;"/>
    <numFmt numFmtId="184" formatCode="m&quot;月&quot;d&quot;日&quot;;@"/>
    <numFmt numFmtId="185" formatCode="yyyy&quot;年&quot;m&quot;月&quot;d&quot;日&quot;;@"/>
  </numFmts>
  <fonts count="109">
    <font>
      <sz val="11"/>
      <name val="ＭＳ Ｐゴシック"/>
      <family val="3"/>
      <charset val="128"/>
    </font>
    <font>
      <sz val="11"/>
      <name val="ＭＳ Ｐゴシック"/>
      <family val="3"/>
      <charset val="128"/>
    </font>
    <font>
      <sz val="22"/>
      <name val="ＭＳ 明朝"/>
      <family val="1"/>
      <charset val="128"/>
    </font>
    <font>
      <sz val="6"/>
      <name val="ＭＳ Ｐゴシック"/>
      <family val="3"/>
      <charset val="128"/>
    </font>
    <font>
      <sz val="24"/>
      <name val="ＭＳ 明朝"/>
      <family val="1"/>
      <charset val="128"/>
    </font>
    <font>
      <sz val="16"/>
      <name val="ＭＳ 明朝"/>
      <family val="1"/>
      <charset val="128"/>
    </font>
    <font>
      <sz val="11"/>
      <color indexed="10"/>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b/>
      <sz val="16"/>
      <name val="ＭＳ 明朝"/>
      <family val="1"/>
      <charset val="128"/>
    </font>
    <font>
      <b/>
      <sz val="12"/>
      <name val="ＭＳ 明朝"/>
      <family val="1"/>
      <charset val="128"/>
    </font>
    <font>
      <sz val="10"/>
      <name val="ＭＳ 明朝"/>
      <family val="1"/>
      <charset val="128"/>
    </font>
    <font>
      <sz val="11"/>
      <name val="ＭＳ 明朝"/>
      <family val="1"/>
      <charset val="128"/>
    </font>
    <font>
      <sz val="28"/>
      <name val="ＭＳ 明朝"/>
      <family val="1"/>
      <charset val="128"/>
    </font>
    <font>
      <u/>
      <sz val="11"/>
      <name val="ＭＳ 明朝"/>
      <family val="1"/>
      <charset val="128"/>
    </font>
    <font>
      <sz val="9"/>
      <name val="ＭＳ 明朝"/>
      <family val="1"/>
      <charset val="128"/>
    </font>
    <font>
      <sz val="12"/>
      <name val="ＭＳ 明朝"/>
      <family val="1"/>
      <charset val="128"/>
    </font>
    <font>
      <sz val="8"/>
      <name val="ＭＳ 明朝"/>
      <family val="1"/>
      <charset val="128"/>
    </font>
    <font>
      <b/>
      <sz val="10"/>
      <name val="ＭＳ 明朝"/>
      <family val="1"/>
      <charset val="128"/>
    </font>
    <font>
      <sz val="13.5"/>
      <name val="ＭＳ 明朝"/>
      <family val="1"/>
      <charset val="128"/>
    </font>
    <font>
      <sz val="11"/>
      <name val="HGｺﾞｼｯｸM"/>
      <family val="3"/>
      <charset val="128"/>
    </font>
    <font>
      <sz val="11"/>
      <name val="HGPｺﾞｼｯｸM"/>
      <family val="3"/>
      <charset val="128"/>
    </font>
    <font>
      <sz val="11"/>
      <color rgb="FFFF0000"/>
      <name val="ＭＳ 明朝"/>
      <family val="1"/>
      <charset val="128"/>
    </font>
    <font>
      <b/>
      <sz val="10"/>
      <color rgb="FFFF0000"/>
      <name val="ＭＳ 明朝"/>
      <family val="1"/>
      <charset val="128"/>
    </font>
    <font>
      <sz val="12"/>
      <color rgb="FFFF0000"/>
      <name val="ＭＳ 明朝"/>
      <family val="1"/>
      <charset val="128"/>
    </font>
    <font>
      <b/>
      <sz val="11"/>
      <color rgb="FFFF0000"/>
      <name val="ＭＳ 明朝"/>
      <family val="1"/>
      <charset val="128"/>
    </font>
    <font>
      <sz val="10"/>
      <color rgb="FFFF0000"/>
      <name val="ＭＳ 明朝"/>
      <family val="1"/>
      <charset val="128"/>
    </font>
    <font>
      <b/>
      <sz val="12"/>
      <color rgb="FFFF0000"/>
      <name val="ＭＳ 明朝"/>
      <family val="1"/>
      <charset val="128"/>
    </font>
    <font>
      <u/>
      <sz val="10"/>
      <color rgb="FFFF0000"/>
      <name val="ＭＳ 明朝"/>
      <family val="1"/>
      <charset val="128"/>
    </font>
    <font>
      <sz val="11"/>
      <color rgb="FF00B0F0"/>
      <name val="ＭＳ 明朝"/>
      <family val="1"/>
      <charset val="128"/>
    </font>
    <font>
      <sz val="10"/>
      <color theme="3"/>
      <name val="HGSｺﾞｼｯｸM"/>
      <family val="3"/>
      <charset val="128"/>
    </font>
    <font>
      <sz val="11"/>
      <color theme="3"/>
      <name val="HGｺﾞｼｯｸM"/>
      <family val="3"/>
      <charset val="128"/>
    </font>
    <font>
      <b/>
      <sz val="11"/>
      <name val="ＭＳ 明朝"/>
      <family val="1"/>
      <charset val="128"/>
    </font>
    <font>
      <sz val="11"/>
      <color theme="1"/>
      <name val="ＭＳ 明朝"/>
      <family val="1"/>
      <charset val="128"/>
    </font>
    <font>
      <b/>
      <u/>
      <sz val="11"/>
      <color indexed="10"/>
      <name val="ＭＳ 明朝"/>
      <family val="1"/>
      <charset val="128"/>
    </font>
    <font>
      <sz val="10"/>
      <color rgb="FF00B050"/>
      <name val="ＭＳ 明朝"/>
      <family val="1"/>
      <charset val="128"/>
    </font>
    <font>
      <sz val="9.5"/>
      <name val="ＭＳ 明朝"/>
      <family val="1"/>
      <charset val="128"/>
    </font>
    <font>
      <u/>
      <sz val="10"/>
      <name val="ＭＳ 明朝"/>
      <family val="1"/>
      <charset val="128"/>
    </font>
    <font>
      <sz val="10"/>
      <name val="HGSｺﾞｼｯｸM"/>
      <family val="3"/>
      <charset val="128"/>
    </font>
    <font>
      <sz val="14"/>
      <color rgb="FFFF0000"/>
      <name val="ＭＳ 明朝"/>
      <family val="1"/>
      <charset val="128"/>
    </font>
    <font>
      <sz val="11"/>
      <name val="ＭＳ Ｐ明朝"/>
      <family val="1"/>
      <charset val="128"/>
    </font>
    <font>
      <sz val="10"/>
      <name val="ＭＳ Ｐ明朝"/>
      <family val="1"/>
      <charset val="128"/>
    </font>
    <font>
      <sz val="9"/>
      <name val="ＭＳ Ｐ明朝"/>
      <family val="1"/>
      <charset val="128"/>
    </font>
    <font>
      <sz val="8"/>
      <name val="ＭＳ Ｐ明朝"/>
      <family val="1"/>
      <charset val="128"/>
    </font>
    <font>
      <b/>
      <sz val="9"/>
      <color indexed="81"/>
      <name val="MS P ゴシック"/>
      <family val="3"/>
      <charset val="128"/>
    </font>
    <font>
      <b/>
      <u/>
      <sz val="10"/>
      <color rgb="FFFF0000"/>
      <name val="ＭＳ 明朝"/>
      <family val="1"/>
      <charset val="128"/>
    </font>
    <font>
      <strike/>
      <sz val="10"/>
      <color rgb="FFFF0000"/>
      <name val="ＭＳ 明朝"/>
      <family val="1"/>
      <charset val="128"/>
    </font>
    <font>
      <b/>
      <sz val="8"/>
      <color rgb="FFFF0000"/>
      <name val="ＭＳ 明朝"/>
      <family val="1"/>
      <charset val="128"/>
    </font>
    <font>
      <b/>
      <sz val="11"/>
      <color rgb="FFFF0000"/>
      <name val="ＭＳ Ｐ明朝"/>
      <family val="1"/>
      <charset val="128"/>
    </font>
    <font>
      <sz val="10"/>
      <color rgb="FFFF0000"/>
      <name val="ＭＳ Ｐ明朝"/>
      <family val="1"/>
      <charset val="128"/>
    </font>
    <font>
      <b/>
      <sz val="10"/>
      <color rgb="FFFF0000"/>
      <name val="ＭＳ Ｐ明朝"/>
      <family val="1"/>
      <charset val="128"/>
    </font>
    <font>
      <sz val="6"/>
      <name val="ＭＳ 明朝"/>
      <family val="1"/>
      <charset val="128"/>
    </font>
    <font>
      <sz val="10.5"/>
      <name val="ＭＳ 明朝"/>
      <family val="1"/>
      <charset val="128"/>
    </font>
    <font>
      <sz val="10.5"/>
      <color rgb="FFFF0000"/>
      <name val="ＭＳ 明朝"/>
      <family val="1"/>
      <charset val="128"/>
    </font>
    <font>
      <b/>
      <sz val="10.5"/>
      <color rgb="FFFF0000"/>
      <name val="ＭＳ 明朝"/>
      <family val="1"/>
      <charset val="128"/>
    </font>
    <font>
      <strike/>
      <sz val="10"/>
      <name val="ＭＳ 明朝"/>
      <family val="1"/>
      <charset val="128"/>
    </font>
    <font>
      <sz val="10"/>
      <name val="ＭＳ Ｐゴシック"/>
      <family val="3"/>
      <charset val="128"/>
    </font>
    <font>
      <sz val="9"/>
      <color rgb="FFFF0000"/>
      <name val="ＭＳ 明朝"/>
      <family val="1"/>
      <charset val="128"/>
    </font>
    <font>
      <sz val="9.8000000000000007"/>
      <name val="ＭＳ 明朝"/>
      <family val="1"/>
      <charset val="128"/>
    </font>
    <font>
      <b/>
      <sz val="9"/>
      <color rgb="FFFF0000"/>
      <name val="ＭＳ 明朝"/>
      <family val="1"/>
      <charset val="128"/>
    </font>
    <font>
      <sz val="22"/>
      <color rgb="FF000000"/>
      <name val="ＭＳ 明朝"/>
      <family val="1"/>
      <charset val="128"/>
    </font>
    <font>
      <sz val="10"/>
      <color rgb="FF0070C0"/>
      <name val="ＭＳ Ｐ明朝"/>
      <family val="1"/>
      <charset val="128"/>
    </font>
    <font>
      <b/>
      <sz val="10"/>
      <color rgb="FF0070C0"/>
      <name val="ＭＳ Ｐ明朝"/>
      <family val="1"/>
      <charset val="128"/>
    </font>
    <font>
      <sz val="8.5"/>
      <color rgb="FF0070C0"/>
      <name val="ＭＳ Ｐ明朝"/>
      <family val="1"/>
      <charset val="128"/>
    </font>
    <font>
      <sz val="8"/>
      <color rgb="FF0070C0"/>
      <name val="ＭＳ Ｐ明朝"/>
      <family val="1"/>
      <charset val="128"/>
    </font>
    <font>
      <sz val="9"/>
      <color rgb="FF0070C0"/>
      <name val="ＭＳ Ｐ明朝"/>
      <family val="1"/>
      <charset val="128"/>
    </font>
    <font>
      <sz val="9.5"/>
      <color rgb="FFFF0000"/>
      <name val="ＭＳ 明朝"/>
      <family val="1"/>
      <charset val="128"/>
    </font>
    <font>
      <sz val="10"/>
      <color rgb="FFFF0000"/>
      <name val="BIZ UD明朝 Medium"/>
      <family val="1"/>
      <charset val="128"/>
    </font>
    <font>
      <sz val="10"/>
      <color theme="1"/>
      <name val="ＭＳ 明朝"/>
      <family val="1"/>
      <charset val="128"/>
    </font>
    <font>
      <sz val="9"/>
      <color rgb="FFFF0000"/>
      <name val="HGPｺﾞｼｯｸM"/>
      <family val="3"/>
      <charset val="128"/>
    </font>
    <font>
      <sz val="9.5"/>
      <color theme="1"/>
      <name val="ＭＳ 明朝"/>
      <family val="1"/>
      <charset val="128"/>
    </font>
    <font>
      <u/>
      <sz val="10"/>
      <color theme="1"/>
      <name val="ＭＳ 明朝"/>
      <family val="1"/>
      <charset val="128"/>
    </font>
    <font>
      <b/>
      <u/>
      <sz val="11"/>
      <color rgb="FF00B050"/>
      <name val="ＭＳ 明朝"/>
      <family val="1"/>
      <charset val="128"/>
    </font>
    <font>
      <b/>
      <u/>
      <sz val="11"/>
      <name val="ＭＳ 明朝"/>
      <family val="1"/>
      <charset val="128"/>
    </font>
    <font>
      <sz val="9"/>
      <color theme="1"/>
      <name val="ＭＳ 明朝"/>
      <family val="1"/>
      <charset val="128"/>
    </font>
    <font>
      <u/>
      <sz val="11"/>
      <color theme="1"/>
      <name val="ＭＳ 明朝"/>
      <family val="1"/>
      <charset val="128"/>
    </font>
    <font>
      <sz val="10"/>
      <color theme="1"/>
      <name val="HGSｺﾞｼｯｸM"/>
      <family val="3"/>
      <charset val="128"/>
    </font>
    <font>
      <sz val="10"/>
      <color rgb="FFFF0000"/>
      <name val="HGSｺﾞｼｯｸM"/>
      <family val="3"/>
      <charset val="128"/>
    </font>
    <font>
      <strike/>
      <sz val="11"/>
      <color rgb="FFFF0000"/>
      <name val="ＭＳ 明朝"/>
      <family val="1"/>
      <charset val="128"/>
    </font>
    <font>
      <sz val="11"/>
      <color rgb="FF0000FF"/>
      <name val="ＭＳ 明朝"/>
      <family val="1"/>
      <charset val="128"/>
    </font>
    <font>
      <u/>
      <sz val="11"/>
      <color rgb="FFFF0000"/>
      <name val="ＭＳ 明朝"/>
      <family val="1"/>
      <charset val="128"/>
    </font>
    <font>
      <b/>
      <u/>
      <sz val="11"/>
      <color rgb="FFFF0000"/>
      <name val="ＭＳ 明朝"/>
      <family val="1"/>
      <charset val="128"/>
    </font>
    <font>
      <strike/>
      <sz val="11"/>
      <name val="ＭＳ 明朝"/>
      <family val="1"/>
      <charset val="128"/>
    </font>
    <font>
      <strike/>
      <sz val="11"/>
      <name val="ＭＳ Ｐゴシック"/>
      <family val="3"/>
      <charset val="128"/>
    </font>
    <font>
      <strike/>
      <sz val="11"/>
      <color rgb="FFFF0000"/>
      <name val="ＭＳ Ｐゴシック"/>
      <family val="3"/>
      <charset val="128"/>
    </font>
    <font>
      <u/>
      <sz val="11"/>
      <name val="ＭＳ Ｐゴシック"/>
      <family val="3"/>
      <charset val="128"/>
    </font>
    <font>
      <sz val="11"/>
      <color rgb="FF00B050"/>
      <name val="ＭＳ 明朝"/>
      <family val="1"/>
      <charset val="128"/>
    </font>
    <font>
      <strike/>
      <sz val="10"/>
      <name val="ＭＳ Ｐゴシック"/>
      <family val="3"/>
      <charset val="128"/>
    </font>
    <font>
      <u/>
      <sz val="10"/>
      <color rgb="FF00B050"/>
      <name val="ＭＳ 明朝"/>
      <family val="1"/>
      <charset val="128"/>
    </font>
    <font>
      <u/>
      <sz val="11"/>
      <color rgb="FF0000FF"/>
      <name val="ＭＳ 明朝"/>
      <family val="1"/>
      <charset val="128"/>
    </font>
    <font>
      <strike/>
      <sz val="9"/>
      <color rgb="FFFF0000"/>
      <name val="ＭＳ 明朝"/>
      <family val="1"/>
      <charset val="128"/>
    </font>
    <font>
      <sz val="8"/>
      <color rgb="FF0000FF"/>
      <name val="ＭＳ 明朝"/>
      <family val="1"/>
      <charset val="128"/>
    </font>
    <font>
      <u/>
      <sz val="10"/>
      <color rgb="FF0000FF"/>
      <name val="ＭＳ 明朝"/>
      <family val="1"/>
      <charset val="128"/>
    </font>
    <font>
      <u/>
      <sz val="11"/>
      <color rgb="FFFF0000"/>
      <name val="HGｺﾞｼｯｸM"/>
      <family val="3"/>
      <charset val="128"/>
    </font>
    <font>
      <i/>
      <sz val="10"/>
      <name val="ＭＳ 明朝"/>
      <family val="1"/>
      <charset val="128"/>
    </font>
  </fonts>
  <fills count="38">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41"/>
        <bgColor indexed="64"/>
      </patternFill>
    </fill>
    <fill>
      <patternFill patternType="solid">
        <fgColor theme="0" tint="-4.9989318521683403E-2"/>
        <bgColor indexed="64"/>
      </patternFill>
    </fill>
    <fill>
      <patternFill patternType="solid">
        <fgColor rgb="FFFFCCCC"/>
        <bgColor indexed="64"/>
      </patternFill>
    </fill>
    <fill>
      <patternFill patternType="solid">
        <fgColor rgb="FFFFFF99"/>
        <bgColor indexed="64"/>
      </patternFill>
    </fill>
    <fill>
      <patternFill patternType="solid">
        <fgColor theme="0"/>
        <bgColor indexed="64"/>
      </patternFill>
    </fill>
    <fill>
      <patternFill patternType="solid">
        <fgColor rgb="FFFFCCFF"/>
        <bgColor indexed="64"/>
      </patternFill>
    </fill>
    <fill>
      <patternFill patternType="solid">
        <fgColor rgb="FFCCFFFF"/>
        <bgColor indexed="64"/>
      </patternFill>
    </fill>
    <fill>
      <patternFill patternType="solid">
        <fgColor rgb="FFFFFF00"/>
        <bgColor indexed="64"/>
      </patternFill>
    </fill>
    <fill>
      <patternFill patternType="solid">
        <fgColor rgb="FFFFFFCC"/>
        <bgColor indexed="64"/>
      </patternFill>
    </fill>
    <fill>
      <patternFill patternType="solid">
        <fgColor theme="0" tint="-0.14996795556505021"/>
        <bgColor indexed="64"/>
      </patternFill>
    </fill>
    <fill>
      <patternFill patternType="solid">
        <fgColor theme="0" tint="-0.14999847407452621"/>
        <bgColor indexed="64"/>
      </patternFill>
    </fill>
    <fill>
      <patternFill patternType="solid">
        <fgColor indexed="43"/>
        <bgColor indexed="64"/>
      </patternFill>
    </fill>
    <fill>
      <patternFill patternType="solid">
        <fgColor rgb="FFBFBFBF"/>
        <bgColor indexed="64"/>
      </patternFill>
    </fill>
    <fill>
      <patternFill patternType="solid">
        <fgColor theme="0" tint="-0.249977111117893"/>
        <bgColor indexed="64"/>
      </patternFill>
    </fill>
  </fills>
  <borders count="222">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diagonalDown="1">
      <left style="thin">
        <color indexed="64"/>
      </left>
      <right/>
      <top style="thin">
        <color indexed="64"/>
      </top>
      <bottom style="thin">
        <color indexed="64"/>
      </bottom>
      <diagonal style="thin">
        <color indexed="64"/>
      </diagonal>
    </border>
    <border diagonalDown="1">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diagonalDown="1">
      <left style="thin">
        <color indexed="64"/>
      </left>
      <right style="thin">
        <color indexed="64"/>
      </right>
      <top style="thin">
        <color indexed="64"/>
      </top>
      <bottom style="thin">
        <color indexed="64"/>
      </bottom>
      <diagonal style="thin">
        <color indexed="64"/>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hair">
        <color indexed="64"/>
      </left>
      <right/>
      <top style="thin">
        <color indexed="64"/>
      </top>
      <bottom/>
      <diagonal/>
    </border>
    <border>
      <left style="hair">
        <color indexed="64"/>
      </left>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hair">
        <color indexed="64"/>
      </left>
      <right style="thin">
        <color indexed="64"/>
      </right>
      <top style="thin">
        <color indexed="64"/>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style="hair">
        <color indexed="64"/>
      </right>
      <top/>
      <bottom/>
      <diagonal/>
    </border>
    <border>
      <left/>
      <right/>
      <top style="thin">
        <color indexed="64"/>
      </top>
      <bottom style="hair">
        <color indexed="64"/>
      </bottom>
      <diagonal/>
    </border>
    <border diagonalDown="1">
      <left style="thin">
        <color indexed="64"/>
      </left>
      <right style="thin">
        <color indexed="64"/>
      </right>
      <top style="thin">
        <color indexed="64"/>
      </top>
      <bottom style="hair">
        <color indexed="64"/>
      </bottom>
      <diagonal style="thin">
        <color indexed="64"/>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diagonalDown="1">
      <left style="thin">
        <color indexed="64"/>
      </left>
      <right style="thin">
        <color indexed="64"/>
      </right>
      <top style="hair">
        <color indexed="64"/>
      </top>
      <bottom style="thin">
        <color indexed="64"/>
      </bottom>
      <diagonal style="thin">
        <color indexed="64"/>
      </diagonal>
    </border>
    <border>
      <left style="thin">
        <color indexed="64"/>
      </left>
      <right style="thin">
        <color indexed="64"/>
      </right>
      <top style="double">
        <color indexed="64"/>
      </top>
      <bottom style="thin">
        <color indexed="64"/>
      </bottom>
      <diagonal/>
    </border>
    <border>
      <left/>
      <right/>
      <top style="medium">
        <color indexed="64"/>
      </top>
      <bottom style="medium">
        <color indexed="64"/>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diagonalDown="1">
      <left style="medium">
        <color indexed="64"/>
      </left>
      <right/>
      <top style="medium">
        <color indexed="64"/>
      </top>
      <bottom style="medium">
        <color indexed="64"/>
      </bottom>
      <diagonal style="thin">
        <color indexed="64"/>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right style="thin">
        <color indexed="64"/>
      </right>
      <top style="dotted">
        <color indexed="64"/>
      </top>
      <bottom style="thin">
        <color indexed="64"/>
      </bottom>
      <diagonal/>
    </border>
    <border>
      <left/>
      <right/>
      <top style="dotted">
        <color indexed="64"/>
      </top>
      <bottom style="thin">
        <color indexed="64"/>
      </bottom>
      <diagonal/>
    </border>
    <border>
      <left style="thin">
        <color indexed="64"/>
      </left>
      <right/>
      <top style="dotted">
        <color indexed="64"/>
      </top>
      <bottom style="thin">
        <color indexed="64"/>
      </bottom>
      <diagonal/>
    </border>
    <border>
      <left/>
      <right style="thin">
        <color indexed="64"/>
      </right>
      <top style="dotted">
        <color indexed="64"/>
      </top>
      <bottom style="dotted">
        <color indexed="64"/>
      </bottom>
      <diagonal/>
    </border>
    <border>
      <left/>
      <right/>
      <top style="dotted">
        <color indexed="64"/>
      </top>
      <bottom style="dotted">
        <color indexed="64"/>
      </bottom>
      <diagonal/>
    </border>
    <border>
      <left/>
      <right style="thin">
        <color indexed="64"/>
      </right>
      <top style="thin">
        <color indexed="64"/>
      </top>
      <bottom style="dotted">
        <color indexed="64"/>
      </bottom>
      <diagonal/>
    </border>
    <border>
      <left/>
      <right/>
      <top style="thin">
        <color indexed="64"/>
      </top>
      <bottom style="dotted">
        <color indexed="64"/>
      </bottom>
      <diagonal/>
    </border>
    <border>
      <left style="double">
        <color indexed="64"/>
      </left>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right style="medium">
        <color indexed="64"/>
      </right>
      <top/>
      <bottom style="thin">
        <color indexed="64"/>
      </bottom>
      <diagonal/>
    </border>
    <border>
      <left/>
      <right style="medium">
        <color indexed="64"/>
      </right>
      <top style="thin">
        <color indexed="64"/>
      </top>
      <bottom/>
      <diagonal/>
    </border>
    <border>
      <left/>
      <right style="thin">
        <color auto="1"/>
      </right>
      <top style="thin">
        <color auto="1"/>
      </top>
      <bottom/>
      <diagonal/>
    </border>
    <border>
      <left style="thin">
        <color indexed="64"/>
      </left>
      <right/>
      <top style="thin">
        <color indexed="64"/>
      </top>
      <bottom style="dotted">
        <color indexed="64"/>
      </bottom>
      <diagonal/>
    </border>
    <border>
      <left style="double">
        <color indexed="64"/>
      </left>
      <right/>
      <top style="thin">
        <color indexed="64"/>
      </top>
      <bottom style="dotted">
        <color indexed="64"/>
      </bottom>
      <diagonal/>
    </border>
    <border>
      <left style="thin">
        <color indexed="64"/>
      </left>
      <right/>
      <top style="dotted">
        <color indexed="64"/>
      </top>
      <bottom style="dotted">
        <color indexed="64"/>
      </bottom>
      <diagonal/>
    </border>
    <border>
      <left style="double">
        <color indexed="64"/>
      </left>
      <right/>
      <top style="dotted">
        <color indexed="64"/>
      </top>
      <bottom style="dotted">
        <color indexed="64"/>
      </bottom>
      <diagonal/>
    </border>
    <border>
      <left style="double">
        <color indexed="64"/>
      </left>
      <right/>
      <top style="dotted">
        <color indexed="64"/>
      </top>
      <bottom style="thin">
        <color indexed="64"/>
      </bottom>
      <diagonal/>
    </border>
    <border>
      <left style="hair">
        <color indexed="64"/>
      </left>
      <right style="hair">
        <color indexed="64"/>
      </right>
      <top style="thin">
        <color indexed="64"/>
      </top>
      <bottom/>
      <diagonal/>
    </border>
    <border>
      <left style="hair">
        <color indexed="64"/>
      </left>
      <right style="hair">
        <color indexed="64"/>
      </right>
      <top/>
      <bottom style="thin">
        <color indexed="64"/>
      </bottom>
      <diagonal/>
    </border>
    <border>
      <left style="thin">
        <color indexed="64"/>
      </left>
      <right style="hair">
        <color indexed="64"/>
      </right>
      <top style="thin">
        <color indexed="64"/>
      </top>
      <bottom/>
      <diagonal/>
    </border>
    <border>
      <left style="thin">
        <color indexed="64"/>
      </left>
      <right style="hair">
        <color indexed="64"/>
      </right>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bottom/>
      <diagonal/>
    </border>
    <border>
      <left style="hair">
        <color indexed="64"/>
      </left>
      <right style="hair">
        <color indexed="64"/>
      </right>
      <top/>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right style="hair">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auto="1"/>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style="thin">
        <color auto="1"/>
      </left>
      <right style="medium">
        <color indexed="64"/>
      </right>
      <top style="thin">
        <color auto="1"/>
      </top>
      <bottom/>
      <diagonal/>
    </border>
    <border>
      <left style="thin">
        <color auto="1"/>
      </left>
      <right style="medium">
        <color indexed="64"/>
      </right>
      <top style="thin">
        <color indexed="64"/>
      </top>
      <bottom style="thin">
        <color auto="1"/>
      </bottom>
      <diagonal/>
    </border>
    <border>
      <left style="medium">
        <color indexed="64"/>
      </left>
      <right/>
      <top/>
      <bottom style="thin">
        <color indexed="64"/>
      </bottom>
      <diagonal/>
    </border>
    <border diagonalUp="1" diagonalDown="1">
      <left style="thin">
        <color indexed="64"/>
      </left>
      <right style="thin">
        <color indexed="64"/>
      </right>
      <top style="thin">
        <color indexed="64"/>
      </top>
      <bottom style="thin">
        <color indexed="64"/>
      </bottom>
      <diagonal style="thin">
        <color indexed="64"/>
      </diagonal>
    </border>
    <border>
      <left style="thin">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style="thin">
        <color indexed="64"/>
      </right>
      <top style="medium">
        <color rgb="FFFF0000"/>
      </top>
      <bottom style="thin">
        <color indexed="64"/>
      </bottom>
      <diagonal/>
    </border>
    <border>
      <left style="thin">
        <color indexed="64"/>
      </left>
      <right style="medium">
        <color rgb="FFFF0000"/>
      </right>
      <top style="medium">
        <color rgb="FFFF0000"/>
      </top>
      <bottom style="thin">
        <color indexed="64"/>
      </bottom>
      <diagonal/>
    </border>
    <border>
      <left style="medium">
        <color rgb="FFFF0000"/>
      </left>
      <right/>
      <top style="thin">
        <color indexed="64"/>
      </top>
      <bottom/>
      <diagonal/>
    </border>
    <border>
      <left/>
      <right style="medium">
        <color rgb="FFFF0000"/>
      </right>
      <top style="thin">
        <color auto="1"/>
      </top>
      <bottom/>
      <diagonal/>
    </border>
    <border>
      <left style="medium">
        <color rgb="FFFF0000"/>
      </left>
      <right/>
      <top/>
      <bottom/>
      <diagonal/>
    </border>
    <border>
      <left/>
      <right style="medium">
        <color rgb="FFFF0000"/>
      </right>
      <top/>
      <bottom/>
      <diagonal/>
    </border>
    <border>
      <left style="medium">
        <color rgb="FFFF0000"/>
      </left>
      <right/>
      <top/>
      <bottom style="thin">
        <color indexed="64"/>
      </bottom>
      <diagonal/>
    </border>
    <border>
      <left/>
      <right style="medium">
        <color rgb="FFFF0000"/>
      </right>
      <top/>
      <bottom style="thin">
        <color indexed="64"/>
      </bottom>
      <diagonal/>
    </border>
    <border>
      <left style="medium">
        <color rgb="FFFF0000"/>
      </left>
      <right/>
      <top/>
      <bottom style="medium">
        <color rgb="FFFF0000"/>
      </bottom>
      <diagonal/>
    </border>
    <border>
      <left/>
      <right style="thin">
        <color indexed="64"/>
      </right>
      <top/>
      <bottom style="medium">
        <color rgb="FFFF0000"/>
      </bottom>
      <diagonal/>
    </border>
    <border>
      <left style="thin">
        <color indexed="64"/>
      </left>
      <right/>
      <top/>
      <bottom style="medium">
        <color rgb="FFFF0000"/>
      </bottom>
      <diagonal/>
    </border>
    <border>
      <left/>
      <right style="medium">
        <color rgb="FFFF0000"/>
      </right>
      <top/>
      <bottom style="medium">
        <color rgb="FFFF0000"/>
      </bottom>
      <diagonal/>
    </border>
    <border>
      <left style="medium">
        <color rgb="FFFF0000"/>
      </left>
      <right/>
      <top style="medium">
        <color rgb="FFFF0000"/>
      </top>
      <bottom style="thin">
        <color auto="1"/>
      </bottom>
      <diagonal/>
    </border>
    <border>
      <left/>
      <right style="medium">
        <color indexed="64"/>
      </right>
      <top/>
      <bottom/>
      <diagonal/>
    </border>
    <border>
      <left style="thin">
        <color auto="1"/>
      </left>
      <right style="thin">
        <color auto="1"/>
      </right>
      <top style="thin">
        <color auto="1"/>
      </top>
      <bottom style="thin">
        <color indexed="64"/>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right/>
      <top style="thin">
        <color auto="1"/>
      </top>
      <bottom style="thin">
        <color indexed="64"/>
      </bottom>
      <diagonal/>
    </border>
    <border>
      <left style="hair">
        <color indexed="64"/>
      </left>
      <right/>
      <top/>
      <bottom/>
      <diagonal/>
    </border>
    <border>
      <left style="medium">
        <color indexed="64"/>
      </left>
      <right style="medium">
        <color indexed="64"/>
      </right>
      <top style="medium">
        <color indexed="64"/>
      </top>
      <bottom style="medium">
        <color indexed="64"/>
      </bottom>
      <diagonal/>
    </border>
    <border>
      <left style="medium">
        <color rgb="FFFF0000"/>
      </left>
      <right style="medium">
        <color rgb="FFFF0000"/>
      </right>
      <top/>
      <bottom style="medium">
        <color rgb="FFFF0000"/>
      </bottom>
      <diagonal/>
    </border>
    <border>
      <left/>
      <right/>
      <top style="medium">
        <color rgb="FFFF0000"/>
      </top>
      <bottom style="thin">
        <color auto="1"/>
      </bottom>
      <diagonal/>
    </border>
    <border>
      <left/>
      <right style="medium">
        <color rgb="FFFF0000"/>
      </right>
      <top style="medium">
        <color rgb="FFFF0000"/>
      </top>
      <bottom style="thin">
        <color auto="1"/>
      </bottom>
      <diagonal/>
    </border>
    <border>
      <left style="medium">
        <color rgb="FFFF0000"/>
      </left>
      <right/>
      <top style="thin">
        <color auto="1"/>
      </top>
      <bottom style="thin">
        <color auto="1"/>
      </bottom>
      <diagonal/>
    </border>
    <border>
      <left style="medium">
        <color rgb="FFFF0000"/>
      </left>
      <right style="medium">
        <color rgb="FFFF0000"/>
      </right>
      <top style="medium">
        <color rgb="FFFF0000"/>
      </top>
      <bottom/>
      <diagonal/>
    </border>
    <border>
      <left style="medium">
        <color rgb="FFFF0000"/>
      </left>
      <right style="medium">
        <color rgb="FFFF0000"/>
      </right>
      <top/>
      <bottom/>
      <diagonal/>
    </border>
    <border>
      <left style="medium">
        <color rgb="FFFF0000"/>
      </left>
      <right style="medium">
        <color rgb="FFFF0000"/>
      </right>
      <top/>
      <bottom style="thin">
        <color indexed="64"/>
      </bottom>
      <diagonal/>
    </border>
    <border>
      <left style="medium">
        <color rgb="FFFF0000"/>
      </left>
      <right style="medium">
        <color rgb="FFFF0000"/>
      </right>
      <top style="thin">
        <color indexed="64"/>
      </top>
      <bottom/>
      <diagonal/>
    </border>
    <border>
      <left/>
      <right style="hair">
        <color indexed="64"/>
      </right>
      <top style="thin">
        <color indexed="64"/>
      </top>
      <bottom style="hair">
        <color indexed="64"/>
      </bottom>
      <diagonal/>
    </border>
    <border>
      <left/>
      <right style="hair">
        <color indexed="64"/>
      </right>
      <top style="hair">
        <color indexed="64"/>
      </top>
      <bottom style="hair">
        <color indexed="64"/>
      </bottom>
      <diagonal/>
    </border>
    <border>
      <left/>
      <right style="hair">
        <color indexed="64"/>
      </right>
      <top style="thin">
        <color indexed="64"/>
      </top>
      <bottom/>
      <diagonal/>
    </border>
    <border>
      <left style="medium">
        <color rgb="FFFF0000"/>
      </left>
      <right style="thin">
        <color indexed="64"/>
      </right>
      <top style="medium">
        <color rgb="FFFF0000"/>
      </top>
      <bottom/>
      <diagonal/>
    </border>
    <border>
      <left style="thin">
        <color indexed="64"/>
      </left>
      <right/>
      <top style="medium">
        <color rgb="FFFF0000"/>
      </top>
      <bottom/>
      <diagonal/>
    </border>
    <border>
      <left/>
      <right style="thin">
        <color auto="1"/>
      </right>
      <top style="medium">
        <color rgb="FFFF0000"/>
      </top>
      <bottom/>
      <diagonal/>
    </border>
    <border>
      <left/>
      <right style="medium">
        <color rgb="FFFF0000"/>
      </right>
      <top style="medium">
        <color rgb="FFFF0000"/>
      </top>
      <bottom/>
      <diagonal/>
    </border>
    <border>
      <left style="medium">
        <color rgb="FFFF0000"/>
      </left>
      <right style="thin">
        <color indexed="64"/>
      </right>
      <top/>
      <bottom/>
      <diagonal/>
    </border>
    <border>
      <left style="medium">
        <color rgb="FFFF0000"/>
      </left>
      <right style="thin">
        <color indexed="64"/>
      </right>
      <top/>
      <bottom style="thin">
        <color indexed="64"/>
      </bottom>
      <diagonal/>
    </border>
    <border>
      <left style="medium">
        <color rgb="FFFF0000"/>
      </left>
      <right style="thin">
        <color indexed="64"/>
      </right>
      <top style="thin">
        <color indexed="64"/>
      </top>
      <bottom/>
      <diagonal/>
    </border>
    <border>
      <left style="medium">
        <color rgb="FFFF0000"/>
      </left>
      <right style="thin">
        <color indexed="64"/>
      </right>
      <top/>
      <bottom style="medium">
        <color rgb="FFFF0000"/>
      </bottom>
      <diagonal/>
    </border>
    <border>
      <left style="thin">
        <color indexed="64"/>
      </left>
      <right style="medium">
        <color rgb="FFFF0000"/>
      </right>
      <top style="thin">
        <color indexed="64"/>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indexed="64"/>
      </left>
      <right/>
      <top style="thin">
        <color indexed="64"/>
      </top>
      <bottom/>
      <diagonal/>
    </border>
    <border>
      <left/>
      <right/>
      <top style="thin">
        <color auto="1"/>
      </top>
      <bottom/>
      <diagonal/>
    </border>
    <border>
      <left/>
      <right style="thin">
        <color auto="1"/>
      </right>
      <top style="thin">
        <color auto="1"/>
      </top>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double">
        <color indexed="64"/>
      </bottom>
      <diagonal/>
    </border>
    <border>
      <left style="thin">
        <color indexed="64"/>
      </left>
      <right style="thin">
        <color indexed="64"/>
      </right>
      <top style="dotted">
        <color indexed="64"/>
      </top>
      <bottom/>
      <diagonal/>
    </border>
    <border>
      <left style="thin">
        <color indexed="64"/>
      </left>
      <right style="thin">
        <color indexed="64"/>
      </right>
      <top style="thin">
        <color indexed="64"/>
      </top>
      <bottom/>
      <diagonal/>
    </border>
    <border>
      <left style="thin">
        <color auto="1"/>
      </left>
      <right style="thin">
        <color auto="1"/>
      </right>
      <top style="thin">
        <color auto="1"/>
      </top>
      <bottom style="thin">
        <color indexed="64"/>
      </bottom>
      <diagonal/>
    </border>
    <border>
      <left/>
      <right/>
      <top style="thin">
        <color auto="1"/>
      </top>
      <bottom style="thin">
        <color auto="1"/>
      </bottom>
      <diagonal/>
    </border>
    <border>
      <left/>
      <right/>
      <top style="thin">
        <color auto="1"/>
      </top>
      <bottom/>
      <diagonal/>
    </border>
    <border>
      <left/>
      <right style="thin">
        <color auto="1"/>
      </right>
      <top style="thin">
        <color indexed="64"/>
      </top>
      <bottom/>
      <diagonal/>
    </border>
    <border>
      <left style="thin">
        <color indexed="64"/>
      </left>
      <right/>
      <top style="thin">
        <color indexed="64"/>
      </top>
      <bottom/>
      <diagonal/>
    </border>
    <border>
      <left style="thin">
        <color auto="1"/>
      </left>
      <right/>
      <top style="thin">
        <color auto="1"/>
      </top>
      <bottom style="thin">
        <color indexed="64"/>
      </bottom>
      <diagonal/>
    </border>
    <border>
      <left/>
      <right/>
      <top style="thin">
        <color auto="1"/>
      </top>
      <bottom style="thin">
        <color indexed="64"/>
      </bottom>
      <diagonal/>
    </border>
    <border>
      <left/>
      <right style="thin">
        <color auto="1"/>
      </right>
      <top style="thin">
        <color auto="1"/>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medium">
        <color rgb="FFFF0000"/>
      </right>
      <top/>
      <bottom style="thin">
        <color indexed="64"/>
      </bottom>
      <diagonal/>
    </border>
    <border>
      <left style="thin">
        <color auto="1"/>
      </left>
      <right style="medium">
        <color rgb="FFFF0000"/>
      </right>
      <top style="thin">
        <color auto="1"/>
      </top>
      <bottom/>
      <diagonal/>
    </border>
    <border>
      <left style="medium">
        <color rgb="FFFF0000"/>
      </left>
      <right/>
      <top style="medium">
        <color rgb="FFFF0000"/>
      </top>
      <bottom style="medium">
        <color rgb="FFFF0000"/>
      </bottom>
      <diagonal/>
    </border>
    <border>
      <left/>
      <right/>
      <top style="medium">
        <color rgb="FFFF0000"/>
      </top>
      <bottom style="medium">
        <color rgb="FFFF0000"/>
      </bottom>
      <diagonal/>
    </border>
    <border>
      <left/>
      <right style="medium">
        <color rgb="FFFF0000"/>
      </right>
      <top style="medium">
        <color rgb="FFFF0000"/>
      </top>
      <bottom style="medium">
        <color rgb="FFFF0000"/>
      </bottom>
      <diagonal/>
    </border>
    <border>
      <left style="thin">
        <color auto="1"/>
      </left>
      <right style="thin">
        <color auto="1"/>
      </right>
      <top style="thin">
        <color auto="1"/>
      </top>
      <bottom style="thin">
        <color indexed="64"/>
      </bottom>
      <diagonal/>
    </border>
    <border>
      <left/>
      <right style="thin">
        <color auto="1"/>
      </right>
      <top style="thin">
        <color auto="1"/>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auto="1"/>
      </left>
      <right style="thin">
        <color auto="1"/>
      </right>
      <top style="thin">
        <color auto="1"/>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style="thin">
        <color indexed="64"/>
      </left>
      <right/>
      <top style="thin">
        <color indexed="64"/>
      </top>
      <bottom/>
      <diagonal/>
    </border>
    <border>
      <left/>
      <right style="thin">
        <color auto="1"/>
      </right>
      <top style="thin">
        <color auto="1"/>
      </top>
      <bottom/>
      <diagonal/>
    </border>
    <border>
      <left style="hair">
        <color indexed="64"/>
      </left>
      <right/>
      <top style="thin">
        <color indexed="64"/>
      </top>
      <bottom/>
      <diagonal/>
    </border>
    <border>
      <left/>
      <right style="hair">
        <color indexed="64"/>
      </right>
      <top style="thin">
        <color indexed="64"/>
      </top>
      <bottom/>
      <diagonal/>
    </border>
    <border>
      <left style="thin">
        <color indexed="64"/>
      </left>
      <right style="thin">
        <color auto="1"/>
      </right>
      <top style="thin">
        <color indexed="64"/>
      </top>
      <bottom/>
      <diagonal/>
    </border>
    <border>
      <left style="hair">
        <color indexed="64"/>
      </left>
      <right style="thin">
        <color indexed="64"/>
      </right>
      <top style="thin">
        <color indexed="64"/>
      </top>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top/>
      <bottom style="dashed">
        <color indexed="64"/>
      </bottom>
      <diagonal/>
    </border>
    <border>
      <left/>
      <right style="thin">
        <color indexed="64"/>
      </right>
      <top/>
      <bottom style="dashed">
        <color indexed="64"/>
      </bottom>
      <diagonal/>
    </border>
    <border>
      <left style="thin">
        <color indexed="64"/>
      </left>
      <right/>
      <top style="hair">
        <color indexed="64"/>
      </top>
      <bottom style="dashed">
        <color indexed="64"/>
      </bottom>
      <diagonal/>
    </border>
    <border>
      <left/>
      <right/>
      <top style="hair">
        <color indexed="64"/>
      </top>
      <bottom style="dashed">
        <color indexed="64"/>
      </bottom>
      <diagonal/>
    </border>
    <border>
      <left/>
      <right style="thin">
        <color indexed="64"/>
      </right>
      <top style="hair">
        <color indexed="64"/>
      </top>
      <bottom style="dashed">
        <color indexed="64"/>
      </bottom>
      <diagonal/>
    </border>
    <border>
      <left/>
      <right style="double">
        <color indexed="64"/>
      </right>
      <top style="thin">
        <color indexed="64"/>
      </top>
      <bottom style="thin">
        <color indexed="64"/>
      </bottom>
      <diagonal/>
    </border>
    <border>
      <left/>
      <right style="double">
        <color indexed="64"/>
      </right>
      <top style="thin">
        <color indexed="64"/>
      </top>
      <bottom style="dotted">
        <color indexed="64"/>
      </bottom>
      <diagonal/>
    </border>
    <border>
      <left/>
      <right style="double">
        <color indexed="64"/>
      </right>
      <top style="dotted">
        <color indexed="64"/>
      </top>
      <bottom style="dotted">
        <color indexed="64"/>
      </bottom>
      <diagonal/>
    </border>
    <border>
      <left/>
      <right style="double">
        <color indexed="64"/>
      </right>
      <top style="dotted">
        <color indexed="64"/>
      </top>
      <bottom style="thin">
        <color indexed="64"/>
      </bottom>
      <diagonal/>
    </border>
  </borders>
  <cellStyleXfs count="46">
    <xf numFmtId="0" fontId="0" fillId="0" borderId="0">
      <alignment vertical="center"/>
    </xf>
    <xf numFmtId="0" fontId="7" fillId="2" borderId="0" applyNumberFormat="0" applyBorder="0" applyAlignment="0" applyProtection="0">
      <alignment vertical="center"/>
    </xf>
    <xf numFmtId="0" fontId="7" fillId="3" borderId="0" applyNumberFormat="0" applyBorder="0" applyAlignment="0" applyProtection="0">
      <alignment vertical="center"/>
    </xf>
    <xf numFmtId="0" fontId="7" fillId="4" borderId="0" applyNumberFormat="0" applyBorder="0" applyAlignment="0" applyProtection="0">
      <alignment vertical="center"/>
    </xf>
    <xf numFmtId="0" fontId="7" fillId="5" borderId="0" applyNumberFormat="0" applyBorder="0" applyAlignment="0" applyProtection="0">
      <alignment vertical="center"/>
    </xf>
    <xf numFmtId="0" fontId="7" fillId="6" borderId="0" applyNumberFormat="0" applyBorder="0" applyAlignment="0" applyProtection="0">
      <alignment vertical="center"/>
    </xf>
    <xf numFmtId="0" fontId="7" fillId="7" borderId="0" applyNumberFormat="0" applyBorder="0" applyAlignment="0" applyProtection="0">
      <alignment vertical="center"/>
    </xf>
    <xf numFmtId="0" fontId="7" fillId="8" borderId="0" applyNumberFormat="0" applyBorder="0" applyAlignment="0" applyProtection="0">
      <alignment vertical="center"/>
    </xf>
    <xf numFmtId="0" fontId="7" fillId="9" borderId="0" applyNumberFormat="0" applyBorder="0" applyAlignment="0" applyProtection="0">
      <alignment vertical="center"/>
    </xf>
    <xf numFmtId="0" fontId="7" fillId="10" borderId="0" applyNumberFormat="0" applyBorder="0" applyAlignment="0" applyProtection="0">
      <alignment vertical="center"/>
    </xf>
    <xf numFmtId="0" fontId="7" fillId="5" borderId="0" applyNumberFormat="0" applyBorder="0" applyAlignment="0" applyProtection="0">
      <alignment vertical="center"/>
    </xf>
    <xf numFmtId="0" fontId="7" fillId="8" borderId="0" applyNumberFormat="0" applyBorder="0" applyAlignment="0" applyProtection="0">
      <alignment vertical="center"/>
    </xf>
    <xf numFmtId="0" fontId="7" fillId="11" borderId="0" applyNumberFormat="0" applyBorder="0" applyAlignment="0" applyProtection="0">
      <alignment vertical="center"/>
    </xf>
    <xf numFmtId="0" fontId="8" fillId="12" borderId="0" applyNumberFormat="0" applyBorder="0" applyAlignment="0" applyProtection="0">
      <alignment vertical="center"/>
    </xf>
    <xf numFmtId="0" fontId="8" fillId="9" borderId="0" applyNumberFormat="0" applyBorder="0" applyAlignment="0" applyProtection="0">
      <alignment vertical="center"/>
    </xf>
    <xf numFmtId="0" fontId="8" fillId="10" borderId="0" applyNumberFormat="0" applyBorder="0" applyAlignment="0" applyProtection="0">
      <alignment vertical="center"/>
    </xf>
    <xf numFmtId="0" fontId="8" fillId="13" borderId="0" applyNumberFormat="0" applyBorder="0" applyAlignment="0" applyProtection="0">
      <alignment vertical="center"/>
    </xf>
    <xf numFmtId="0" fontId="8" fillId="14" borderId="0" applyNumberFormat="0" applyBorder="0" applyAlignment="0" applyProtection="0">
      <alignment vertical="center"/>
    </xf>
    <xf numFmtId="0" fontId="8" fillId="15" borderId="0" applyNumberFormat="0" applyBorder="0" applyAlignment="0" applyProtection="0">
      <alignment vertical="center"/>
    </xf>
    <xf numFmtId="0" fontId="8" fillId="16" borderId="0" applyNumberFormat="0" applyBorder="0" applyAlignment="0" applyProtection="0">
      <alignment vertical="center"/>
    </xf>
    <xf numFmtId="0" fontId="8" fillId="17" borderId="0" applyNumberFormat="0" applyBorder="0" applyAlignment="0" applyProtection="0">
      <alignment vertical="center"/>
    </xf>
    <xf numFmtId="0" fontId="8" fillId="18" borderId="0" applyNumberFormat="0" applyBorder="0" applyAlignment="0" applyProtection="0">
      <alignment vertical="center"/>
    </xf>
    <xf numFmtId="0" fontId="8" fillId="13" borderId="0" applyNumberFormat="0" applyBorder="0" applyAlignment="0" applyProtection="0">
      <alignment vertical="center"/>
    </xf>
    <xf numFmtId="0" fontId="8" fillId="14" borderId="0" applyNumberFormat="0" applyBorder="0" applyAlignment="0" applyProtection="0">
      <alignment vertical="center"/>
    </xf>
    <xf numFmtId="0" fontId="8" fillId="19" borderId="0" applyNumberFormat="0" applyBorder="0" applyAlignment="0" applyProtection="0">
      <alignment vertical="center"/>
    </xf>
    <xf numFmtId="0" fontId="9" fillId="0" borderId="0" applyNumberFormat="0" applyFill="0" applyBorder="0" applyAlignment="0" applyProtection="0">
      <alignment vertical="center"/>
    </xf>
    <xf numFmtId="0" fontId="10" fillId="20" borderId="1" applyNumberFormat="0" applyAlignment="0" applyProtection="0">
      <alignment vertical="center"/>
    </xf>
    <xf numFmtId="0" fontId="11" fillId="21" borderId="0" applyNumberFormat="0" applyBorder="0" applyAlignment="0" applyProtection="0">
      <alignment vertical="center"/>
    </xf>
    <xf numFmtId="0" fontId="1" fillId="22" borderId="2" applyNumberFormat="0" applyFont="0" applyAlignment="0" applyProtection="0">
      <alignment vertical="center"/>
    </xf>
    <xf numFmtId="0" fontId="12" fillId="0" borderId="3" applyNumberFormat="0" applyFill="0" applyAlignment="0" applyProtection="0">
      <alignment vertical="center"/>
    </xf>
    <xf numFmtId="0" fontId="13" fillId="3" borderId="0" applyNumberFormat="0" applyBorder="0" applyAlignment="0" applyProtection="0">
      <alignment vertical="center"/>
    </xf>
    <xf numFmtId="0" fontId="14" fillId="23" borderId="4" applyNumberFormat="0" applyAlignment="0" applyProtection="0">
      <alignment vertical="center"/>
    </xf>
    <xf numFmtId="0" fontId="6" fillId="0" borderId="0" applyNumberFormat="0" applyFill="0" applyBorder="0" applyAlignment="0" applyProtection="0">
      <alignment vertical="center"/>
    </xf>
    <xf numFmtId="0" fontId="15" fillId="0" borderId="5" applyNumberFormat="0" applyFill="0" applyAlignment="0" applyProtection="0">
      <alignment vertical="center"/>
    </xf>
    <xf numFmtId="0" fontId="16" fillId="0" borderId="6" applyNumberFormat="0" applyFill="0" applyAlignment="0" applyProtection="0">
      <alignment vertical="center"/>
    </xf>
    <xf numFmtId="0" fontId="17" fillId="0" borderId="7" applyNumberFormat="0" applyFill="0" applyAlignment="0" applyProtection="0">
      <alignment vertical="center"/>
    </xf>
    <xf numFmtId="0" fontId="17" fillId="0" borderId="0" applyNumberFormat="0" applyFill="0" applyBorder="0" applyAlignment="0" applyProtection="0">
      <alignment vertical="center"/>
    </xf>
    <xf numFmtId="0" fontId="18" fillId="0" borderId="8" applyNumberFormat="0" applyFill="0" applyAlignment="0" applyProtection="0">
      <alignment vertical="center"/>
    </xf>
    <xf numFmtId="0" fontId="19" fillId="23" borderId="9" applyNumberFormat="0" applyAlignment="0" applyProtection="0">
      <alignment vertical="center"/>
    </xf>
    <xf numFmtId="0" fontId="20" fillId="0" borderId="0" applyNumberFormat="0" applyFill="0" applyBorder="0" applyAlignment="0" applyProtection="0">
      <alignment vertical="center"/>
    </xf>
    <xf numFmtId="0" fontId="21" fillId="7" borderId="4" applyNumberFormat="0" applyAlignment="0" applyProtection="0">
      <alignment vertical="center"/>
    </xf>
    <xf numFmtId="0" fontId="1" fillId="0" borderId="0">
      <alignment vertical="center"/>
    </xf>
    <xf numFmtId="0" fontId="22" fillId="4" borderId="0" applyNumberFormat="0" applyBorder="0" applyAlignment="0" applyProtection="0">
      <alignment vertical="center"/>
    </xf>
    <xf numFmtId="38" fontId="1" fillId="0" borderId="0" applyFont="0" applyFill="0" applyBorder="0" applyAlignment="0" applyProtection="0">
      <alignment vertical="center"/>
    </xf>
    <xf numFmtId="9" fontId="1" fillId="0" borderId="0" applyFont="0" applyFill="0" applyBorder="0" applyAlignment="0" applyProtection="0">
      <alignment vertical="center"/>
    </xf>
    <xf numFmtId="38" fontId="54" fillId="0" borderId="0" applyFont="0" applyFill="0" applyBorder="0" applyAlignment="0" applyProtection="0"/>
  </cellStyleXfs>
  <cellXfs count="2596">
    <xf numFmtId="0" fontId="0" fillId="0" borderId="0" xfId="0">
      <alignment vertical="center"/>
    </xf>
    <xf numFmtId="0" fontId="26" fillId="0" borderId="0" xfId="0" applyFont="1">
      <alignment vertical="center"/>
    </xf>
    <xf numFmtId="0" fontId="2" fillId="0" borderId="0" xfId="0" applyFont="1">
      <alignment vertical="center"/>
    </xf>
    <xf numFmtId="0" fontId="5" fillId="0" borderId="0" xfId="0" applyFont="1">
      <alignment vertical="center"/>
    </xf>
    <xf numFmtId="0" fontId="30" fillId="0" borderId="0" xfId="0" applyFont="1" applyAlignment="1">
      <alignment horizontal="center" vertical="center" wrapText="1"/>
    </xf>
    <xf numFmtId="0" fontId="30" fillId="0" borderId="0" xfId="0" applyFont="1">
      <alignment vertical="center"/>
    </xf>
    <xf numFmtId="0" fontId="32" fillId="0" borderId="0" xfId="0" applyFont="1" applyAlignment="1">
      <alignment horizontal="left" vertical="top" wrapText="1"/>
    </xf>
    <xf numFmtId="0" fontId="26" fillId="0" borderId="0" xfId="0" quotePrefix="1" applyFont="1">
      <alignment vertical="center"/>
    </xf>
    <xf numFmtId="0" fontId="30" fillId="0" borderId="24" xfId="0" applyFont="1" applyBorder="1" applyAlignment="1">
      <alignment vertical="center" wrapText="1"/>
    </xf>
    <xf numFmtId="0" fontId="26" fillId="0" borderId="0" xfId="0" applyFont="1" applyAlignment="1">
      <alignment horizontal="left" vertical="center"/>
    </xf>
    <xf numFmtId="0" fontId="30" fillId="0" borderId="0" xfId="0" applyFont="1" applyAlignment="1">
      <alignment horizontal="left" vertical="center" wrapText="1"/>
    </xf>
    <xf numFmtId="0" fontId="54" fillId="0" borderId="0" xfId="0" applyFont="1">
      <alignment vertical="center"/>
    </xf>
    <xf numFmtId="0" fontId="54" fillId="0" borderId="0" xfId="0" applyFont="1" applyAlignment="1">
      <alignment horizontal="center" vertical="center"/>
    </xf>
    <xf numFmtId="0" fontId="55" fillId="0" borderId="0" xfId="0" applyFont="1">
      <alignment vertical="center"/>
    </xf>
    <xf numFmtId="0" fontId="55" fillId="27" borderId="32" xfId="0" applyFont="1" applyFill="1" applyBorder="1" applyAlignment="1">
      <alignment horizontal="center" vertical="center"/>
    </xf>
    <xf numFmtId="0" fontId="55" fillId="27" borderId="31" xfId="0" applyFont="1" applyFill="1" applyBorder="1" applyAlignment="1">
      <alignment horizontal="center" vertical="center"/>
    </xf>
    <xf numFmtId="0" fontId="55" fillId="27" borderId="32" xfId="0" applyFont="1" applyFill="1" applyBorder="1" applyAlignment="1">
      <alignment horizontal="center" vertical="center" wrapText="1"/>
    </xf>
    <xf numFmtId="0" fontId="55" fillId="27" borderId="31" xfId="0" applyFont="1" applyFill="1" applyBorder="1" applyAlignment="1">
      <alignment horizontal="center" vertical="center" wrapText="1"/>
    </xf>
    <xf numFmtId="0" fontId="26" fillId="26" borderId="10" xfId="0" applyFont="1" applyFill="1" applyBorder="1" applyAlignment="1" applyProtection="1">
      <alignment horizontal="center" vertical="center" wrapText="1"/>
      <protection locked="0"/>
    </xf>
    <xf numFmtId="0" fontId="54" fillId="0" borderId="0" xfId="0" applyFont="1" applyAlignment="1">
      <alignment horizontal="left" vertical="center"/>
    </xf>
    <xf numFmtId="0" fontId="56" fillId="27" borderId="101" xfId="0" applyFont="1" applyFill="1" applyBorder="1" applyAlignment="1">
      <alignment horizontal="center" vertical="center" wrapText="1"/>
    </xf>
    <xf numFmtId="0" fontId="56" fillId="27" borderId="21" xfId="0" applyFont="1" applyFill="1" applyBorder="1" applyAlignment="1">
      <alignment horizontal="center" vertical="center" wrapText="1"/>
    </xf>
    <xf numFmtId="0" fontId="55" fillId="30" borderId="102" xfId="0" applyFont="1" applyFill="1" applyBorder="1" applyAlignment="1">
      <alignment horizontal="center" vertical="center" shrinkToFit="1"/>
    </xf>
    <xf numFmtId="0" fontId="55" fillId="30" borderId="103" xfId="0" applyFont="1" applyFill="1" applyBorder="1" applyAlignment="1">
      <alignment horizontal="center" vertical="center" shrinkToFit="1"/>
    </xf>
    <xf numFmtId="0" fontId="55" fillId="30" borderId="106" xfId="0" applyFont="1" applyFill="1" applyBorder="1" applyAlignment="1">
      <alignment horizontal="center" vertical="center" shrinkToFit="1"/>
    </xf>
    <xf numFmtId="0" fontId="55" fillId="30" borderId="107" xfId="0" applyFont="1" applyFill="1" applyBorder="1" applyAlignment="1">
      <alignment horizontal="center" vertical="center" shrinkToFit="1"/>
    </xf>
    <xf numFmtId="0" fontId="55" fillId="30" borderId="101" xfId="0" applyFont="1" applyFill="1" applyBorder="1" applyAlignment="1">
      <alignment horizontal="center" vertical="center" shrinkToFit="1"/>
    </xf>
    <xf numFmtId="0" fontId="55" fillId="30" borderId="50" xfId="0" applyFont="1" applyFill="1" applyBorder="1" applyAlignment="1">
      <alignment horizontal="center" vertical="center" shrinkToFit="1"/>
    </xf>
    <xf numFmtId="0" fontId="54" fillId="0" borderId="20" xfId="0" applyFont="1" applyBorder="1">
      <alignment vertical="center"/>
    </xf>
    <xf numFmtId="0" fontId="62" fillId="27" borderId="0" xfId="0" applyFont="1" applyFill="1">
      <alignment vertical="center"/>
    </xf>
    <xf numFmtId="182" fontId="54" fillId="30" borderId="140" xfId="0" applyNumberFormat="1" applyFont="1" applyFill="1" applyBorder="1" applyAlignment="1">
      <alignment horizontal="center" vertical="center"/>
    </xf>
    <xf numFmtId="0" fontId="54" fillId="30" borderId="139" xfId="0" applyFont="1" applyFill="1" applyBorder="1" applyAlignment="1">
      <alignment horizontal="center" vertical="center"/>
    </xf>
    <xf numFmtId="0" fontId="54" fillId="30" borderId="142" xfId="0" applyFont="1" applyFill="1" applyBorder="1">
      <alignment vertical="center"/>
    </xf>
    <xf numFmtId="0" fontId="54" fillId="30" borderId="140" xfId="0" applyFont="1" applyFill="1" applyBorder="1">
      <alignment vertical="center"/>
    </xf>
    <xf numFmtId="0" fontId="54" fillId="0" borderId="0" xfId="0" applyFont="1" applyAlignment="1">
      <alignment vertical="center" shrinkToFit="1"/>
    </xf>
    <xf numFmtId="0" fontId="54" fillId="30" borderId="142" xfId="0" applyFont="1" applyFill="1" applyBorder="1" applyAlignment="1">
      <alignment horizontal="center" vertical="center"/>
    </xf>
    <xf numFmtId="0" fontId="56" fillId="27" borderId="104" xfId="0" applyFont="1" applyFill="1" applyBorder="1" applyAlignment="1">
      <alignment horizontal="center" vertical="center" wrapText="1"/>
    </xf>
    <xf numFmtId="0" fontId="25" fillId="0" borderId="0" xfId="0" applyFont="1" applyAlignment="1">
      <alignment vertical="center" wrapText="1"/>
    </xf>
    <xf numFmtId="0" fontId="55" fillId="0" borderId="31" xfId="0" applyFont="1" applyBorder="1" applyAlignment="1" applyProtection="1">
      <alignment horizontal="center" vertical="center" textRotation="255"/>
      <protection locked="0"/>
    </xf>
    <xf numFmtId="0" fontId="55" fillId="0" borderId="29" xfId="0" applyFont="1" applyBorder="1" applyAlignment="1" applyProtection="1">
      <alignment horizontal="center" vertical="center" textRotation="255"/>
      <protection locked="0"/>
    </xf>
    <xf numFmtId="0" fontId="55" fillId="0" borderId="89" xfId="0" applyFont="1" applyBorder="1" applyAlignment="1" applyProtection="1">
      <alignment horizontal="center" vertical="center" textRotation="255"/>
      <protection locked="0"/>
    </xf>
    <xf numFmtId="0" fontId="55" fillId="0" borderId="89" xfId="0" applyFont="1" applyBorder="1" applyAlignment="1" applyProtection="1">
      <alignment vertical="center" textRotation="255"/>
      <protection locked="0"/>
    </xf>
    <xf numFmtId="0" fontId="55" fillId="0" borderId="32" xfId="0" applyFont="1" applyBorder="1" applyAlignment="1" applyProtection="1">
      <alignment vertical="center" textRotation="255"/>
      <protection locked="0"/>
    </xf>
    <xf numFmtId="0" fontId="55" fillId="0" borderId="102" xfId="0" applyFont="1" applyBorder="1" applyAlignment="1" applyProtection="1">
      <alignment horizontal="center" vertical="center" shrinkToFit="1"/>
      <protection locked="0"/>
    </xf>
    <xf numFmtId="0" fontId="55" fillId="0" borderId="103" xfId="0" applyFont="1" applyBorder="1" applyAlignment="1" applyProtection="1">
      <alignment horizontal="center" vertical="center" shrinkToFit="1"/>
      <protection locked="0"/>
    </xf>
    <xf numFmtId="0" fontId="55" fillId="0" borderId="92" xfId="0" applyFont="1" applyBorder="1" applyAlignment="1" applyProtection="1">
      <alignment vertical="center" shrinkToFit="1"/>
      <protection locked="0"/>
    </xf>
    <xf numFmtId="0" fontId="55" fillId="0" borderId="106" xfId="0" applyFont="1" applyBorder="1" applyAlignment="1" applyProtection="1">
      <alignment horizontal="center" vertical="center" shrinkToFit="1"/>
      <protection locked="0"/>
    </xf>
    <xf numFmtId="0" fontId="55" fillId="0" borderId="107" xfId="0" applyFont="1" applyBorder="1" applyAlignment="1" applyProtection="1">
      <alignment horizontal="center" vertical="center" shrinkToFit="1"/>
      <protection locked="0"/>
    </xf>
    <xf numFmtId="0" fontId="55" fillId="0" borderId="16" xfId="0" applyFont="1" applyBorder="1" applyAlignment="1" applyProtection="1">
      <alignment horizontal="center" vertical="center" shrinkToFit="1"/>
      <protection locked="0"/>
    </xf>
    <xf numFmtId="0" fontId="55" fillId="0" borderId="101" xfId="0" applyFont="1" applyBorder="1" applyAlignment="1" applyProtection="1">
      <alignment horizontal="center" vertical="center" shrinkToFit="1"/>
      <protection locked="0"/>
    </xf>
    <xf numFmtId="0" fontId="55" fillId="0" borderId="50" xfId="0" applyFont="1" applyBorder="1" applyAlignment="1" applyProtection="1">
      <alignment horizontal="center" vertical="center" shrinkToFit="1"/>
      <protection locked="0"/>
    </xf>
    <xf numFmtId="0" fontId="55" fillId="0" borderId="21" xfId="0" applyFont="1" applyBorder="1" applyAlignment="1" applyProtection="1">
      <alignment vertical="center" shrinkToFit="1"/>
      <protection locked="0"/>
    </xf>
    <xf numFmtId="0" fontId="55" fillId="0" borderId="153" xfId="0" applyFont="1" applyBorder="1" applyAlignment="1" applyProtection="1">
      <alignment horizontal="center" vertical="center" shrinkToFit="1"/>
      <protection locked="0"/>
    </xf>
    <xf numFmtId="0" fontId="55" fillId="0" borderId="154" xfId="0" applyFont="1" applyBorder="1" applyAlignment="1" applyProtection="1">
      <alignment horizontal="center" vertical="center" shrinkToFit="1"/>
      <protection locked="0"/>
    </xf>
    <xf numFmtId="0" fontId="55" fillId="0" borderId="108" xfId="0" applyFont="1" applyBorder="1" applyAlignment="1" applyProtection="1">
      <alignment horizontal="center" vertical="center" shrinkToFit="1"/>
      <protection locked="0"/>
    </xf>
    <xf numFmtId="0" fontId="55" fillId="0" borderId="101" xfId="0" applyFont="1" applyBorder="1" applyAlignment="1" applyProtection="1">
      <alignment horizontal="center" vertical="top" textRotation="255" shrinkToFit="1"/>
      <protection locked="0"/>
    </xf>
    <xf numFmtId="0" fontId="55" fillId="0" borderId="108" xfId="0" applyFont="1" applyBorder="1" applyAlignment="1" applyProtection="1">
      <alignment horizontal="center" vertical="top" textRotation="255" shrinkToFit="1"/>
      <protection locked="0"/>
    </xf>
    <xf numFmtId="0" fontId="55" fillId="0" borderId="99" xfId="0" applyFont="1" applyBorder="1" applyAlignment="1" applyProtection="1">
      <alignment horizontal="center" vertical="top" textRotation="255" shrinkToFit="1"/>
      <protection locked="0"/>
    </xf>
    <xf numFmtId="0" fontId="55" fillId="0" borderId="99" xfId="0" applyFont="1" applyBorder="1" applyAlignment="1" applyProtection="1">
      <alignment vertical="top" textRotation="255" shrinkToFit="1"/>
      <protection locked="0"/>
    </xf>
    <xf numFmtId="0" fontId="55" fillId="0" borderId="50" xfId="0" applyFont="1" applyBorder="1" applyAlignment="1" applyProtection="1">
      <alignment vertical="top" textRotation="255" shrinkToFit="1"/>
      <protection locked="0"/>
    </xf>
    <xf numFmtId="58" fontId="55" fillId="0" borderId="92" xfId="0" applyNumberFormat="1" applyFont="1" applyBorder="1" applyAlignment="1" applyProtection="1">
      <alignment vertical="center" shrinkToFit="1"/>
      <protection locked="0"/>
    </xf>
    <xf numFmtId="58" fontId="55" fillId="0" borderId="92" xfId="0" applyNumberFormat="1" applyFont="1" applyBorder="1" applyAlignment="1" applyProtection="1">
      <alignment horizontal="center" vertical="center" shrinkToFit="1"/>
      <protection locked="0"/>
    </xf>
    <xf numFmtId="0" fontId="55" fillId="0" borderId="21" xfId="0" applyFont="1" applyBorder="1" applyAlignment="1" applyProtection="1">
      <alignment horizontal="center" vertical="center" shrinkToFit="1"/>
      <protection locked="0"/>
    </xf>
    <xf numFmtId="58" fontId="55" fillId="0" borderId="21" xfId="0" applyNumberFormat="1" applyFont="1" applyBorder="1" applyAlignment="1" applyProtection="1">
      <alignment horizontal="center" vertical="center" shrinkToFit="1"/>
      <protection locked="0"/>
    </xf>
    <xf numFmtId="0" fontId="24" fillId="0" borderId="0" xfId="0" applyFont="1">
      <alignment vertical="center"/>
    </xf>
    <xf numFmtId="0" fontId="26" fillId="0" borderId="0" xfId="0" applyFont="1" applyAlignment="1">
      <alignment vertical="top" wrapText="1"/>
    </xf>
    <xf numFmtId="0" fontId="26" fillId="36" borderId="10" xfId="0" applyFont="1" applyFill="1" applyBorder="1" applyAlignment="1">
      <alignment horizontal="center" vertical="center" wrapText="1"/>
    </xf>
    <xf numFmtId="0" fontId="26" fillId="0" borderId="10" xfId="0" applyFont="1" applyBorder="1" applyAlignment="1">
      <alignment horizontal="justify" vertical="center" wrapText="1"/>
    </xf>
    <xf numFmtId="0" fontId="26" fillId="0" borderId="10" xfId="0" applyFont="1" applyBorder="1" applyAlignment="1">
      <alignment horizontal="center" vertical="center" wrapText="1"/>
    </xf>
    <xf numFmtId="0" fontId="25" fillId="0" borderId="0" xfId="0" applyFont="1" applyAlignment="1">
      <alignment vertical="top"/>
    </xf>
    <xf numFmtId="0" fontId="4" fillId="0" borderId="0" xfId="0" applyFont="1" applyAlignment="1">
      <alignment vertical="center" wrapText="1"/>
    </xf>
    <xf numFmtId="0" fontId="27" fillId="0" borderId="0" xfId="0" applyFont="1" applyAlignment="1">
      <alignment vertical="top"/>
    </xf>
    <xf numFmtId="0" fontId="26" fillId="0" borderId="15" xfId="0" applyFont="1" applyBorder="1">
      <alignment vertical="center"/>
    </xf>
    <xf numFmtId="0" fontId="26" fillId="0" borderId="16" xfId="0" applyFont="1" applyBorder="1">
      <alignment vertical="center"/>
    </xf>
    <xf numFmtId="0" fontId="26" fillId="27" borderId="52" xfId="0" applyFont="1" applyFill="1" applyBorder="1" applyAlignment="1">
      <alignment vertical="center" shrinkToFit="1"/>
    </xf>
    <xf numFmtId="0" fontId="26" fillId="27" borderId="44" xfId="0" applyFont="1" applyFill="1" applyBorder="1" applyAlignment="1">
      <alignment vertical="center" shrinkToFit="1"/>
    </xf>
    <xf numFmtId="0" fontId="25" fillId="25" borderId="15" xfId="0" applyFont="1" applyFill="1" applyBorder="1" applyAlignment="1">
      <alignment vertical="top" wrapText="1" shrinkToFit="1"/>
    </xf>
    <xf numFmtId="0" fontId="25" fillId="25" borderId="0" xfId="0" applyFont="1" applyFill="1" applyAlignment="1">
      <alignment vertical="top" wrapText="1" shrinkToFit="1"/>
    </xf>
    <xf numFmtId="0" fontId="25" fillId="25" borderId="16" xfId="0" applyFont="1" applyFill="1" applyBorder="1" applyAlignment="1">
      <alignment vertical="top" wrapText="1" shrinkToFit="1"/>
    </xf>
    <xf numFmtId="0" fontId="26" fillId="27" borderId="58" xfId="0" applyFont="1" applyFill="1" applyBorder="1" applyAlignment="1">
      <alignment vertical="center" shrinkToFit="1"/>
    </xf>
    <xf numFmtId="0" fontId="26" fillId="27" borderId="47" xfId="0" applyFont="1" applyFill="1" applyBorder="1" applyAlignment="1">
      <alignment vertical="center" shrinkToFit="1"/>
    </xf>
    <xf numFmtId="0" fontId="25" fillId="0" borderId="19" xfId="0" applyFont="1" applyBorder="1" applyAlignment="1">
      <alignment horizontal="left" vertical="top" wrapText="1"/>
    </xf>
    <xf numFmtId="0" fontId="25" fillId="0" borderId="15" xfId="0" applyFont="1" applyBorder="1" applyAlignment="1">
      <alignment vertical="top" wrapText="1"/>
    </xf>
    <xf numFmtId="0" fontId="25" fillId="0" borderId="19" xfId="0" applyFont="1" applyBorder="1" applyAlignment="1">
      <alignment vertical="top" wrapText="1"/>
    </xf>
    <xf numFmtId="0" fontId="26" fillId="0" borderId="20" xfId="0" applyFont="1" applyBorder="1">
      <alignment vertical="center"/>
    </xf>
    <xf numFmtId="0" fontId="37" fillId="0" borderId="16" xfId="0" applyFont="1" applyBorder="1" applyAlignment="1">
      <alignment vertical="center" wrapText="1" shrinkToFit="1"/>
    </xf>
    <xf numFmtId="0" fontId="37" fillId="0" borderId="0" xfId="0" applyFont="1" applyAlignment="1">
      <alignment horizontal="left" vertical="center" wrapText="1" shrinkToFit="1"/>
    </xf>
    <xf numFmtId="0" fontId="39" fillId="0" borderId="0" xfId="0" applyFont="1" applyAlignment="1">
      <alignment horizontal="left" vertical="top" wrapText="1"/>
    </xf>
    <xf numFmtId="0" fontId="26" fillId="0" borderId="0" xfId="0" applyFont="1" applyAlignment="1">
      <alignment horizontal="right" vertical="center"/>
    </xf>
    <xf numFmtId="0" fontId="39" fillId="0" borderId="16" xfId="0" applyFont="1" applyBorder="1" applyAlignment="1">
      <alignment horizontal="left" vertical="top" wrapText="1"/>
    </xf>
    <xf numFmtId="0" fontId="25" fillId="0" borderId="22" xfId="0" applyFont="1" applyBorder="1" applyAlignment="1">
      <alignment vertical="top" wrapText="1"/>
    </xf>
    <xf numFmtId="0" fontId="39" fillId="0" borderId="20" xfId="0" applyFont="1" applyBorder="1" applyAlignment="1">
      <alignment horizontal="left" vertical="top" wrapText="1"/>
    </xf>
    <xf numFmtId="0" fontId="39" fillId="0" borderId="21" xfId="0" applyFont="1" applyBorder="1" applyAlignment="1">
      <alignment horizontal="left" vertical="top" wrapText="1"/>
    </xf>
    <xf numFmtId="0" fontId="25" fillId="25" borderId="23" xfId="0" applyFont="1" applyFill="1" applyBorder="1" applyAlignment="1">
      <alignment vertical="top" wrapText="1" shrinkToFit="1"/>
    </xf>
    <xf numFmtId="0" fontId="25" fillId="25" borderId="20" xfId="0" applyFont="1" applyFill="1" applyBorder="1" applyAlignment="1">
      <alignment vertical="top" wrapText="1" shrinkToFit="1"/>
    </xf>
    <xf numFmtId="0" fontId="25" fillId="25" borderId="21" xfId="0" applyFont="1" applyFill="1" applyBorder="1" applyAlignment="1">
      <alignment vertical="top" wrapText="1" shrinkToFit="1"/>
    </xf>
    <xf numFmtId="0" fontId="26" fillId="0" borderId="16" xfId="0" applyFont="1" applyBorder="1" applyAlignment="1">
      <alignment horizontal="left" vertical="top"/>
    </xf>
    <xf numFmtId="0" fontId="26" fillId="0" borderId="0" xfId="0" applyFont="1" applyAlignment="1">
      <alignment vertical="top" shrinkToFit="1"/>
    </xf>
    <xf numFmtId="0" fontId="25" fillId="0" borderId="0" xfId="0" applyFont="1" applyAlignment="1">
      <alignment vertical="center" shrinkToFit="1"/>
    </xf>
    <xf numFmtId="0" fontId="26" fillId="0" borderId="0" xfId="0" applyFont="1" applyAlignment="1">
      <alignment vertical="center" shrinkToFit="1"/>
    </xf>
    <xf numFmtId="0" fontId="25" fillId="25" borderId="15" xfId="0" applyFont="1" applyFill="1" applyBorder="1" applyAlignment="1">
      <alignment horizontal="center" vertical="top" shrinkToFit="1"/>
    </xf>
    <xf numFmtId="0" fontId="25" fillId="25" borderId="0" xfId="0" applyFont="1" applyFill="1" applyAlignment="1">
      <alignment horizontal="center" vertical="top" shrinkToFit="1"/>
    </xf>
    <xf numFmtId="0" fontId="25" fillId="25" borderId="16" xfId="0" applyFont="1" applyFill="1" applyBorder="1" applyAlignment="1">
      <alignment horizontal="center" vertical="top" shrinkToFit="1"/>
    </xf>
    <xf numFmtId="0" fontId="26" fillId="0" borderId="23" xfId="0" applyFont="1" applyBorder="1">
      <alignment vertical="center"/>
    </xf>
    <xf numFmtId="0" fontId="25" fillId="0" borderId="20" xfId="0" applyFont="1" applyBorder="1" applyAlignment="1">
      <alignment horizontal="center" vertical="center" shrinkToFit="1"/>
    </xf>
    <xf numFmtId="0" fontId="25" fillId="0" borderId="20" xfId="0" applyFont="1" applyBorder="1" applyAlignment="1">
      <alignment horizontal="center" vertical="top" shrinkToFit="1"/>
    </xf>
    <xf numFmtId="180" fontId="26" fillId="0" borderId="20" xfId="0" applyNumberFormat="1" applyFont="1" applyBorder="1" applyAlignment="1">
      <alignment horizontal="right" vertical="top" shrinkToFit="1"/>
    </xf>
    <xf numFmtId="9" fontId="26" fillId="0" borderId="20" xfId="44" applyFont="1" applyFill="1" applyBorder="1" applyAlignment="1" applyProtection="1">
      <alignment horizontal="right" vertical="top" shrinkToFit="1"/>
    </xf>
    <xf numFmtId="0" fontId="26" fillId="0" borderId="21" xfId="0" applyFont="1" applyBorder="1">
      <alignment vertical="center"/>
    </xf>
    <xf numFmtId="0" fontId="25" fillId="25" borderId="23" xfId="0" applyFont="1" applyFill="1" applyBorder="1" applyAlignment="1">
      <alignment horizontal="center" vertical="top" shrinkToFit="1"/>
    </xf>
    <xf numFmtId="0" fontId="25" fillId="25" borderId="20" xfId="0" applyFont="1" applyFill="1" applyBorder="1" applyAlignment="1">
      <alignment horizontal="center" vertical="top" shrinkToFit="1"/>
    </xf>
    <xf numFmtId="0" fontId="25" fillId="25" borderId="21" xfId="0" applyFont="1" applyFill="1" applyBorder="1" applyAlignment="1">
      <alignment horizontal="center" vertical="top" shrinkToFit="1"/>
    </xf>
    <xf numFmtId="0" fontId="25" fillId="0" borderId="20" xfId="0" applyFont="1" applyBorder="1" applyAlignment="1">
      <alignment horizontal="left" vertical="top" wrapText="1"/>
    </xf>
    <xf numFmtId="0" fontId="48" fillId="0" borderId="0" xfId="0" applyFont="1" applyAlignment="1">
      <alignment horizontal="left" vertical="center" wrapText="1"/>
    </xf>
    <xf numFmtId="0" fontId="26" fillId="0" borderId="0" xfId="0" applyFont="1" applyAlignment="1">
      <alignment horizontal="center" vertical="center" wrapText="1"/>
    </xf>
    <xf numFmtId="0" fontId="25" fillId="0" borderId="50" xfId="0" applyFont="1" applyBorder="1" applyAlignment="1">
      <alignment vertical="top" wrapText="1"/>
    </xf>
    <xf numFmtId="0" fontId="36" fillId="0" borderId="0" xfId="0" applyFont="1">
      <alignment vertical="center"/>
    </xf>
    <xf numFmtId="0" fontId="39" fillId="0" borderId="0" xfId="0" applyFont="1">
      <alignment vertical="center"/>
    </xf>
    <xf numFmtId="0" fontId="26" fillId="0" borderId="20" xfId="0" applyFont="1" applyBorder="1" applyAlignment="1">
      <alignment vertical="center" shrinkToFit="1"/>
    </xf>
    <xf numFmtId="0" fontId="34" fillId="0" borderId="0" xfId="0" applyFont="1" applyAlignment="1">
      <alignment horizontal="center" vertical="center" shrinkToFit="1"/>
    </xf>
    <xf numFmtId="0" fontId="25" fillId="0" borderId="19" xfId="0" applyFont="1" applyBorder="1" applyAlignment="1">
      <alignment horizontal="center" vertical="center" wrapText="1"/>
    </xf>
    <xf numFmtId="0" fontId="25" fillId="0" borderId="15" xfId="0" applyFont="1" applyBorder="1" applyAlignment="1">
      <alignment vertical="center" wrapText="1"/>
    </xf>
    <xf numFmtId="0" fontId="25" fillId="0" borderId="0" xfId="0" applyFont="1" applyAlignment="1">
      <alignment horizontal="center" vertical="center" wrapText="1"/>
    </xf>
    <xf numFmtId="0" fontId="25" fillId="0" borderId="49" xfId="0" applyFont="1" applyBorder="1" applyAlignment="1">
      <alignment horizontal="center" vertical="center" wrapText="1"/>
    </xf>
    <xf numFmtId="0" fontId="26" fillId="0" borderId="15" xfId="0" applyFont="1" applyBorder="1" applyAlignment="1">
      <alignment horizontal="center" vertical="center"/>
    </xf>
    <xf numFmtId="0" fontId="26" fillId="0" borderId="0" xfId="0" applyFont="1" applyAlignment="1">
      <alignment horizontal="center" vertical="center"/>
    </xf>
    <xf numFmtId="0" fontId="26" fillId="0" borderId="16" xfId="0" applyFont="1" applyBorder="1" applyAlignment="1">
      <alignment horizontal="center" vertical="center"/>
    </xf>
    <xf numFmtId="0" fontId="25" fillId="25" borderId="15" xfId="0" applyFont="1" applyFill="1" applyBorder="1" applyAlignment="1">
      <alignment horizontal="center" vertical="center"/>
    </xf>
    <xf numFmtId="0" fontId="25" fillId="25" borderId="0" xfId="0" applyFont="1" applyFill="1" applyAlignment="1">
      <alignment horizontal="center" vertical="center"/>
    </xf>
    <xf numFmtId="0" fontId="25" fillId="25" borderId="16" xfId="0" applyFont="1" applyFill="1" applyBorder="1" applyAlignment="1">
      <alignment horizontal="center" vertical="center"/>
    </xf>
    <xf numFmtId="0" fontId="26" fillId="0" borderId="16" xfId="0" applyFont="1" applyBorder="1" applyAlignment="1">
      <alignment vertical="center" shrinkToFit="1"/>
    </xf>
    <xf numFmtId="0" fontId="26" fillId="0" borderId="0" xfId="0" applyFont="1" applyAlignment="1">
      <alignment horizontal="center" vertical="center" shrinkToFit="1"/>
    </xf>
    <xf numFmtId="0" fontId="26" fillId="0" borderId="15" xfId="0" applyFont="1" applyBorder="1" applyAlignment="1">
      <alignment vertical="center" shrinkToFit="1"/>
    </xf>
    <xf numFmtId="0" fontId="25" fillId="0" borderId="16" xfId="0" applyFont="1" applyBorder="1" applyAlignment="1">
      <alignment horizontal="left" vertical="center"/>
    </xf>
    <xf numFmtId="0" fontId="25" fillId="0" borderId="22" xfId="0" applyFont="1" applyBorder="1" applyAlignment="1">
      <alignment horizontal="center" vertical="top" wrapText="1"/>
    </xf>
    <xf numFmtId="0" fontId="25" fillId="0" borderId="20" xfId="0" applyFont="1" applyBorder="1" applyAlignment="1">
      <alignment horizontal="center" vertical="top" wrapText="1"/>
    </xf>
    <xf numFmtId="0" fontId="25" fillId="0" borderId="20" xfId="0" applyFont="1" applyBorder="1" applyAlignment="1">
      <alignment horizontal="left" vertical="center"/>
    </xf>
    <xf numFmtId="0" fontId="25" fillId="0" borderId="0" xfId="0" applyFont="1">
      <alignment vertical="center"/>
    </xf>
    <xf numFmtId="0" fontId="25" fillId="0" borderId="15" xfId="0" applyFont="1" applyBorder="1">
      <alignment vertical="center"/>
    </xf>
    <xf numFmtId="0" fontId="25" fillId="0" borderId="16" xfId="0" applyFont="1" applyBorder="1">
      <alignment vertical="center"/>
    </xf>
    <xf numFmtId="0" fontId="25" fillId="0" borderId="0" xfId="0" applyFont="1" applyAlignment="1">
      <alignment horizontal="left" vertical="center"/>
    </xf>
    <xf numFmtId="0" fontId="25" fillId="25" borderId="15" xfId="0" applyFont="1" applyFill="1" applyBorder="1" applyAlignment="1">
      <alignment vertical="top" wrapText="1"/>
    </xf>
    <xf numFmtId="0" fontId="25" fillId="25" borderId="0" xfId="0" applyFont="1" applyFill="1" applyAlignment="1">
      <alignment vertical="top" wrapText="1"/>
    </xf>
    <xf numFmtId="0" fontId="25" fillId="25" borderId="16" xfId="0" applyFont="1" applyFill="1" applyBorder="1" applyAlignment="1">
      <alignment vertical="top" wrapText="1"/>
    </xf>
    <xf numFmtId="0" fontId="28" fillId="0" borderId="0" xfId="0" applyFont="1">
      <alignment vertical="center"/>
    </xf>
    <xf numFmtId="0" fontId="29" fillId="0" borderId="16" xfId="0" applyFont="1" applyBorder="1">
      <alignment vertical="center"/>
    </xf>
    <xf numFmtId="0" fontId="29" fillId="0" borderId="21" xfId="0" applyFont="1" applyBorder="1" applyAlignment="1">
      <alignment horizontal="right" wrapText="1"/>
    </xf>
    <xf numFmtId="0" fontId="42" fillId="0" borderId="19" xfId="0" applyFont="1" applyBorder="1" applyAlignment="1">
      <alignment vertical="top" wrapText="1"/>
    </xf>
    <xf numFmtId="0" fontId="42" fillId="0" borderId="15" xfId="0" applyFont="1" applyBorder="1" applyAlignment="1">
      <alignment vertical="top" wrapText="1"/>
    </xf>
    <xf numFmtId="0" fontId="25" fillId="25" borderId="23" xfId="0" applyFont="1" applyFill="1" applyBorder="1" applyAlignment="1">
      <alignment vertical="top" wrapText="1"/>
    </xf>
    <xf numFmtId="0" fontId="25" fillId="25" borderId="20" xfId="0" applyFont="1" applyFill="1" applyBorder="1" applyAlignment="1">
      <alignment vertical="top" wrapText="1"/>
    </xf>
    <xf numFmtId="0" fontId="25" fillId="25" borderId="21" xfId="0" applyFont="1" applyFill="1" applyBorder="1" applyAlignment="1">
      <alignment vertical="top" wrapText="1"/>
    </xf>
    <xf numFmtId="0" fontId="26" fillId="0" borderId="19" xfId="0" applyFont="1" applyBorder="1">
      <alignment vertical="center"/>
    </xf>
    <xf numFmtId="0" fontId="25" fillId="25" borderId="23" xfId="0" applyFont="1" applyFill="1" applyBorder="1" applyAlignment="1">
      <alignment horizontal="center" vertical="top" wrapText="1"/>
    </xf>
    <xf numFmtId="0" fontId="25" fillId="25" borderId="20" xfId="0" applyFont="1" applyFill="1" applyBorder="1" applyAlignment="1">
      <alignment horizontal="center" vertical="top" wrapText="1"/>
    </xf>
    <xf numFmtId="0" fontId="25" fillId="25" borderId="21" xfId="0" applyFont="1" applyFill="1" applyBorder="1" applyAlignment="1">
      <alignment horizontal="center" vertical="top" wrapText="1"/>
    </xf>
    <xf numFmtId="0" fontId="26" fillId="25" borderId="15" xfId="0" applyFont="1" applyFill="1" applyBorder="1">
      <alignment vertical="center"/>
    </xf>
    <xf numFmtId="0" fontId="26" fillId="25" borderId="0" xfId="0" applyFont="1" applyFill="1">
      <alignment vertical="center"/>
    </xf>
    <xf numFmtId="0" fontId="26" fillId="25" borderId="16" xfId="0" applyFont="1" applyFill="1" applyBorder="1">
      <alignment vertical="center"/>
    </xf>
    <xf numFmtId="0" fontId="26" fillId="0" borderId="16" xfId="0" applyFont="1" applyBorder="1" applyAlignment="1">
      <alignment vertical="top" wrapText="1"/>
    </xf>
    <xf numFmtId="0" fontId="33" fillId="0" borderId="0" xfId="0" applyFont="1">
      <alignment vertical="center"/>
    </xf>
    <xf numFmtId="0" fontId="33" fillId="0" borderId="0" xfId="0" applyFont="1" applyAlignment="1">
      <alignment horizontal="center" vertical="center" wrapText="1"/>
    </xf>
    <xf numFmtId="0" fontId="33" fillId="0" borderId="49" xfId="0" applyFont="1" applyBorder="1" applyAlignment="1">
      <alignment horizontal="center" vertical="center" wrapText="1"/>
    </xf>
    <xf numFmtId="0" fontId="33" fillId="0" borderId="15" xfId="0" applyFont="1" applyBorder="1" applyAlignment="1">
      <alignment horizontal="center" vertical="center"/>
    </xf>
    <xf numFmtId="0" fontId="33" fillId="0" borderId="0" xfId="0" applyFont="1" applyAlignment="1">
      <alignment horizontal="center" vertical="center"/>
    </xf>
    <xf numFmtId="0" fontId="33" fillId="0" borderId="16" xfId="0" applyFont="1" applyBorder="1" applyAlignment="1">
      <alignment horizontal="center" vertical="center"/>
    </xf>
    <xf numFmtId="178" fontId="26" fillId="0" borderId="0" xfId="0" applyNumberFormat="1" applyFont="1" applyAlignment="1">
      <alignment horizontal="right" vertical="center"/>
    </xf>
    <xf numFmtId="0" fontId="26" fillId="0" borderId="0" xfId="0" applyFont="1" applyAlignment="1">
      <alignment horizontal="right"/>
    </xf>
    <xf numFmtId="0" fontId="31" fillId="0" borderId="16" xfId="0" applyFont="1" applyBorder="1" applyAlignment="1">
      <alignment vertical="center" shrinkToFit="1"/>
    </xf>
    <xf numFmtId="0" fontId="25" fillId="0" borderId="22" xfId="0" applyFont="1" applyBorder="1" applyAlignment="1">
      <alignment horizontal="left" vertical="top" wrapText="1"/>
    </xf>
    <xf numFmtId="0" fontId="26" fillId="0" borderId="0" xfId="0" applyFont="1" applyAlignment="1">
      <alignment horizontal="left" vertical="top" wrapText="1"/>
    </xf>
    <xf numFmtId="0" fontId="25" fillId="0" borderId="0" xfId="0" applyFont="1" applyAlignment="1">
      <alignment horizontal="left" vertical="center" wrapText="1"/>
    </xf>
    <xf numFmtId="0" fontId="25" fillId="0" borderId="49" xfId="0" applyFont="1" applyBorder="1" applyAlignment="1">
      <alignment vertical="top" wrapText="1"/>
    </xf>
    <xf numFmtId="0" fontId="26" fillId="27" borderId="25" xfId="0" applyFont="1" applyFill="1" applyBorder="1">
      <alignment vertical="center"/>
    </xf>
    <xf numFmtId="0" fontId="44" fillId="0" borderId="0" xfId="0" applyFont="1" applyAlignment="1">
      <alignment horizontal="left" vertical="top" wrapText="1"/>
    </xf>
    <xf numFmtId="0" fontId="52" fillId="0" borderId="0" xfId="0" applyFont="1" applyAlignment="1">
      <alignment horizontal="left" vertical="top" shrinkToFit="1"/>
    </xf>
    <xf numFmtId="0" fontId="44" fillId="0" borderId="0" xfId="0" applyFont="1" applyAlignment="1">
      <alignment horizontal="left" vertical="top" shrinkToFit="1"/>
    </xf>
    <xf numFmtId="0" fontId="52" fillId="0" borderId="0" xfId="0" applyFont="1" applyAlignment="1">
      <alignment horizontal="left" vertical="top" wrapText="1"/>
    </xf>
    <xf numFmtId="0" fontId="44" fillId="0" borderId="20" xfId="0" applyFont="1" applyBorder="1" applyAlignment="1">
      <alignment horizontal="left" vertical="top" wrapText="1"/>
    </xf>
    <xf numFmtId="0" fontId="25" fillId="0" borderId="23" xfId="0" applyFont="1" applyBorder="1" applyAlignment="1">
      <alignment horizontal="right" vertical="top" wrapText="1"/>
    </xf>
    <xf numFmtId="0" fontId="25" fillId="0" borderId="15" xfId="0" applyFont="1" applyBorder="1" applyAlignment="1">
      <alignment horizontal="right" vertical="top" wrapText="1"/>
    </xf>
    <xf numFmtId="0" fontId="26" fillId="27" borderId="77" xfId="0" applyFont="1" applyFill="1" applyBorder="1">
      <alignment vertical="center"/>
    </xf>
    <xf numFmtId="49" fontId="26" fillId="27" borderId="70" xfId="0" applyNumberFormat="1" applyFont="1" applyFill="1" applyBorder="1" applyAlignment="1">
      <alignment horizontal="center" vertical="center" shrinkToFit="1"/>
    </xf>
    <xf numFmtId="49" fontId="26" fillId="27" borderId="72" xfId="0" applyNumberFormat="1" applyFont="1" applyFill="1" applyBorder="1" applyAlignment="1">
      <alignment horizontal="center" vertical="center" shrinkToFit="1"/>
    </xf>
    <xf numFmtId="49" fontId="26" fillId="0" borderId="0" xfId="0" applyNumberFormat="1" applyFont="1" applyAlignment="1">
      <alignment horizontal="center" vertical="center" shrinkToFit="1"/>
    </xf>
    <xf numFmtId="49" fontId="26" fillId="27" borderId="65" xfId="0" applyNumberFormat="1" applyFont="1" applyFill="1" applyBorder="1" applyAlignment="1">
      <alignment horizontal="center" vertical="center" shrinkToFit="1"/>
    </xf>
    <xf numFmtId="0" fontId="26" fillId="0" borderId="69" xfId="0" applyFont="1" applyBorder="1">
      <alignment vertical="center"/>
    </xf>
    <xf numFmtId="0" fontId="26" fillId="0" borderId="71" xfId="0" applyFont="1" applyBorder="1">
      <alignment vertical="center"/>
    </xf>
    <xf numFmtId="0" fontId="26" fillId="0" borderId="76" xfId="0" applyFont="1" applyBorder="1">
      <alignment vertical="center"/>
    </xf>
    <xf numFmtId="0" fontId="26" fillId="0" borderId="20" xfId="0" applyFont="1" applyBorder="1" applyAlignment="1">
      <alignment horizontal="left" vertical="center" wrapText="1"/>
    </xf>
    <xf numFmtId="0" fontId="26" fillId="0" borderId="52" xfId="0" applyFont="1" applyBorder="1" applyAlignment="1" applyProtection="1">
      <alignment vertical="center" shrinkToFit="1"/>
      <protection locked="0"/>
    </xf>
    <xf numFmtId="0" fontId="26" fillId="0" borderId="58" xfId="0" applyFont="1" applyBorder="1" applyAlignment="1" applyProtection="1">
      <alignment vertical="center" shrinkToFit="1"/>
      <protection locked="0"/>
    </xf>
    <xf numFmtId="49" fontId="26" fillId="0" borderId="52" xfId="0" applyNumberFormat="1" applyFont="1" applyBorder="1" applyAlignment="1" applyProtection="1">
      <alignment vertical="center" shrinkToFit="1"/>
      <protection locked="0"/>
    </xf>
    <xf numFmtId="49" fontId="26" fillId="0" borderId="58" xfId="0" applyNumberFormat="1" applyFont="1" applyBorder="1" applyAlignment="1" applyProtection="1">
      <alignment vertical="center" shrinkToFit="1"/>
      <protection locked="0"/>
    </xf>
    <xf numFmtId="0" fontId="26" fillId="28" borderId="0" xfId="0" applyFont="1" applyFill="1">
      <alignment vertical="center"/>
    </xf>
    <xf numFmtId="0" fontId="25" fillId="28" borderId="15" xfId="0" applyFont="1" applyFill="1" applyBorder="1" applyAlignment="1">
      <alignment vertical="top" wrapText="1"/>
    </xf>
    <xf numFmtId="0" fontId="36" fillId="28" borderId="0" xfId="0" applyFont="1" applyFill="1">
      <alignment vertical="center"/>
    </xf>
    <xf numFmtId="0" fontId="25" fillId="28" borderId="19" xfId="0" applyFont="1" applyFill="1" applyBorder="1" applyAlignment="1">
      <alignment vertical="top" wrapText="1"/>
    </xf>
    <xf numFmtId="0" fontId="26" fillId="28" borderId="20" xfId="0" applyFont="1" applyFill="1" applyBorder="1">
      <alignment vertical="center"/>
    </xf>
    <xf numFmtId="0" fontId="25" fillId="28" borderId="15" xfId="0" applyFont="1" applyFill="1" applyBorder="1" applyAlignment="1">
      <alignment horizontal="left" vertical="top" wrapText="1"/>
    </xf>
    <xf numFmtId="0" fontId="39" fillId="28" borderId="0" xfId="0" applyFont="1" applyFill="1">
      <alignment vertical="center"/>
    </xf>
    <xf numFmtId="0" fontId="26" fillId="28" borderId="16" xfId="0" applyFont="1" applyFill="1" applyBorder="1">
      <alignment vertical="center"/>
    </xf>
    <xf numFmtId="0" fontId="46" fillId="28" borderId="0" xfId="0" applyFont="1" applyFill="1" applyAlignment="1">
      <alignment vertical="top" wrapText="1"/>
    </xf>
    <xf numFmtId="0" fontId="26" fillId="28" borderId="0" xfId="0" applyFont="1" applyFill="1" applyAlignment="1">
      <alignment vertical="top" wrapText="1"/>
    </xf>
    <xf numFmtId="0" fontId="25" fillId="28" borderId="23" xfId="0" applyFont="1" applyFill="1" applyBorder="1" applyAlignment="1">
      <alignment vertical="top" wrapText="1"/>
    </xf>
    <xf numFmtId="0" fontId="41" fillId="28" borderId="0" xfId="0" applyFont="1" applyFill="1" applyAlignment="1">
      <alignment horizontal="center" vertical="center"/>
    </xf>
    <xf numFmtId="0" fontId="38" fillId="28" borderId="0" xfId="0" applyFont="1" applyFill="1">
      <alignment vertical="center"/>
    </xf>
    <xf numFmtId="0" fontId="41" fillId="0" borderId="0" xfId="0" applyFont="1">
      <alignment vertical="center"/>
    </xf>
    <xf numFmtId="0" fontId="25" fillId="0" borderId="23" xfId="0" applyFont="1" applyBorder="1" applyAlignment="1">
      <alignment horizontal="left" vertical="top" wrapText="1"/>
    </xf>
    <xf numFmtId="0" fontId="25" fillId="28" borderId="15" xfId="0" applyFont="1" applyFill="1" applyBorder="1" applyAlignment="1">
      <alignment horizontal="center" vertical="top" wrapText="1"/>
    </xf>
    <xf numFmtId="0" fontId="26" fillId="28" borderId="15" xfId="0" applyFont="1" applyFill="1" applyBorder="1">
      <alignment vertical="center"/>
    </xf>
    <xf numFmtId="0" fontId="34" fillId="0" borderId="0" xfId="0" applyFont="1" applyAlignment="1">
      <alignment horizontal="left" vertical="top" wrapText="1"/>
    </xf>
    <xf numFmtId="0" fontId="45" fillId="0" borderId="0" xfId="0" applyFont="1" applyAlignment="1">
      <alignment horizontal="left" vertical="top" wrapText="1"/>
    </xf>
    <xf numFmtId="0" fontId="26" fillId="0" borderId="20" xfId="0" applyFont="1" applyBorder="1" applyAlignment="1">
      <alignment horizontal="center" vertical="center" shrinkToFit="1"/>
    </xf>
    <xf numFmtId="0" fontId="25" fillId="28" borderId="15" xfId="0" applyFont="1" applyFill="1" applyBorder="1" applyAlignment="1">
      <alignment horizontal="right" vertical="top" wrapText="1"/>
    </xf>
    <xf numFmtId="0" fontId="26" fillId="28" borderId="0" xfId="0" applyFont="1" applyFill="1" applyAlignment="1">
      <alignment horizontal="center" vertical="center"/>
    </xf>
    <xf numFmtId="0" fontId="25" fillId="0" borderId="22" xfId="0" applyFont="1" applyBorder="1" applyAlignment="1">
      <alignment horizontal="center" vertical="center" wrapText="1"/>
    </xf>
    <xf numFmtId="0" fontId="42" fillId="0" borderId="19" xfId="0" applyFont="1" applyBorder="1" applyAlignment="1">
      <alignment horizontal="left" vertical="top" wrapText="1"/>
    </xf>
    <xf numFmtId="0" fontId="39" fillId="0" borderId="16" xfId="0" applyFont="1" applyBorder="1" applyAlignment="1">
      <alignment horizontal="left" vertical="center" shrinkToFit="1"/>
    </xf>
    <xf numFmtId="0" fontId="26" fillId="0" borderId="0" xfId="0" applyFont="1" applyAlignment="1">
      <alignment vertical="center" wrapText="1"/>
    </xf>
    <xf numFmtId="0" fontId="25" fillId="28" borderId="23" xfId="0" applyFont="1" applyFill="1" applyBorder="1" applyAlignment="1">
      <alignment horizontal="right" vertical="top" wrapText="1"/>
    </xf>
    <xf numFmtId="0" fontId="26" fillId="28" borderId="21" xfId="0" applyFont="1" applyFill="1" applyBorder="1">
      <alignment vertical="center"/>
    </xf>
    <xf numFmtId="0" fontId="45" fillId="0" borderId="0" xfId="0" applyFont="1" applyAlignment="1">
      <alignment vertical="top" wrapText="1"/>
    </xf>
    <xf numFmtId="0" fontId="26" fillId="0" borderId="0" xfId="0" applyFont="1" applyAlignment="1">
      <alignment horizontal="left" vertical="top"/>
    </xf>
    <xf numFmtId="0" fontId="26" fillId="0" borderId="0" xfId="0" applyFont="1" applyAlignment="1">
      <alignment horizontal="left" vertical="center" shrinkToFit="1"/>
    </xf>
    <xf numFmtId="0" fontId="26" fillId="0" borderId="0" xfId="0" applyFont="1" applyAlignment="1">
      <alignment horizontal="right" vertical="center" shrinkToFit="1"/>
    </xf>
    <xf numFmtId="0" fontId="25" fillId="28" borderId="20" xfId="0" applyFont="1" applyFill="1" applyBorder="1" applyAlignment="1">
      <alignment horizontal="left" vertical="top" wrapText="1"/>
    </xf>
    <xf numFmtId="0" fontId="25" fillId="28" borderId="50" xfId="0" applyFont="1" applyFill="1" applyBorder="1" applyAlignment="1">
      <alignment horizontal="center" vertical="top" wrapText="1"/>
    </xf>
    <xf numFmtId="0" fontId="26" fillId="0" borderId="20" xfId="0" applyFont="1" applyBorder="1" applyAlignment="1">
      <alignment vertical="top" wrapText="1"/>
    </xf>
    <xf numFmtId="0" fontId="25" fillId="28" borderId="0" xfId="0" applyFont="1" applyFill="1" applyAlignment="1">
      <alignment vertical="top" wrapText="1"/>
    </xf>
    <xf numFmtId="0" fontId="25" fillId="28" borderId="49" xfId="0" applyFont="1" applyFill="1" applyBorder="1" applyAlignment="1">
      <alignment vertical="top" wrapText="1"/>
    </xf>
    <xf numFmtId="0" fontId="25" fillId="28" borderId="15" xfId="0" applyFont="1" applyFill="1" applyBorder="1" applyAlignment="1">
      <alignment vertical="center" wrapText="1"/>
    </xf>
    <xf numFmtId="0" fontId="25" fillId="28" borderId="0" xfId="0" applyFont="1" applyFill="1" applyAlignment="1">
      <alignment horizontal="center" vertical="center" wrapText="1"/>
    </xf>
    <xf numFmtId="0" fontId="25" fillId="28" borderId="49" xfId="0" applyFont="1" applyFill="1" applyBorder="1" applyAlignment="1">
      <alignment horizontal="center" vertical="center" wrapText="1"/>
    </xf>
    <xf numFmtId="0" fontId="25" fillId="28" borderId="19" xfId="0" applyFont="1" applyFill="1" applyBorder="1" applyAlignment="1">
      <alignment horizontal="center" vertical="top" wrapText="1"/>
    </xf>
    <xf numFmtId="0" fontId="26" fillId="28" borderId="16" xfId="0" applyFont="1" applyFill="1" applyBorder="1" applyAlignment="1">
      <alignment vertical="top" wrapText="1"/>
    </xf>
    <xf numFmtId="0" fontId="26" fillId="28" borderId="16" xfId="0" applyFont="1" applyFill="1" applyBorder="1" applyAlignment="1">
      <alignment horizontal="left" vertical="top" wrapText="1"/>
    </xf>
    <xf numFmtId="0" fontId="26" fillId="28" borderId="0" xfId="0" applyFont="1" applyFill="1" applyAlignment="1">
      <alignment vertical="center" wrapText="1"/>
    </xf>
    <xf numFmtId="0" fontId="25" fillId="28" borderId="15" xfId="0" applyFont="1" applyFill="1" applyBorder="1" applyAlignment="1">
      <alignment vertical="top"/>
    </xf>
    <xf numFmtId="0" fontId="25" fillId="0" borderId="19" xfId="0" applyFont="1" applyBorder="1" applyAlignment="1">
      <alignment horizontal="center" vertical="center"/>
    </xf>
    <xf numFmtId="0" fontId="25" fillId="0" borderId="19" xfId="0" applyFont="1" applyBorder="1">
      <alignment vertical="center"/>
    </xf>
    <xf numFmtId="0" fontId="26" fillId="28" borderId="0" xfId="0" applyFont="1" applyFill="1" applyAlignment="1">
      <alignment horizontal="left" vertical="center"/>
    </xf>
    <xf numFmtId="0" fontId="25" fillId="0" borderId="22" xfId="0" applyFont="1" applyBorder="1">
      <alignment vertical="center"/>
    </xf>
    <xf numFmtId="0" fontId="45" fillId="0" borderId="0" xfId="0" applyFont="1" applyAlignment="1">
      <alignment horizontal="center" vertical="center"/>
    </xf>
    <xf numFmtId="0" fontId="34" fillId="0" borderId="0" xfId="0" applyFont="1" applyAlignment="1">
      <alignment horizontal="center" vertical="center"/>
    </xf>
    <xf numFmtId="0" fontId="43" fillId="0" borderId="0" xfId="0" applyFont="1">
      <alignment vertical="center"/>
    </xf>
    <xf numFmtId="0" fontId="25" fillId="0" borderId="0" xfId="0" applyFont="1" applyAlignment="1">
      <alignment horizontal="center" vertical="center"/>
    </xf>
    <xf numFmtId="0" fontId="36" fillId="0" borderId="0" xfId="0" applyFont="1" applyAlignment="1">
      <alignment vertical="top"/>
    </xf>
    <xf numFmtId="0" fontId="40" fillId="0" borderId="0" xfId="0" applyFont="1" applyAlignment="1">
      <alignment vertical="top"/>
    </xf>
    <xf numFmtId="0" fontId="25" fillId="0" borderId="15" xfId="0" applyFont="1" applyBorder="1" applyAlignment="1">
      <alignment vertical="top"/>
    </xf>
    <xf numFmtId="0" fontId="26" fillId="0" borderId="15" xfId="0" applyFont="1" applyBorder="1" applyAlignment="1">
      <alignment vertical="top"/>
    </xf>
    <xf numFmtId="0" fontId="26" fillId="0" borderId="0" xfId="0" applyFont="1" applyAlignment="1">
      <alignment vertical="top"/>
    </xf>
    <xf numFmtId="0" fontId="25" fillId="0" borderId="15" xfId="0" applyFont="1" applyBorder="1" applyAlignment="1">
      <alignment horizontal="center" vertical="top" shrinkToFit="1"/>
    </xf>
    <xf numFmtId="0" fontId="25" fillId="0" borderId="0" xfId="0" applyFont="1" applyAlignment="1">
      <alignment horizontal="center" vertical="top" shrinkToFit="1"/>
    </xf>
    <xf numFmtId="0" fontId="26" fillId="0" borderId="83" xfId="0" applyFont="1" applyBorder="1">
      <alignment vertical="center"/>
    </xf>
    <xf numFmtId="0" fontId="26" fillId="0" borderId="82" xfId="0" applyFont="1" applyBorder="1">
      <alignment vertical="center"/>
    </xf>
    <xf numFmtId="0" fontId="26" fillId="0" borderId="81" xfId="0" applyFont="1" applyBorder="1">
      <alignment vertical="center"/>
    </xf>
    <xf numFmtId="0" fontId="25" fillId="0" borderId="16" xfId="0" applyFont="1" applyBorder="1" applyAlignment="1">
      <alignment horizontal="left" vertical="top" wrapText="1"/>
    </xf>
    <xf numFmtId="0" fontId="25" fillId="0" borderId="16" xfId="0" applyFont="1" applyBorder="1" applyAlignment="1">
      <alignment horizontal="center" vertical="top" wrapText="1"/>
    </xf>
    <xf numFmtId="0" fontId="25" fillId="34" borderId="15" xfId="0" applyFont="1" applyFill="1" applyBorder="1" applyAlignment="1">
      <alignment horizontal="center" vertical="top" wrapText="1" shrinkToFit="1"/>
    </xf>
    <xf numFmtId="0" fontId="25" fillId="34" borderId="0" xfId="0" applyFont="1" applyFill="1" applyAlignment="1">
      <alignment horizontal="center" vertical="top" wrapText="1" shrinkToFit="1"/>
    </xf>
    <xf numFmtId="0" fontId="25" fillId="34" borderId="16" xfId="0" applyFont="1" applyFill="1" applyBorder="1" applyAlignment="1">
      <alignment horizontal="center" vertical="top" wrapText="1" shrinkToFit="1"/>
    </xf>
    <xf numFmtId="0" fontId="25" fillId="0" borderId="21" xfId="0" applyFont="1" applyBorder="1" applyAlignment="1">
      <alignment horizontal="left" vertical="top" wrapText="1"/>
    </xf>
    <xf numFmtId="0" fontId="25" fillId="0" borderId="21" xfId="0" applyFont="1" applyBorder="1" applyAlignment="1">
      <alignment horizontal="center" vertical="top" wrapText="1"/>
    </xf>
    <xf numFmtId="0" fontId="25" fillId="34" borderId="23" xfId="0" applyFont="1" applyFill="1" applyBorder="1" applyAlignment="1">
      <alignment horizontal="center" vertical="top" wrapText="1" shrinkToFit="1"/>
    </xf>
    <xf numFmtId="0" fontId="25" fillId="34" borderId="20" xfId="0" applyFont="1" applyFill="1" applyBorder="1" applyAlignment="1">
      <alignment horizontal="center" vertical="top" wrapText="1" shrinkToFit="1"/>
    </xf>
    <xf numFmtId="0" fontId="25" fillId="34" borderId="21" xfId="0" applyFont="1" applyFill="1" applyBorder="1" applyAlignment="1">
      <alignment horizontal="center" vertical="top" wrapText="1" shrinkToFit="1"/>
    </xf>
    <xf numFmtId="0" fontId="25" fillId="0" borderId="16" xfId="0" applyFont="1" applyBorder="1" applyAlignment="1">
      <alignment vertical="top" wrapText="1"/>
    </xf>
    <xf numFmtId="0" fontId="25" fillId="34" borderId="15" xfId="0" applyFont="1" applyFill="1" applyBorder="1" applyAlignment="1">
      <alignment vertical="top" wrapText="1" shrinkToFit="1"/>
    </xf>
    <xf numFmtId="0" fontId="25" fillId="34" borderId="0" xfId="0" applyFont="1" applyFill="1" applyAlignment="1">
      <alignment vertical="top" wrapText="1" shrinkToFit="1"/>
    </xf>
    <xf numFmtId="0" fontId="25" fillId="34" borderId="16" xfId="0" applyFont="1" applyFill="1" applyBorder="1" applyAlignment="1">
      <alignment vertical="top" wrapText="1" shrinkToFit="1"/>
    </xf>
    <xf numFmtId="0" fontId="25" fillId="0" borderId="16" xfId="0" applyFont="1" applyBorder="1" applyAlignment="1">
      <alignment vertical="center" wrapText="1"/>
    </xf>
    <xf numFmtId="0" fontId="25" fillId="0" borderId="20" xfId="0" applyFont="1" applyBorder="1" applyAlignment="1">
      <alignment vertical="center" wrapText="1"/>
    </xf>
    <xf numFmtId="0" fontId="25" fillId="0" borderId="15" xfId="0" applyFont="1" applyBorder="1" applyAlignment="1">
      <alignment horizontal="left" vertical="center"/>
    </xf>
    <xf numFmtId="0" fontId="35" fillId="0" borderId="0" xfId="0" applyFont="1" applyAlignment="1">
      <alignment horizontal="left" vertical="top"/>
    </xf>
    <xf numFmtId="0" fontId="25" fillId="33" borderId="15" xfId="0" applyFont="1" applyFill="1" applyBorder="1" applyAlignment="1">
      <alignment vertical="top" wrapText="1" shrinkToFit="1"/>
    </xf>
    <xf numFmtId="0" fontId="25" fillId="33" borderId="0" xfId="0" applyFont="1" applyFill="1" applyAlignment="1">
      <alignment vertical="top" wrapText="1" shrinkToFit="1"/>
    </xf>
    <xf numFmtId="0" fontId="25" fillId="33" borderId="16" xfId="0" applyFont="1" applyFill="1" applyBorder="1" applyAlignment="1">
      <alignment vertical="top" wrapText="1" shrinkToFit="1"/>
    </xf>
    <xf numFmtId="0" fontId="40" fillId="0" borderId="0" xfId="0" applyFont="1" applyAlignment="1">
      <alignment horizontal="left" vertical="center"/>
    </xf>
    <xf numFmtId="0" fontId="25" fillId="33" borderId="23" xfId="0" applyFont="1" applyFill="1" applyBorder="1" applyAlignment="1">
      <alignment vertical="top" wrapText="1" shrinkToFit="1"/>
    </xf>
    <xf numFmtId="0" fontId="25" fillId="33" borderId="20" xfId="0" applyFont="1" applyFill="1" applyBorder="1" applyAlignment="1">
      <alignment vertical="top" wrapText="1" shrinkToFit="1"/>
    </xf>
    <xf numFmtId="0" fontId="25" fillId="33" borderId="21" xfId="0" applyFont="1" applyFill="1" applyBorder="1" applyAlignment="1">
      <alignment vertical="top" wrapText="1" shrinkToFit="1"/>
    </xf>
    <xf numFmtId="0" fontId="25" fillId="0" borderId="21" xfId="0" applyFont="1" applyBorder="1" applyAlignment="1">
      <alignment vertical="top" wrapText="1"/>
    </xf>
    <xf numFmtId="0" fontId="25" fillId="33" borderId="15" xfId="0" applyFont="1" applyFill="1" applyBorder="1" applyAlignment="1">
      <alignment horizontal="center" vertical="top" wrapText="1" shrinkToFit="1"/>
    </xf>
    <xf numFmtId="0" fontId="25" fillId="33" borderId="0" xfId="0" applyFont="1" applyFill="1" applyAlignment="1">
      <alignment horizontal="center" vertical="top" wrapText="1" shrinkToFit="1"/>
    </xf>
    <xf numFmtId="0" fontId="25" fillId="33" borderId="16" xfId="0" applyFont="1" applyFill="1" applyBorder="1" applyAlignment="1">
      <alignment horizontal="center" vertical="top" wrapText="1" shrinkToFit="1"/>
    </xf>
    <xf numFmtId="0" fontId="25" fillId="0" borderId="116" xfId="0" applyFont="1" applyBorder="1">
      <alignment vertical="center"/>
    </xf>
    <xf numFmtId="0" fontId="25" fillId="0" borderId="15" xfId="0" applyFont="1" applyBorder="1" applyAlignment="1">
      <alignment vertical="center" shrinkToFit="1"/>
    </xf>
    <xf numFmtId="0" fontId="25" fillId="0" borderId="20" xfId="0" applyFont="1" applyBorder="1" applyAlignment="1">
      <alignment horizontal="center" vertical="center"/>
    </xf>
    <xf numFmtId="0" fontId="25" fillId="0" borderId="117" xfId="0" applyFont="1" applyBorder="1" applyAlignment="1">
      <alignment horizontal="left" vertical="center"/>
    </xf>
    <xf numFmtId="0" fontId="25" fillId="34" borderId="23" xfId="0" applyFont="1" applyFill="1" applyBorder="1" applyAlignment="1">
      <alignment vertical="top" wrapText="1" shrinkToFit="1"/>
    </xf>
    <xf numFmtId="0" fontId="25" fillId="34" borderId="20" xfId="0" applyFont="1" applyFill="1" applyBorder="1" applyAlignment="1">
      <alignment vertical="top" wrapText="1" shrinkToFit="1"/>
    </xf>
    <xf numFmtId="0" fontId="25" fillId="34" borderId="21" xfId="0" applyFont="1" applyFill="1" applyBorder="1" applyAlignment="1">
      <alignment vertical="top" wrapText="1" shrinkToFit="1"/>
    </xf>
    <xf numFmtId="0" fontId="25" fillId="0" borderId="118" xfId="0" applyFont="1" applyBorder="1" applyAlignment="1">
      <alignment horizontal="left" vertical="center"/>
    </xf>
    <xf numFmtId="0" fontId="25" fillId="0" borderId="70" xfId="0" applyFont="1" applyBorder="1" applyAlignment="1">
      <alignment horizontal="left" vertical="center"/>
    </xf>
    <xf numFmtId="0" fontId="25" fillId="34" borderId="15" xfId="0" applyFont="1" applyFill="1" applyBorder="1" applyAlignment="1">
      <alignment vertical="top" shrinkToFit="1"/>
    </xf>
    <xf numFmtId="0" fontId="25" fillId="34" borderId="0" xfId="0" applyFont="1" applyFill="1" applyAlignment="1">
      <alignment vertical="top" shrinkToFit="1"/>
    </xf>
    <xf numFmtId="0" fontId="25" fillId="34" borderId="16" xfId="0" applyFont="1" applyFill="1" applyBorder="1" applyAlignment="1">
      <alignment vertical="top" shrinkToFit="1"/>
    </xf>
    <xf numFmtId="179" fontId="26" fillId="0" borderId="0" xfId="0" applyNumberFormat="1" applyFont="1" applyAlignment="1">
      <alignment horizontal="center" vertical="center" shrinkToFit="1"/>
    </xf>
    <xf numFmtId="179" fontId="26" fillId="0" borderId="20" xfId="0" applyNumberFormat="1" applyFont="1" applyBorder="1" applyAlignment="1">
      <alignment horizontal="center" vertical="center" shrinkToFit="1"/>
    </xf>
    <xf numFmtId="0" fontId="25" fillId="34" borderId="23" xfId="0" applyFont="1" applyFill="1" applyBorder="1" applyAlignment="1">
      <alignment vertical="top" shrinkToFit="1"/>
    </xf>
    <xf numFmtId="0" fontId="25" fillId="34" borderId="20" xfId="0" applyFont="1" applyFill="1" applyBorder="1" applyAlignment="1">
      <alignment vertical="top" shrinkToFit="1"/>
    </xf>
    <xf numFmtId="0" fontId="25" fillId="34" borderId="21" xfId="0" applyFont="1" applyFill="1" applyBorder="1" applyAlignment="1">
      <alignment vertical="top" shrinkToFit="1"/>
    </xf>
    <xf numFmtId="179" fontId="26" fillId="0" borderId="0" xfId="0" applyNumberFormat="1" applyFont="1" applyAlignment="1">
      <alignment horizontal="right" vertical="center" shrinkToFit="1"/>
    </xf>
    <xf numFmtId="0" fontId="26" fillId="0" borderId="20" xfId="0" applyFont="1" applyBorder="1" applyAlignment="1">
      <alignment horizontal="center" vertical="center"/>
    </xf>
    <xf numFmtId="179" fontId="26" fillId="0" borderId="119" xfId="0" applyNumberFormat="1" applyFont="1" applyBorder="1" applyAlignment="1">
      <alignment horizontal="center" vertical="center" shrinkToFit="1"/>
    </xf>
    <xf numFmtId="0" fontId="25" fillId="30" borderId="144" xfId="0" applyFont="1" applyFill="1" applyBorder="1" applyAlignment="1">
      <alignment horizontal="left" vertical="center"/>
    </xf>
    <xf numFmtId="0" fontId="29" fillId="0" borderId="0" xfId="0" applyFont="1" applyAlignment="1">
      <alignment vertical="center" wrapText="1"/>
    </xf>
    <xf numFmtId="0" fontId="46" fillId="0" borderId="0" xfId="0" applyFont="1" applyAlignment="1">
      <alignment vertical="center" wrapText="1"/>
    </xf>
    <xf numFmtId="0" fontId="26" fillId="26" borderId="138" xfId="0" applyFont="1" applyFill="1" applyBorder="1" applyAlignment="1" applyProtection="1">
      <alignment horizontal="center" vertical="center" wrapText="1"/>
      <protection locked="0"/>
    </xf>
    <xf numFmtId="0" fontId="25" fillId="0" borderId="0" xfId="0" applyFont="1" applyAlignment="1">
      <alignment horizontal="left" vertical="top" wrapText="1"/>
    </xf>
    <xf numFmtId="0" fontId="25" fillId="0" borderId="0" xfId="0" applyFont="1" applyAlignment="1">
      <alignment horizontal="center" vertical="top" wrapText="1"/>
    </xf>
    <xf numFmtId="0" fontId="26" fillId="0" borderId="0" xfId="0" applyFont="1" applyAlignment="1"/>
    <xf numFmtId="0" fontId="26" fillId="36" borderId="138" xfId="0" applyFont="1" applyFill="1" applyBorder="1" applyAlignment="1">
      <alignment horizontal="center" vertical="center" wrapText="1"/>
    </xf>
    <xf numFmtId="0" fontId="26" fillId="30" borderId="138" xfId="0" applyFont="1" applyFill="1" applyBorder="1" applyAlignment="1">
      <alignment horizontal="center" vertical="center"/>
    </xf>
    <xf numFmtId="0" fontId="26" fillId="0" borderId="0" xfId="0" applyFont="1" applyAlignment="1" applyProtection="1">
      <alignment horizontal="center" vertical="center" shrinkToFit="1"/>
      <protection locked="0"/>
    </xf>
    <xf numFmtId="0" fontId="25" fillId="0" borderId="61" xfId="0" applyFont="1" applyBorder="1" applyAlignment="1">
      <alignment horizontal="left" vertical="center"/>
    </xf>
    <xf numFmtId="0" fontId="26" fillId="0" borderId="0" xfId="0" applyFont="1" applyAlignment="1" applyProtection="1">
      <alignment horizontal="center" vertical="center"/>
      <protection locked="0"/>
    </xf>
    <xf numFmtId="0" fontId="25" fillId="0" borderId="23" xfId="0" applyFont="1" applyBorder="1">
      <alignment vertical="center"/>
    </xf>
    <xf numFmtId="0" fontId="25" fillId="0" borderId="20" xfId="0" applyFont="1" applyBorder="1">
      <alignment vertical="center"/>
    </xf>
    <xf numFmtId="0" fontId="25" fillId="28" borderId="0" xfId="0" applyFont="1" applyFill="1" applyAlignment="1">
      <alignment horizontal="center" vertical="top" wrapText="1" shrinkToFit="1"/>
    </xf>
    <xf numFmtId="0" fontId="25" fillId="28" borderId="16" xfId="0" applyFont="1" applyFill="1" applyBorder="1" applyAlignment="1">
      <alignment horizontal="center" vertical="top" wrapText="1" shrinkToFit="1"/>
    </xf>
    <xf numFmtId="0" fontId="26" fillId="0" borderId="20" xfId="0" applyFont="1" applyBorder="1" applyAlignment="1">
      <alignment horizontal="left" vertical="center" wrapText="1" shrinkToFit="1"/>
    </xf>
    <xf numFmtId="0" fontId="46" fillId="28" borderId="0" xfId="0" applyFont="1" applyFill="1">
      <alignment vertical="center"/>
    </xf>
    <xf numFmtId="0" fontId="26" fillId="0" borderId="23" xfId="0" applyFont="1" applyBorder="1" applyAlignment="1">
      <alignment vertical="center" shrinkToFit="1"/>
    </xf>
    <xf numFmtId="0" fontId="26" fillId="0" borderId="21" xfId="0" applyFont="1" applyBorder="1" applyAlignment="1">
      <alignment vertical="center" shrinkToFit="1"/>
    </xf>
    <xf numFmtId="0" fontId="26" fillId="28" borderId="0" xfId="0" applyFont="1" applyFill="1" applyProtection="1">
      <alignment vertical="center"/>
      <protection locked="0"/>
    </xf>
    <xf numFmtId="0" fontId="39" fillId="28" borderId="0" xfId="0" applyFont="1" applyFill="1" applyAlignment="1">
      <alignment horizontal="left" vertical="center"/>
    </xf>
    <xf numFmtId="0" fontId="25" fillId="0" borderId="21" xfId="0" applyFont="1" applyBorder="1" applyAlignment="1">
      <alignment horizontal="left" vertical="center"/>
    </xf>
    <xf numFmtId="0" fontId="4" fillId="0" borderId="0" xfId="0" applyFont="1" applyAlignment="1">
      <alignment horizontal="center" vertical="center" wrapText="1"/>
    </xf>
    <xf numFmtId="0" fontId="25" fillId="0" borderId="49" xfId="0" applyFont="1" applyBorder="1" applyAlignment="1">
      <alignment horizontal="center" vertical="top" wrapText="1"/>
    </xf>
    <xf numFmtId="0" fontId="25" fillId="25" borderId="15" xfId="0" applyFont="1" applyFill="1" applyBorder="1" applyAlignment="1">
      <alignment horizontal="center" vertical="top" wrapText="1" shrinkToFit="1"/>
    </xf>
    <xf numFmtId="0" fontId="25" fillId="25" borderId="0" xfId="0" applyFont="1" applyFill="1" applyAlignment="1">
      <alignment horizontal="center" vertical="top" wrapText="1" shrinkToFit="1"/>
    </xf>
    <xf numFmtId="0" fontId="25" fillId="25" borderId="16" xfId="0" applyFont="1" applyFill="1" applyBorder="1" applyAlignment="1">
      <alignment horizontal="center" vertical="top" wrapText="1" shrinkToFit="1"/>
    </xf>
    <xf numFmtId="0" fontId="50" fillId="0" borderId="19" xfId="0" applyFont="1" applyBorder="1" applyAlignment="1">
      <alignment horizontal="left" vertical="top" wrapText="1"/>
    </xf>
    <xf numFmtId="0" fontId="25" fillId="28" borderId="19" xfId="0" applyFont="1" applyFill="1" applyBorder="1" applyAlignment="1">
      <alignment horizontal="left" vertical="top" wrapText="1"/>
    </xf>
    <xf numFmtId="0" fontId="25" fillId="0" borderId="15" xfId="0" applyFont="1" applyBorder="1" applyAlignment="1">
      <alignment horizontal="left" vertical="top" wrapText="1"/>
    </xf>
    <xf numFmtId="0" fontId="26" fillId="0" borderId="0" xfId="0" applyFont="1" applyAlignment="1">
      <alignment horizontal="left" vertical="top" wrapText="1" shrinkToFit="1"/>
    </xf>
    <xf numFmtId="0" fontId="25" fillId="0" borderId="0" xfId="0" applyFont="1" applyAlignment="1">
      <alignment vertical="top" wrapText="1"/>
    </xf>
    <xf numFmtId="0" fontId="26" fillId="0" borderId="0" xfId="0" applyFont="1" applyAlignment="1">
      <alignment horizontal="left" vertical="center" wrapText="1"/>
    </xf>
    <xf numFmtId="0" fontId="26" fillId="0" borderId="0" xfId="0" applyFont="1" applyAlignment="1">
      <alignment horizontal="left" vertical="center" wrapText="1" shrinkToFit="1"/>
    </xf>
    <xf numFmtId="0" fontId="25" fillId="28" borderId="0" xfId="0" applyFont="1" applyFill="1" applyAlignment="1">
      <alignment horizontal="left" vertical="top" wrapText="1"/>
    </xf>
    <xf numFmtId="0" fontId="25" fillId="25" borderId="15" xfId="0" applyFont="1" applyFill="1" applyBorder="1" applyAlignment="1">
      <alignment horizontal="center" vertical="top" wrapText="1"/>
    </xf>
    <xf numFmtId="0" fontId="25" fillId="25" borderId="0" xfId="0" applyFont="1" applyFill="1" applyAlignment="1">
      <alignment horizontal="center" vertical="top" wrapText="1"/>
    </xf>
    <xf numFmtId="0" fontId="25" fillId="25" borderId="16" xfId="0" applyFont="1" applyFill="1" applyBorder="1" applyAlignment="1">
      <alignment horizontal="center" vertical="top" wrapText="1"/>
    </xf>
    <xf numFmtId="0" fontId="25" fillId="28" borderId="49" xfId="0" applyFont="1" applyFill="1" applyBorder="1" applyAlignment="1">
      <alignment horizontal="center" vertical="top" wrapText="1"/>
    </xf>
    <xf numFmtId="0" fontId="26" fillId="0" borderId="20" xfId="0" applyFont="1" applyBorder="1" applyAlignment="1">
      <alignment horizontal="left" vertical="center"/>
    </xf>
    <xf numFmtId="0" fontId="25" fillId="0" borderId="19" xfId="0" applyFont="1" applyBorder="1" applyAlignment="1">
      <alignment horizontal="center" vertical="top" wrapText="1"/>
    </xf>
    <xf numFmtId="0" fontId="25" fillId="0" borderId="23" xfId="0" applyFont="1" applyBorder="1" applyAlignment="1">
      <alignment vertical="top" wrapText="1"/>
    </xf>
    <xf numFmtId="0" fontId="25" fillId="0" borderId="50" xfId="0" applyFont="1" applyBorder="1" applyAlignment="1">
      <alignment horizontal="center" vertical="top" wrapText="1"/>
    </xf>
    <xf numFmtId="0" fontId="25" fillId="0" borderId="51" xfId="0" applyFont="1" applyBorder="1" applyAlignment="1">
      <alignment vertical="top" wrapText="1"/>
    </xf>
    <xf numFmtId="0" fontId="25" fillId="25" borderId="23" xfId="0" applyFont="1" applyFill="1" applyBorder="1" applyAlignment="1">
      <alignment horizontal="center" vertical="top" wrapText="1" shrinkToFit="1"/>
    </xf>
    <xf numFmtId="0" fontId="25" fillId="25" borderId="20" xfId="0" applyFont="1" applyFill="1" applyBorder="1" applyAlignment="1">
      <alignment horizontal="center" vertical="top" wrapText="1" shrinkToFit="1"/>
    </xf>
    <xf numFmtId="0" fontId="25" fillId="25" borderId="21" xfId="0" applyFont="1" applyFill="1" applyBorder="1" applyAlignment="1">
      <alignment horizontal="center" vertical="top" wrapText="1" shrinkToFit="1"/>
    </xf>
    <xf numFmtId="0" fontId="0" fillId="0" borderId="19" xfId="0" applyBorder="1" applyAlignment="1">
      <alignment horizontal="left" vertical="top" wrapText="1"/>
    </xf>
    <xf numFmtId="0" fontId="25" fillId="0" borderId="15" xfId="0" applyFont="1" applyBorder="1" applyAlignment="1">
      <alignment horizontal="center" vertical="top" wrapText="1"/>
    </xf>
    <xf numFmtId="0" fontId="36" fillId="0" borderId="0" xfId="0" applyFont="1" applyAlignment="1">
      <alignment horizontal="left" vertical="center" wrapText="1"/>
    </xf>
    <xf numFmtId="0" fontId="25" fillId="0" borderId="20" xfId="0" applyFont="1" applyBorder="1" applyAlignment="1">
      <alignment vertical="top" wrapText="1"/>
    </xf>
    <xf numFmtId="0" fontId="25" fillId="28" borderId="51" xfId="0" applyFont="1" applyFill="1" applyBorder="1" applyAlignment="1">
      <alignment horizontal="left" vertical="top" wrapText="1"/>
    </xf>
    <xf numFmtId="0" fontId="25" fillId="0" borderId="51" xfId="0" applyFont="1" applyBorder="1" applyAlignment="1">
      <alignment horizontal="left" vertical="top" wrapText="1"/>
    </xf>
    <xf numFmtId="0" fontId="25" fillId="0" borderId="20" xfId="0" applyFont="1" applyBorder="1" applyAlignment="1">
      <alignment horizontal="left" vertical="center" wrapText="1"/>
    </xf>
    <xf numFmtId="0" fontId="25" fillId="0" borderId="0" xfId="0" applyFont="1" applyAlignment="1">
      <alignment horizontal="left" vertical="center" shrinkToFit="1"/>
    </xf>
    <xf numFmtId="0" fontId="72" fillId="0" borderId="19" xfId="0" applyFont="1" applyBorder="1" applyAlignment="1">
      <alignment horizontal="left" vertical="top" wrapText="1"/>
    </xf>
    <xf numFmtId="0" fontId="26" fillId="0" borderId="15" xfId="0" applyFont="1" applyBorder="1" applyAlignment="1">
      <alignment horizontal="right" vertical="center"/>
    </xf>
    <xf numFmtId="0" fontId="39" fillId="0" borderId="0" xfId="0" applyFont="1" applyAlignment="1" applyProtection="1">
      <alignment horizontal="left" vertical="center"/>
      <protection locked="0"/>
    </xf>
    <xf numFmtId="0" fontId="46" fillId="0" borderId="0" xfId="0" applyFont="1" applyAlignment="1" applyProtection="1">
      <alignment horizontal="center" vertical="center"/>
      <protection locked="0"/>
    </xf>
    <xf numFmtId="0" fontId="46" fillId="0" borderId="0" xfId="0" applyFont="1" applyAlignment="1">
      <alignment horizontal="center" vertical="center"/>
    </xf>
    <xf numFmtId="0" fontId="32" fillId="0" borderId="0" xfId="0" applyFont="1" applyAlignment="1">
      <alignment horizontal="left" vertical="center"/>
    </xf>
    <xf numFmtId="0" fontId="32" fillId="0" borderId="0" xfId="0" applyFont="1" applyAlignment="1">
      <alignment horizontal="center" vertical="center"/>
    </xf>
    <xf numFmtId="0" fontId="26" fillId="0" borderId="20" xfId="0" applyFont="1" applyBorder="1" applyAlignment="1">
      <alignment horizontal="left" vertical="center" shrinkToFit="1"/>
    </xf>
    <xf numFmtId="0" fontId="25" fillId="0" borderId="20" xfId="0" applyFont="1" applyBorder="1" applyAlignment="1" applyProtection="1">
      <alignment horizontal="left" vertical="top" wrapText="1"/>
      <protection locked="0"/>
    </xf>
    <xf numFmtId="0" fontId="0" fillId="0" borderId="15" xfId="0" applyBorder="1" applyAlignment="1">
      <alignment vertical="top" wrapText="1"/>
    </xf>
    <xf numFmtId="0" fontId="25" fillId="28" borderId="22" xfId="0" applyFont="1" applyFill="1" applyBorder="1" applyAlignment="1">
      <alignment horizontal="left" vertical="top" wrapText="1"/>
    </xf>
    <xf numFmtId="0" fontId="72" fillId="0" borderId="22" xfId="0" applyFont="1" applyBorder="1" applyAlignment="1">
      <alignment vertical="top" wrapText="1"/>
    </xf>
    <xf numFmtId="0" fontId="25" fillId="28" borderId="16" xfId="0" applyFont="1" applyFill="1" applyBorder="1" applyAlignment="1">
      <alignment horizontal="left" vertical="top" wrapText="1"/>
    </xf>
    <xf numFmtId="0" fontId="25" fillId="28" borderId="16" xfId="0" applyFont="1" applyFill="1" applyBorder="1" applyAlignment="1">
      <alignment horizontal="center" vertical="top" wrapText="1"/>
    </xf>
    <xf numFmtId="0" fontId="25" fillId="28" borderId="21" xfId="0" applyFont="1" applyFill="1" applyBorder="1" applyAlignment="1">
      <alignment horizontal="left" vertical="top" wrapText="1"/>
    </xf>
    <xf numFmtId="0" fontId="25" fillId="28" borderId="21" xfId="0" applyFont="1" applyFill="1" applyBorder="1" applyAlignment="1">
      <alignment horizontal="center" vertical="top" wrapText="1"/>
    </xf>
    <xf numFmtId="0" fontId="25" fillId="28" borderId="19" xfId="0" applyFont="1" applyFill="1" applyBorder="1" applyAlignment="1">
      <alignment vertical="top"/>
    </xf>
    <xf numFmtId="0" fontId="25" fillId="27" borderId="16" xfId="0" applyFont="1" applyFill="1" applyBorder="1" applyAlignment="1">
      <alignment horizontal="center" vertical="center" wrapText="1"/>
    </xf>
    <xf numFmtId="0" fontId="25" fillId="27" borderId="15" xfId="0" applyFont="1" applyFill="1" applyBorder="1" applyAlignment="1">
      <alignment horizontal="center" vertical="center" wrapText="1"/>
    </xf>
    <xf numFmtId="0" fontId="26" fillId="0" borderId="16" xfId="0" applyFont="1" applyBorder="1" applyAlignment="1">
      <alignment horizontal="left" vertical="center" wrapText="1"/>
    </xf>
    <xf numFmtId="0" fontId="26" fillId="28" borderId="0" xfId="0" applyFont="1" applyFill="1" applyAlignment="1">
      <alignment horizontal="left" vertical="top" wrapText="1"/>
    </xf>
    <xf numFmtId="0" fontId="46" fillId="0" borderId="0" xfId="0" applyFont="1">
      <alignment vertical="center"/>
    </xf>
    <xf numFmtId="0" fontId="46" fillId="0" borderId="0" xfId="0" applyFont="1" applyAlignment="1">
      <alignment vertical="top" wrapText="1"/>
    </xf>
    <xf numFmtId="0" fontId="34" fillId="0" borderId="0" xfId="0" applyFont="1" applyAlignment="1">
      <alignment vertical="top" wrapText="1"/>
    </xf>
    <xf numFmtId="0" fontId="26" fillId="0" borderId="16" xfId="0" applyFont="1" applyBorder="1" applyAlignment="1">
      <alignment horizontal="left" vertical="center"/>
    </xf>
    <xf numFmtId="0" fontId="29" fillId="0" borderId="16" xfId="0" applyFont="1" applyBorder="1" applyAlignment="1">
      <alignment wrapText="1"/>
    </xf>
    <xf numFmtId="0" fontId="25" fillId="28" borderId="23" xfId="0" applyFont="1" applyFill="1" applyBorder="1" applyAlignment="1">
      <alignment horizontal="center" vertical="top" wrapText="1"/>
    </xf>
    <xf numFmtId="0" fontId="26" fillId="0" borderId="0" xfId="0" applyFont="1" applyProtection="1">
      <alignment vertical="center"/>
      <protection locked="0"/>
    </xf>
    <xf numFmtId="0" fontId="29" fillId="0" borderId="0" xfId="0" applyFont="1">
      <alignment vertical="center"/>
    </xf>
    <xf numFmtId="0" fontId="73" fillId="0" borderId="0" xfId="0" applyFont="1">
      <alignment vertical="center"/>
    </xf>
    <xf numFmtId="0" fontId="25" fillId="28" borderId="22" xfId="0" applyFont="1" applyFill="1" applyBorder="1" applyAlignment="1">
      <alignment horizontal="center" vertical="top" wrapText="1"/>
    </xf>
    <xf numFmtId="0" fontId="42" fillId="0" borderId="22" xfId="0" applyFont="1" applyBorder="1" applyAlignment="1">
      <alignment horizontal="left" vertical="top" wrapText="1"/>
    </xf>
    <xf numFmtId="0" fontId="50" fillId="28" borderId="19" xfId="0" applyFont="1" applyFill="1" applyBorder="1" applyAlignment="1">
      <alignment horizontal="left" vertical="top" wrapText="1"/>
    </xf>
    <xf numFmtId="0" fontId="50" fillId="28" borderId="19" xfId="0" applyFont="1" applyFill="1" applyBorder="1" applyAlignment="1">
      <alignment vertical="top" wrapText="1"/>
    </xf>
    <xf numFmtId="0" fontId="40" fillId="0" borderId="0" xfId="0" applyFont="1">
      <alignment vertical="center"/>
    </xf>
    <xf numFmtId="0" fontId="37" fillId="0" borderId="0" xfId="0" applyFont="1">
      <alignment vertical="center"/>
    </xf>
    <xf numFmtId="0" fontId="25" fillId="0" borderId="21" xfId="0" applyFont="1" applyBorder="1">
      <alignment vertical="center"/>
    </xf>
    <xf numFmtId="0" fontId="29" fillId="0" borderId="202" xfId="0" applyFont="1" applyBorder="1" applyAlignment="1">
      <alignment wrapText="1"/>
    </xf>
    <xf numFmtId="0" fontId="26" fillId="27" borderId="197" xfId="0" applyFont="1" applyFill="1" applyBorder="1">
      <alignment vertical="center"/>
    </xf>
    <xf numFmtId="0" fontId="26" fillId="27" borderId="198" xfId="0" applyFont="1" applyFill="1" applyBorder="1">
      <alignment vertical="center"/>
    </xf>
    <xf numFmtId="0" fontId="26" fillId="27" borderId="199" xfId="0" applyFont="1" applyFill="1" applyBorder="1">
      <alignment vertical="center"/>
    </xf>
    <xf numFmtId="0" fontId="26" fillId="0" borderId="199" xfId="0" applyFont="1" applyBorder="1" applyAlignment="1">
      <alignment vertical="center" shrinkToFit="1"/>
    </xf>
    <xf numFmtId="0" fontId="26" fillId="0" borderId="199" xfId="0" applyFont="1" applyBorder="1">
      <alignment vertical="center"/>
    </xf>
    <xf numFmtId="0" fontId="25" fillId="0" borderId="205" xfId="0" applyFont="1" applyBorder="1" applyAlignment="1">
      <alignment horizontal="left" vertical="top" wrapText="1"/>
    </xf>
    <xf numFmtId="0" fontId="25" fillId="28" borderId="201" xfId="0" applyFont="1" applyFill="1" applyBorder="1" applyAlignment="1">
      <alignment horizontal="right" vertical="top" wrapText="1"/>
    </xf>
    <xf numFmtId="0" fontId="25" fillId="0" borderId="200" xfId="0" applyFont="1" applyBorder="1" applyAlignment="1">
      <alignment horizontal="left" vertical="top" wrapText="1"/>
    </xf>
    <xf numFmtId="0" fontId="25" fillId="0" borderId="206" xfId="0" applyFont="1" applyBorder="1" applyAlignment="1">
      <alignment horizontal="center" vertical="top" wrapText="1"/>
    </xf>
    <xf numFmtId="0" fontId="26" fillId="28" borderId="200" xfId="0" applyFont="1" applyFill="1" applyBorder="1">
      <alignment vertical="center"/>
    </xf>
    <xf numFmtId="0" fontId="26" fillId="28" borderId="200" xfId="0" applyFont="1" applyFill="1" applyBorder="1" applyAlignment="1">
      <alignment horizontal="left" vertical="top" wrapText="1"/>
    </xf>
    <xf numFmtId="0" fontId="25" fillId="25" borderId="201" xfId="0" applyFont="1" applyFill="1" applyBorder="1" applyAlignment="1">
      <alignment horizontal="center" vertical="top" wrapText="1" shrinkToFit="1"/>
    </xf>
    <xf numFmtId="0" fontId="25" fillId="25" borderId="200" xfId="0" applyFont="1" applyFill="1" applyBorder="1" applyAlignment="1">
      <alignment horizontal="center" vertical="top" wrapText="1" shrinkToFit="1"/>
    </xf>
    <xf numFmtId="0" fontId="25" fillId="25" borderId="202" xfId="0" applyFont="1" applyFill="1" applyBorder="1" applyAlignment="1">
      <alignment horizontal="center" vertical="top" wrapText="1" shrinkToFit="1"/>
    </xf>
    <xf numFmtId="0" fontId="25" fillId="0" borderId="20" xfId="0" applyFont="1" applyBorder="1" applyAlignment="1">
      <alignment horizontal="center" vertical="center" wrapText="1"/>
    </xf>
    <xf numFmtId="0" fontId="26" fillId="29" borderId="196" xfId="0" applyFont="1" applyFill="1" applyBorder="1" applyProtection="1">
      <alignment vertical="center"/>
      <protection locked="0"/>
    </xf>
    <xf numFmtId="0" fontId="26" fillId="0" borderId="201" xfId="0" applyFont="1" applyBorder="1">
      <alignment vertical="center"/>
    </xf>
    <xf numFmtId="0" fontId="26" fillId="0" borderId="200" xfId="0" applyFont="1" applyBorder="1">
      <alignment vertical="center"/>
    </xf>
    <xf numFmtId="0" fontId="26" fillId="0" borderId="202" xfId="0" applyFont="1" applyBorder="1">
      <alignment vertical="center"/>
    </xf>
    <xf numFmtId="0" fontId="25" fillId="25" borderId="201" xfId="0" applyFont="1" applyFill="1" applyBorder="1" applyAlignment="1">
      <alignment horizontal="center" vertical="top" wrapText="1"/>
    </xf>
    <xf numFmtId="0" fontId="25" fillId="25" borderId="200" xfId="0" applyFont="1" applyFill="1" applyBorder="1" applyAlignment="1">
      <alignment horizontal="center" vertical="top" wrapText="1"/>
    </xf>
    <xf numFmtId="0" fontId="25" fillId="25" borderId="202" xfId="0" applyFont="1" applyFill="1" applyBorder="1" applyAlignment="1">
      <alignment horizontal="center" vertical="top" wrapText="1"/>
    </xf>
    <xf numFmtId="0" fontId="52" fillId="0" borderId="23" xfId="0" applyFont="1" applyBorder="1" applyAlignment="1">
      <alignment horizontal="left" vertical="top" wrapText="1"/>
    </xf>
    <xf numFmtId="0" fontId="52" fillId="0" borderId="21" xfId="0" applyFont="1" applyBorder="1" applyAlignment="1">
      <alignment horizontal="left" vertical="top" wrapText="1"/>
    </xf>
    <xf numFmtId="0" fontId="25" fillId="0" borderId="201" xfId="0" applyFont="1" applyBorder="1" applyAlignment="1">
      <alignment vertical="top" wrapText="1"/>
    </xf>
    <xf numFmtId="0" fontId="25" fillId="0" borderId="200" xfId="0" applyFont="1" applyBorder="1" applyAlignment="1">
      <alignment vertical="top" wrapText="1"/>
    </xf>
    <xf numFmtId="0" fontId="25" fillId="0" borderId="205" xfId="0" applyFont="1" applyBorder="1" applyAlignment="1">
      <alignment vertical="top" wrapText="1"/>
    </xf>
    <xf numFmtId="0" fontId="52" fillId="0" borderId="20" xfId="0" applyFont="1" applyBorder="1" applyAlignment="1">
      <alignment horizontal="left" vertical="top" wrapText="1"/>
    </xf>
    <xf numFmtId="0" fontId="25" fillId="0" borderId="20" xfId="0" applyFont="1" applyBorder="1" applyAlignment="1" applyProtection="1">
      <alignment horizontal="left" vertical="top" wrapText="1" shrinkToFit="1"/>
      <protection locked="0"/>
    </xf>
    <xf numFmtId="0" fontId="25" fillId="28" borderId="201" xfId="0" applyFont="1" applyFill="1" applyBorder="1" applyAlignment="1">
      <alignment vertical="top" wrapText="1"/>
    </xf>
    <xf numFmtId="0" fontId="26" fillId="0" borderId="211" xfId="0" applyFont="1" applyBorder="1" applyAlignment="1" applyProtection="1">
      <alignment vertical="center" shrinkToFit="1"/>
      <protection locked="0"/>
    </xf>
    <xf numFmtId="0" fontId="26" fillId="27" borderId="211" xfId="0" applyFont="1" applyFill="1" applyBorder="1" applyAlignment="1">
      <alignment vertical="center" shrinkToFit="1"/>
    </xf>
    <xf numFmtId="49" fontId="26" fillId="0" borderId="211" xfId="0" applyNumberFormat="1" applyFont="1" applyBorder="1" applyAlignment="1" applyProtection="1">
      <alignment vertical="center" shrinkToFit="1"/>
      <protection locked="0"/>
    </xf>
    <xf numFmtId="0" fontId="26" fillId="27" borderId="212" xfId="0" applyFont="1" applyFill="1" applyBorder="1" applyAlignment="1">
      <alignment vertical="center" shrinkToFit="1"/>
    </xf>
    <xf numFmtId="0" fontId="26" fillId="0" borderId="216" xfId="0" applyFont="1" applyBorder="1" applyAlignment="1" applyProtection="1">
      <alignment vertical="center" shrinkToFit="1"/>
      <protection locked="0"/>
    </xf>
    <xf numFmtId="0" fontId="26" fillId="27" borderId="216" xfId="0" applyFont="1" applyFill="1" applyBorder="1" applyAlignment="1">
      <alignment vertical="center" shrinkToFit="1"/>
    </xf>
    <xf numFmtId="49" fontId="26" fillId="0" borderId="216" xfId="0" applyNumberFormat="1" applyFont="1" applyBorder="1" applyAlignment="1" applyProtection="1">
      <alignment vertical="center" shrinkToFit="1"/>
      <protection locked="0"/>
    </xf>
    <xf numFmtId="0" fontId="26" fillId="27" borderId="217" xfId="0" applyFont="1" applyFill="1" applyBorder="1" applyAlignment="1">
      <alignment vertical="center" shrinkToFit="1"/>
    </xf>
    <xf numFmtId="0" fontId="25" fillId="25" borderId="201" xfId="0" applyFont="1" applyFill="1" applyBorder="1" applyAlignment="1">
      <alignment vertical="top" wrapText="1" shrinkToFit="1"/>
    </xf>
    <xf numFmtId="0" fontId="25" fillId="25" borderId="200" xfId="0" applyFont="1" applyFill="1" applyBorder="1" applyAlignment="1">
      <alignment vertical="top" wrapText="1" shrinkToFit="1"/>
    </xf>
    <xf numFmtId="0" fontId="25" fillId="25" borderId="202" xfId="0" applyFont="1" applyFill="1" applyBorder="1" applyAlignment="1">
      <alignment vertical="top" wrapText="1" shrinkToFit="1"/>
    </xf>
    <xf numFmtId="0" fontId="26" fillId="0" borderId="23" xfId="0" applyFont="1" applyBorder="1" applyAlignment="1">
      <alignment horizontal="center" vertical="center"/>
    </xf>
    <xf numFmtId="0" fontId="25" fillId="0" borderId="200" xfId="0" applyFont="1" applyBorder="1" applyAlignment="1" applyProtection="1">
      <alignment horizontal="left" vertical="top" wrapText="1"/>
      <protection locked="0"/>
    </xf>
    <xf numFmtId="0" fontId="26" fillId="29" borderId="196" xfId="0" applyFont="1" applyFill="1" applyBorder="1" applyAlignment="1" applyProtection="1">
      <alignment horizontal="center" vertical="center"/>
      <protection locked="0"/>
    </xf>
    <xf numFmtId="0" fontId="26" fillId="0" borderId="198" xfId="0" applyFont="1" applyBorder="1">
      <alignment vertical="center"/>
    </xf>
    <xf numFmtId="0" fontId="26" fillId="0" borderId="200" xfId="0" applyFont="1" applyBorder="1" applyAlignment="1">
      <alignment horizontal="left" vertical="center"/>
    </xf>
    <xf numFmtId="0" fontId="29" fillId="0" borderId="0" xfId="0" applyFont="1" applyAlignment="1">
      <alignment horizontal="left" vertical="center" shrinkToFit="1"/>
    </xf>
    <xf numFmtId="0" fontId="29" fillId="0" borderId="16" xfId="0" applyFont="1" applyBorder="1" applyAlignment="1">
      <alignment horizontal="left" vertical="center" shrinkToFit="1"/>
    </xf>
    <xf numFmtId="0" fontId="26" fillId="27" borderId="199" xfId="0" applyFont="1" applyFill="1" applyBorder="1" applyAlignment="1">
      <alignment horizontal="left" vertical="center" shrinkToFit="1"/>
    </xf>
    <xf numFmtId="0" fontId="26" fillId="27" borderId="197" xfId="0" applyFont="1" applyFill="1" applyBorder="1" applyAlignment="1">
      <alignment horizontal="left" vertical="center"/>
    </xf>
    <xf numFmtId="0" fontId="26" fillId="0" borderId="200" xfId="0" applyFont="1" applyBorder="1" applyAlignment="1">
      <alignment horizontal="left" vertical="center" shrinkToFit="1"/>
    </xf>
    <xf numFmtId="0" fontId="26" fillId="0" borderId="0" xfId="0" applyFont="1" applyAlignment="1">
      <alignment horizontal="left" shrinkToFit="1"/>
    </xf>
    <xf numFmtId="0" fontId="26" fillId="0" borderId="0" xfId="0" applyFont="1" applyAlignment="1">
      <alignment horizontal="left" vertical="top" shrinkToFit="1"/>
    </xf>
    <xf numFmtId="0" fontId="26" fillId="0" borderId="20" xfId="0" applyFont="1" applyBorder="1" applyAlignment="1">
      <alignment vertical="center" wrapText="1"/>
    </xf>
    <xf numFmtId="0" fontId="29" fillId="0" borderId="20" xfId="0" applyFont="1" applyBorder="1" applyAlignment="1">
      <alignment horizontal="left" vertical="top" wrapText="1"/>
    </xf>
    <xf numFmtId="0" fontId="40" fillId="0" borderId="0" xfId="0" applyFont="1" applyAlignment="1">
      <alignment vertical="top" wrapText="1"/>
    </xf>
    <xf numFmtId="0" fontId="26" fillId="0" borderId="20" xfId="0" applyFont="1" applyBorder="1" applyAlignment="1" applyProtection="1">
      <alignment horizontal="center" vertical="center"/>
      <protection locked="0"/>
    </xf>
    <xf numFmtId="0" fontId="40" fillId="0" borderId="0" xfId="0" applyFont="1" applyAlignment="1">
      <alignment horizontal="left" vertical="top" wrapText="1"/>
    </xf>
    <xf numFmtId="0" fontId="23" fillId="0" borderId="0" xfId="0" applyFont="1" applyAlignment="1">
      <alignment horizontal="center" vertical="center" wrapText="1"/>
    </xf>
    <xf numFmtId="0" fontId="25" fillId="0" borderId="200" xfId="0" applyFont="1" applyBorder="1" applyAlignment="1">
      <alignment horizontal="left" vertical="center" wrapText="1"/>
    </xf>
    <xf numFmtId="0" fontId="25" fillId="0" borderId="196" xfId="0" applyFont="1" applyBorder="1" applyAlignment="1">
      <alignment horizontal="center" vertical="center" wrapText="1"/>
    </xf>
    <xf numFmtId="0" fontId="25" fillId="0" borderId="205" xfId="0" applyFont="1" applyBorder="1" applyAlignment="1">
      <alignment horizontal="center" vertical="center" wrapText="1"/>
    </xf>
    <xf numFmtId="0" fontId="25" fillId="0" borderId="201" xfId="0" applyFont="1" applyBorder="1" applyAlignment="1">
      <alignment vertical="center" wrapText="1"/>
    </xf>
    <xf numFmtId="0" fontId="25" fillId="0" borderId="200" xfId="0" applyFont="1" applyBorder="1" applyAlignment="1">
      <alignment horizontal="center" vertical="center" wrapText="1"/>
    </xf>
    <xf numFmtId="0" fontId="25" fillId="0" borderId="206" xfId="0" applyFont="1" applyBorder="1" applyAlignment="1">
      <alignment horizontal="center" vertical="center" wrapText="1"/>
    </xf>
    <xf numFmtId="0" fontId="26" fillId="0" borderId="201" xfId="0" applyFont="1" applyBorder="1" applyAlignment="1">
      <alignment horizontal="center" vertical="center"/>
    </xf>
    <xf numFmtId="0" fontId="26" fillId="0" borderId="200" xfId="0" applyFont="1" applyBorder="1" applyAlignment="1">
      <alignment horizontal="center" vertical="center"/>
    </xf>
    <xf numFmtId="0" fontId="26" fillId="0" borderId="202" xfId="0" applyFont="1" applyBorder="1" applyAlignment="1">
      <alignment horizontal="center" vertical="center"/>
    </xf>
    <xf numFmtId="0" fontId="25" fillId="25" borderId="201" xfId="0" applyFont="1" applyFill="1" applyBorder="1" applyAlignment="1">
      <alignment horizontal="center" vertical="center"/>
    </xf>
    <xf numFmtId="0" fontId="25" fillId="25" borderId="200" xfId="0" applyFont="1" applyFill="1" applyBorder="1" applyAlignment="1">
      <alignment horizontal="center" vertical="center"/>
    </xf>
    <xf numFmtId="0" fontId="25" fillId="25" borderId="202" xfId="0" applyFont="1" applyFill="1" applyBorder="1" applyAlignment="1">
      <alignment horizontal="center" vertical="center"/>
    </xf>
    <xf numFmtId="0" fontId="26" fillId="0" borderId="20" xfId="0" applyFont="1" applyBorder="1" applyAlignment="1">
      <alignment horizontal="right" vertical="center"/>
    </xf>
    <xf numFmtId="0" fontId="26" fillId="0" borderId="199" xfId="0" applyFont="1" applyBorder="1" applyAlignment="1">
      <alignment horizontal="left" vertical="top"/>
    </xf>
    <xf numFmtId="0" fontId="25" fillId="25" borderId="201" xfId="0" applyFont="1" applyFill="1" applyBorder="1" applyAlignment="1">
      <alignment horizontal="center" vertical="top" shrinkToFit="1"/>
    </xf>
    <xf numFmtId="0" fontId="25" fillId="25" borderId="200" xfId="0" applyFont="1" applyFill="1" applyBorder="1" applyAlignment="1">
      <alignment horizontal="center" vertical="top" shrinkToFit="1"/>
    </xf>
    <xf numFmtId="0" fontId="25" fillId="25" borderId="202" xfId="0" applyFont="1" applyFill="1" applyBorder="1" applyAlignment="1">
      <alignment horizontal="center" vertical="top" shrinkToFit="1"/>
    </xf>
    <xf numFmtId="0" fontId="25" fillId="0" borderId="0" xfId="0" applyFont="1" applyAlignment="1" applyProtection="1">
      <alignment vertical="top" wrapText="1"/>
      <protection locked="0"/>
    </xf>
    <xf numFmtId="0" fontId="25" fillId="0" borderId="198" xfId="0" applyFont="1" applyBorder="1" applyAlignment="1" applyProtection="1">
      <alignment vertical="top" wrapText="1"/>
      <protection locked="0"/>
    </xf>
    <xf numFmtId="0" fontId="82" fillId="0" borderId="0" xfId="0" applyFont="1" applyAlignment="1">
      <alignment vertical="top" wrapText="1"/>
    </xf>
    <xf numFmtId="38" fontId="25" fillId="0" borderId="15" xfId="43" applyFont="1" applyFill="1" applyBorder="1" applyAlignment="1" applyProtection="1">
      <alignment horizontal="right" vertical="top" wrapText="1"/>
    </xf>
    <xf numFmtId="38" fontId="25" fillId="0" borderId="23" xfId="43" applyFont="1" applyFill="1" applyBorder="1" applyAlignment="1" applyProtection="1">
      <alignment horizontal="right" vertical="top" wrapText="1"/>
    </xf>
    <xf numFmtId="0" fontId="48" fillId="0" borderId="20" xfId="0" applyFont="1" applyBorder="1" applyAlignment="1">
      <alignment vertical="center" wrapText="1"/>
    </xf>
    <xf numFmtId="0" fontId="48" fillId="0" borderId="20" xfId="0" applyFont="1" applyBorder="1" applyAlignment="1">
      <alignment horizontal="left" vertical="center" wrapText="1"/>
    </xf>
    <xf numFmtId="0" fontId="82" fillId="0" borderId="19" xfId="0" applyFont="1" applyBorder="1" applyAlignment="1">
      <alignment vertical="top" wrapText="1"/>
    </xf>
    <xf numFmtId="183" fontId="26" fillId="0" borderId="0" xfId="0" applyNumberFormat="1" applyFont="1" applyAlignment="1">
      <alignment horizontal="right" vertical="center" shrinkToFit="1"/>
    </xf>
    <xf numFmtId="183" fontId="26" fillId="0" borderId="0" xfId="0" applyNumberFormat="1" applyFont="1" applyAlignment="1">
      <alignment horizontal="center" vertical="center" shrinkToFit="1"/>
    </xf>
    <xf numFmtId="179" fontId="26" fillId="0" borderId="0" xfId="0" applyNumberFormat="1" applyFont="1" applyAlignment="1">
      <alignment horizontal="left" vertical="center" shrinkToFit="1"/>
    </xf>
    <xf numFmtId="0" fontId="82" fillId="0" borderId="22" xfId="0" applyFont="1" applyBorder="1" applyAlignment="1">
      <alignment vertical="top" wrapText="1"/>
    </xf>
    <xf numFmtId="183" fontId="26" fillId="0" borderId="20" xfId="0" applyNumberFormat="1" applyFont="1" applyBorder="1" applyAlignment="1">
      <alignment horizontal="right" vertical="center" shrinkToFit="1"/>
    </xf>
    <xf numFmtId="183" fontId="26" fillId="0" borderId="20" xfId="0" applyNumberFormat="1" applyFont="1" applyBorder="1" applyAlignment="1">
      <alignment horizontal="center" vertical="center" shrinkToFit="1"/>
    </xf>
    <xf numFmtId="179" fontId="26" fillId="0" borderId="20" xfId="0" applyNumberFormat="1" applyFont="1" applyBorder="1" applyAlignment="1">
      <alignment horizontal="left" vertical="center" shrinkToFit="1"/>
    </xf>
    <xf numFmtId="0" fontId="82" fillId="0" borderId="19" xfId="0" applyFont="1" applyBorder="1" applyAlignment="1">
      <alignment horizontal="left" vertical="top" wrapText="1"/>
    </xf>
    <xf numFmtId="0" fontId="83" fillId="0" borderId="0" xfId="0" applyFont="1" applyAlignment="1">
      <alignment vertical="top" wrapText="1"/>
    </xf>
    <xf numFmtId="0" fontId="35" fillId="0" borderId="0" xfId="0" applyFont="1" applyAlignment="1">
      <alignment vertical="top" wrapText="1"/>
    </xf>
    <xf numFmtId="0" fontId="25" fillId="0" borderId="23" xfId="0" applyFont="1" applyBorder="1" applyAlignment="1">
      <alignment vertical="center" wrapText="1"/>
    </xf>
    <xf numFmtId="0" fontId="25" fillId="0" borderId="50" xfId="0" applyFont="1" applyBorder="1" applyAlignment="1">
      <alignment horizontal="center" vertical="center" wrapText="1"/>
    </xf>
    <xf numFmtId="0" fontId="25" fillId="25" borderId="23" xfId="0" applyFont="1" applyFill="1" applyBorder="1" applyAlignment="1">
      <alignment horizontal="center" vertical="center"/>
    </xf>
    <xf numFmtId="0" fontId="25" fillId="25" borderId="20" xfId="0" applyFont="1" applyFill="1" applyBorder="1" applyAlignment="1">
      <alignment horizontal="center" vertical="center"/>
    </xf>
    <xf numFmtId="0" fontId="25" fillId="25" borderId="21" xfId="0" applyFont="1" applyFill="1" applyBorder="1" applyAlignment="1">
      <alignment horizontal="center" vertical="center"/>
    </xf>
    <xf numFmtId="0" fontId="73" fillId="0" borderId="20" xfId="0" applyFont="1" applyBorder="1" applyAlignment="1">
      <alignment horizontal="left" vertical="top" wrapText="1"/>
    </xf>
    <xf numFmtId="0" fontId="73" fillId="0" borderId="0" xfId="0" applyFont="1" applyAlignment="1">
      <alignment horizontal="left" vertical="top" wrapText="1"/>
    </xf>
    <xf numFmtId="0" fontId="73" fillId="0" borderId="16" xfId="0" applyFont="1" applyBorder="1" applyAlignment="1">
      <alignment horizontal="left" vertical="top" wrapText="1"/>
    </xf>
    <xf numFmtId="0" fontId="42" fillId="28" borderId="15" xfId="0" applyFont="1" applyFill="1" applyBorder="1" applyAlignment="1">
      <alignment vertical="top" wrapText="1"/>
    </xf>
    <xf numFmtId="0" fontId="26" fillId="0" borderId="200" xfId="0" applyFont="1" applyBorder="1" applyAlignment="1">
      <alignment horizontal="center" vertical="center" shrinkToFit="1"/>
    </xf>
    <xf numFmtId="0" fontId="26" fillId="0" borderId="200" xfId="0" applyFont="1" applyBorder="1" applyAlignment="1">
      <alignment vertical="center" shrinkToFit="1"/>
    </xf>
    <xf numFmtId="177" fontId="26" fillId="0" borderId="0" xfId="0" applyNumberFormat="1" applyFont="1" applyAlignment="1">
      <alignment horizontal="right" vertical="center" shrinkToFit="1"/>
    </xf>
    <xf numFmtId="0" fontId="50" fillId="0" borderId="23" xfId="0" applyFont="1" applyBorder="1" applyAlignment="1">
      <alignment horizontal="left" vertical="top" wrapText="1"/>
    </xf>
    <xf numFmtId="0" fontId="50" fillId="0" borderId="15" xfId="0" applyFont="1" applyBorder="1" applyAlignment="1">
      <alignment horizontal="left" vertical="top" wrapText="1"/>
    </xf>
    <xf numFmtId="0" fontId="25" fillId="0" borderId="200" xfId="0" applyFont="1" applyBorder="1" applyAlignment="1">
      <alignment horizontal="left" vertical="center"/>
    </xf>
    <xf numFmtId="0" fontId="25" fillId="0" borderId="200" xfId="0" applyFont="1" applyBorder="1">
      <alignment vertical="center"/>
    </xf>
    <xf numFmtId="0" fontId="82" fillId="0" borderId="51" xfId="0" applyFont="1" applyBorder="1" applyAlignment="1">
      <alignment horizontal="left" vertical="top" wrapText="1"/>
    </xf>
    <xf numFmtId="0" fontId="25" fillId="0" borderId="0" xfId="0" applyFont="1" applyAlignment="1" applyProtection="1">
      <alignment horizontal="left" vertical="top" wrapText="1" shrinkToFit="1"/>
      <protection locked="0"/>
    </xf>
    <xf numFmtId="0" fontId="42" fillId="28" borderId="15" xfId="0" applyFont="1" applyFill="1" applyBorder="1" applyAlignment="1">
      <alignment horizontal="right" vertical="top" wrapText="1"/>
    </xf>
    <xf numFmtId="0" fontId="51" fillId="0" borderId="19" xfId="0" applyFont="1" applyBorder="1" applyAlignment="1">
      <alignment vertical="top" wrapText="1"/>
    </xf>
    <xf numFmtId="0" fontId="29" fillId="0" borderId="16" xfId="0" applyFont="1" applyBorder="1" applyAlignment="1">
      <alignment horizontal="right" wrapText="1"/>
    </xf>
    <xf numFmtId="0" fontId="51" fillId="0" borderId="22" xfId="0" applyFont="1" applyBorder="1" applyAlignment="1">
      <alignment vertical="top" wrapText="1"/>
    </xf>
    <xf numFmtId="0" fontId="25" fillId="0" borderId="20" xfId="0" applyFont="1" applyBorder="1" applyAlignment="1">
      <alignment horizontal="left" vertical="center" shrinkToFit="1"/>
    </xf>
    <xf numFmtId="0" fontId="29" fillId="0" borderId="20" xfId="0" applyFont="1" applyBorder="1" applyAlignment="1">
      <alignment horizontal="left" shrinkToFit="1"/>
    </xf>
    <xf numFmtId="0" fontId="29" fillId="0" borderId="20" xfId="0" applyFont="1" applyBorder="1" applyAlignment="1">
      <alignment horizontal="right" wrapText="1"/>
    </xf>
    <xf numFmtId="0" fontId="51" fillId="0" borderId="205" xfId="0" applyFont="1" applyBorder="1" applyAlignment="1">
      <alignment horizontal="left" vertical="top" wrapText="1"/>
    </xf>
    <xf numFmtId="0" fontId="42" fillId="28" borderId="201" xfId="0" applyFont="1" applyFill="1" applyBorder="1" applyAlignment="1">
      <alignment vertical="top" wrapText="1"/>
    </xf>
    <xf numFmtId="0" fontId="25" fillId="0" borderId="200" xfId="0" applyFont="1" applyBorder="1" applyAlignment="1">
      <alignment horizontal="left" vertical="center" shrinkToFit="1"/>
    </xf>
    <xf numFmtId="0" fontId="29" fillId="0" borderId="200" xfId="0" applyFont="1" applyBorder="1" applyAlignment="1">
      <alignment horizontal="left" vertical="top" wrapText="1"/>
    </xf>
    <xf numFmtId="0" fontId="29" fillId="0" borderId="200" xfId="0" applyFont="1" applyBorder="1" applyAlignment="1">
      <alignment horizontal="left" shrinkToFit="1"/>
    </xf>
    <xf numFmtId="0" fontId="29" fillId="0" borderId="200" xfId="0" applyFont="1" applyBorder="1" applyAlignment="1">
      <alignment horizontal="right" wrapText="1"/>
    </xf>
    <xf numFmtId="0" fontId="47" fillId="0" borderId="0" xfId="0" applyFont="1">
      <alignment vertical="center"/>
    </xf>
    <xf numFmtId="0" fontId="26" fillId="0" borderId="15" xfId="0" applyFont="1" applyBorder="1" applyAlignment="1">
      <alignment horizontal="center" vertical="center" wrapText="1"/>
    </xf>
    <xf numFmtId="0" fontId="82" fillId="28" borderId="15" xfId="0" applyFont="1" applyFill="1" applyBorder="1" applyAlignment="1">
      <alignment vertical="top" wrapText="1"/>
    </xf>
    <xf numFmtId="0" fontId="82" fillId="0" borderId="0" xfId="0" applyFont="1">
      <alignment vertical="center"/>
    </xf>
    <xf numFmtId="0" fontId="40" fillId="0" borderId="0" xfId="0" applyFont="1" applyAlignment="1">
      <alignment vertical="center" wrapText="1"/>
    </xf>
    <xf numFmtId="0" fontId="82" fillId="25" borderId="15" xfId="0" applyFont="1" applyFill="1" applyBorder="1" applyAlignment="1">
      <alignment horizontal="center" vertical="top" wrapText="1"/>
    </xf>
    <xf numFmtId="0" fontId="82" fillId="25" borderId="0" xfId="0" applyFont="1" applyFill="1" applyAlignment="1">
      <alignment horizontal="center" vertical="top" wrapText="1"/>
    </xf>
    <xf numFmtId="0" fontId="82" fillId="25" borderId="16" xfId="0" applyFont="1" applyFill="1" applyBorder="1" applyAlignment="1">
      <alignment horizontal="center" vertical="top" wrapText="1"/>
    </xf>
    <xf numFmtId="0" fontId="82" fillId="0" borderId="0" xfId="0" applyFont="1" applyAlignment="1">
      <alignment vertical="center" wrapText="1"/>
    </xf>
    <xf numFmtId="0" fontId="36" fillId="27" borderId="202" xfId="0" applyFont="1" applyFill="1" applyBorder="1">
      <alignment vertical="center"/>
    </xf>
    <xf numFmtId="0" fontId="47" fillId="0" borderId="0" xfId="0" applyFont="1" applyAlignment="1">
      <alignment horizontal="center" vertical="center" wrapText="1"/>
    </xf>
    <xf numFmtId="0" fontId="47" fillId="27" borderId="15" xfId="0" applyFont="1" applyFill="1" applyBorder="1">
      <alignment vertical="center"/>
    </xf>
    <xf numFmtId="0" fontId="47" fillId="27" borderId="0" xfId="0" applyFont="1" applyFill="1">
      <alignment vertical="center"/>
    </xf>
    <xf numFmtId="0" fontId="36" fillId="27" borderId="16" xfId="0" applyFont="1" applyFill="1" applyBorder="1">
      <alignment vertical="center"/>
    </xf>
    <xf numFmtId="0" fontId="47" fillId="27" borderId="23" xfId="0" applyFont="1" applyFill="1" applyBorder="1">
      <alignment vertical="center"/>
    </xf>
    <xf numFmtId="0" fontId="47" fillId="27" borderId="20" xfId="0" applyFont="1" applyFill="1" applyBorder="1">
      <alignment vertical="center"/>
    </xf>
    <xf numFmtId="0" fontId="36" fillId="27" borderId="21" xfId="0" applyFont="1" applyFill="1" applyBorder="1">
      <alignment vertical="center"/>
    </xf>
    <xf numFmtId="0" fontId="82" fillId="28" borderId="15" xfId="0" applyFont="1" applyFill="1" applyBorder="1" applyAlignment="1">
      <alignment horizontal="right" vertical="top" wrapText="1"/>
    </xf>
    <xf numFmtId="0" fontId="82" fillId="0" borderId="49" xfId="0" applyFont="1" applyBorder="1" applyAlignment="1">
      <alignment horizontal="center" vertical="top" wrapText="1"/>
    </xf>
    <xf numFmtId="0" fontId="82" fillId="0" borderId="0" xfId="0" applyFont="1" applyAlignment="1">
      <alignment horizontal="left" vertical="center" wrapText="1"/>
    </xf>
    <xf numFmtId="0" fontId="47" fillId="0" borderId="16" xfId="0" applyFont="1" applyBorder="1">
      <alignment vertical="center"/>
    </xf>
    <xf numFmtId="0" fontId="82" fillId="25" borderId="15" xfId="0" applyFont="1" applyFill="1" applyBorder="1" applyAlignment="1">
      <alignment horizontal="center" vertical="top" wrapText="1" shrinkToFit="1"/>
    </xf>
    <xf numFmtId="0" fontId="82" fillId="25" borderId="0" xfId="0" applyFont="1" applyFill="1" applyAlignment="1">
      <alignment horizontal="center" vertical="top" wrapText="1" shrinkToFit="1"/>
    </xf>
    <xf numFmtId="0" fontId="82" fillId="25" borderId="16" xfId="0" applyFont="1" applyFill="1" applyBorder="1" applyAlignment="1">
      <alignment horizontal="center" vertical="top" wrapText="1" shrinkToFit="1"/>
    </xf>
    <xf numFmtId="0" fontId="47" fillId="0" borderId="0" xfId="0" applyFont="1" applyAlignment="1">
      <alignment horizontal="left" vertical="center"/>
    </xf>
    <xf numFmtId="178" fontId="47" fillId="0" borderId="199" xfId="0" applyNumberFormat="1" applyFont="1" applyBorder="1" applyAlignment="1">
      <alignment horizontal="left" vertical="center" shrinkToFit="1"/>
    </xf>
    <xf numFmtId="0" fontId="47" fillId="0" borderId="0" xfId="0" applyFont="1" applyAlignment="1">
      <alignment horizontal="left" vertical="center" wrapText="1"/>
    </xf>
    <xf numFmtId="0" fontId="82" fillId="25" borderId="15" xfId="0" applyFont="1" applyFill="1" applyBorder="1" applyAlignment="1">
      <alignment vertical="top" wrapText="1"/>
    </xf>
    <xf numFmtId="0" fontId="82" fillId="25" borderId="0" xfId="0" applyFont="1" applyFill="1" applyAlignment="1">
      <alignment vertical="top" wrapText="1"/>
    </xf>
    <xf numFmtId="0" fontId="82" fillId="25" borderId="16" xfId="0" applyFont="1" applyFill="1" applyBorder="1" applyAlignment="1">
      <alignment vertical="top" wrapText="1"/>
    </xf>
    <xf numFmtId="0" fontId="47" fillId="25" borderId="15" xfId="0" applyFont="1" applyFill="1" applyBorder="1">
      <alignment vertical="center"/>
    </xf>
    <xf numFmtId="0" fontId="47" fillId="25" borderId="0" xfId="0" applyFont="1" applyFill="1">
      <alignment vertical="center"/>
    </xf>
    <xf numFmtId="0" fontId="47" fillId="25" borderId="16" xfId="0" applyFont="1" applyFill="1" applyBorder="1">
      <alignment vertical="center"/>
    </xf>
    <xf numFmtId="0" fontId="82" fillId="28" borderId="23" xfId="0" applyFont="1" applyFill="1" applyBorder="1" applyAlignment="1">
      <alignment vertical="top" wrapText="1"/>
    </xf>
    <xf numFmtId="0" fontId="82" fillId="0" borderId="20" xfId="0" applyFont="1" applyBorder="1" applyAlignment="1">
      <alignment vertical="top" wrapText="1"/>
    </xf>
    <xf numFmtId="0" fontId="82" fillId="0" borderId="50" xfId="0" applyFont="1" applyBorder="1" applyAlignment="1">
      <alignment horizontal="center" vertical="top" wrapText="1"/>
    </xf>
    <xf numFmtId="0" fontId="47" fillId="0" borderId="20" xfId="0" applyFont="1" applyBorder="1">
      <alignment vertical="center"/>
    </xf>
    <xf numFmtId="0" fontId="47" fillId="0" borderId="21" xfId="0" applyFont="1" applyBorder="1">
      <alignment vertical="center"/>
    </xf>
    <xf numFmtId="0" fontId="82" fillId="25" borderId="23" xfId="0" applyFont="1" applyFill="1" applyBorder="1" applyAlignment="1">
      <alignment horizontal="center" vertical="top" wrapText="1"/>
    </xf>
    <xf numFmtId="0" fontId="82" fillId="25" borderId="20" xfId="0" applyFont="1" applyFill="1" applyBorder="1" applyAlignment="1">
      <alignment horizontal="center" vertical="top" wrapText="1"/>
    </xf>
    <xf numFmtId="0" fontId="82" fillId="25" borderId="21" xfId="0" applyFont="1" applyFill="1" applyBorder="1" applyAlignment="1">
      <alignment horizontal="center" vertical="top" wrapText="1"/>
    </xf>
    <xf numFmtId="0" fontId="26" fillId="25" borderId="201" xfId="0" applyFont="1" applyFill="1" applyBorder="1">
      <alignment vertical="center"/>
    </xf>
    <xf numFmtId="0" fontId="26" fillId="25" borderId="200" xfId="0" applyFont="1" applyFill="1" applyBorder="1">
      <alignment vertical="center"/>
    </xf>
    <xf numFmtId="0" fontId="26" fillId="25" borderId="202" xfId="0" applyFont="1" applyFill="1" applyBorder="1">
      <alignment vertical="center"/>
    </xf>
    <xf numFmtId="0" fontId="47" fillId="0" borderId="15" xfId="0" applyFont="1" applyBorder="1">
      <alignment vertical="center"/>
    </xf>
    <xf numFmtId="0" fontId="47" fillId="0" borderId="0" xfId="0" applyFont="1" applyAlignment="1">
      <alignment horizontal="center" vertical="center"/>
    </xf>
    <xf numFmtId="0" fontId="85" fillId="28" borderId="15" xfId="0" applyFont="1" applyFill="1" applyBorder="1" applyAlignment="1">
      <alignment vertical="top" wrapText="1"/>
    </xf>
    <xf numFmtId="0" fontId="82" fillId="0" borderId="49" xfId="0" applyFont="1" applyBorder="1" applyAlignment="1">
      <alignment vertical="top" wrapText="1"/>
    </xf>
    <xf numFmtId="0" fontId="29" fillId="0" borderId="200" xfId="0" applyFont="1" applyBorder="1" applyAlignment="1">
      <alignment vertical="top" wrapText="1"/>
    </xf>
    <xf numFmtId="0" fontId="26" fillId="0" borderId="21" xfId="0" applyFont="1" applyBorder="1" applyAlignment="1">
      <alignment vertical="top" wrapText="1"/>
    </xf>
    <xf numFmtId="0" fontId="82" fillId="0" borderId="49" xfId="0" applyFont="1" applyBorder="1" applyAlignment="1">
      <alignment horizontal="center" vertical="center" wrapText="1"/>
    </xf>
    <xf numFmtId="0" fontId="82" fillId="0" borderId="0" xfId="0" applyFont="1" applyAlignment="1">
      <alignment horizontal="center" vertical="center" wrapText="1"/>
    </xf>
    <xf numFmtId="0" fontId="86" fillId="27" borderId="198" xfId="0" applyFont="1" applyFill="1" applyBorder="1">
      <alignment vertical="center"/>
    </xf>
    <xf numFmtId="0" fontId="86" fillId="27" borderId="199" xfId="0" applyFont="1" applyFill="1" applyBorder="1">
      <alignment vertical="center"/>
    </xf>
    <xf numFmtId="0" fontId="82" fillId="0" borderId="0" xfId="0" applyFont="1" applyAlignment="1">
      <alignment horizontal="left" vertical="top" wrapText="1"/>
    </xf>
    <xf numFmtId="0" fontId="26" fillId="30" borderId="197" xfId="0" applyFont="1" applyFill="1" applyBorder="1" applyAlignment="1">
      <alignment vertical="center" shrinkToFit="1"/>
    </xf>
    <xf numFmtId="0" fontId="26" fillId="30" borderId="199" xfId="0" applyFont="1" applyFill="1" applyBorder="1" applyAlignment="1">
      <alignment vertical="center" shrinkToFit="1"/>
    </xf>
    <xf numFmtId="0" fontId="29" fillId="0" borderId="20" xfId="0" applyFont="1" applyBorder="1" applyAlignment="1">
      <alignment horizontal="left" vertical="center" shrinkToFit="1"/>
    </xf>
    <xf numFmtId="0" fontId="29" fillId="0" borderId="21" xfId="0" applyFont="1" applyBorder="1" applyAlignment="1">
      <alignment horizontal="left" vertical="center" shrinkToFit="1"/>
    </xf>
    <xf numFmtId="0" fontId="88" fillId="0" borderId="0" xfId="0" applyFont="1" applyAlignment="1">
      <alignment horizontal="left" vertical="center" shrinkToFit="1"/>
    </xf>
    <xf numFmtId="0" fontId="88" fillId="0" borderId="16" xfId="0" applyFont="1" applyBorder="1" applyAlignment="1">
      <alignment horizontal="left" vertical="center" shrinkToFit="1"/>
    </xf>
    <xf numFmtId="0" fontId="47" fillId="0" borderId="0" xfId="0" applyFont="1" applyAlignment="1">
      <alignment vertical="center" shrinkToFit="1"/>
    </xf>
    <xf numFmtId="0" fontId="47" fillId="0" borderId="0" xfId="0" applyFont="1" applyAlignment="1">
      <alignment vertical="top" wrapText="1"/>
    </xf>
    <xf numFmtId="0" fontId="47" fillId="0" borderId="16" xfId="0" applyFont="1" applyBorder="1" applyAlignment="1">
      <alignment vertical="top" wrapText="1"/>
    </xf>
    <xf numFmtId="0" fontId="47" fillId="0" borderId="0" xfId="0" applyFont="1" applyAlignment="1">
      <alignment horizontal="left" vertical="top" wrapText="1"/>
    </xf>
    <xf numFmtId="0" fontId="47" fillId="0" borderId="16" xfId="0" applyFont="1" applyBorder="1" applyAlignment="1">
      <alignment horizontal="left" vertical="top" wrapText="1"/>
    </xf>
    <xf numFmtId="0" fontId="89" fillId="0" borderId="0" xfId="0" applyFont="1">
      <alignment vertical="center"/>
    </xf>
    <xf numFmtId="0" fontId="25" fillId="0" borderId="199" xfId="0" applyFont="1" applyBorder="1" applyAlignment="1">
      <alignment vertical="center" wrapText="1"/>
    </xf>
    <xf numFmtId="0" fontId="90" fillId="0" borderId="0" xfId="0" applyFont="1" applyAlignment="1">
      <alignment horizontal="left" vertical="top" wrapText="1"/>
    </xf>
    <xf numFmtId="0" fontId="47" fillId="0" borderId="20" xfId="0" applyFont="1" applyBorder="1" applyAlignment="1">
      <alignment vertical="center" shrinkToFit="1"/>
    </xf>
    <xf numFmtId="0" fontId="47" fillId="0" borderId="200" xfId="0" applyFont="1" applyBorder="1" applyAlignment="1">
      <alignment horizontal="center" vertical="center"/>
    </xf>
    <xf numFmtId="0" fontId="47" fillId="0" borderId="202" xfId="0" applyFont="1" applyBorder="1" applyAlignment="1">
      <alignment horizontal="center" vertical="center"/>
    </xf>
    <xf numFmtId="0" fontId="82" fillId="25" borderId="15" xfId="0" applyFont="1" applyFill="1" applyBorder="1" applyAlignment="1">
      <alignment vertical="top" wrapText="1" shrinkToFit="1"/>
    </xf>
    <xf numFmtId="0" fontId="82" fillId="25" borderId="0" xfId="0" applyFont="1" applyFill="1" applyAlignment="1">
      <alignment vertical="top" wrapText="1" shrinkToFit="1"/>
    </xf>
    <xf numFmtId="0" fontId="82" fillId="25" borderId="16" xfId="0" applyFont="1" applyFill="1" applyBorder="1" applyAlignment="1">
      <alignment vertical="top" wrapText="1" shrinkToFit="1"/>
    </xf>
    <xf numFmtId="0" fontId="47" fillId="0" borderId="23" xfId="0" applyFont="1" applyBorder="1">
      <alignment vertical="center"/>
    </xf>
    <xf numFmtId="0" fontId="82" fillId="25" borderId="23" xfId="0" applyFont="1" applyFill="1" applyBorder="1" applyAlignment="1">
      <alignment vertical="top" wrapText="1" shrinkToFit="1"/>
    </xf>
    <xf numFmtId="0" fontId="82" fillId="25" borderId="20" xfId="0" applyFont="1" applyFill="1" applyBorder="1" applyAlignment="1">
      <alignment vertical="top" wrapText="1" shrinkToFit="1"/>
    </xf>
    <xf numFmtId="0" fontId="82" fillId="25" borderId="21" xfId="0" applyFont="1" applyFill="1" applyBorder="1" applyAlignment="1">
      <alignment vertical="top" wrapText="1" shrinkToFit="1"/>
    </xf>
    <xf numFmtId="0" fontId="47" fillId="29" borderId="196" xfId="0" applyFont="1" applyFill="1" applyBorder="1" applyProtection="1">
      <alignment vertical="center"/>
      <protection locked="0"/>
    </xf>
    <xf numFmtId="49" fontId="26" fillId="27" borderId="196" xfId="0" applyNumberFormat="1" applyFont="1" applyFill="1" applyBorder="1" applyAlignment="1">
      <alignment horizontal="center" vertical="center" shrinkToFit="1"/>
    </xf>
    <xf numFmtId="0" fontId="25" fillId="25" borderId="15" xfId="0" applyFont="1" applyFill="1" applyBorder="1">
      <alignment vertical="center"/>
    </xf>
    <xf numFmtId="0" fontId="25" fillId="25" borderId="0" xfId="0" applyFont="1" applyFill="1">
      <alignment vertical="center"/>
    </xf>
    <xf numFmtId="0" fontId="25" fillId="25" borderId="16" xfId="0" applyFont="1" applyFill="1" applyBorder="1">
      <alignment vertical="center"/>
    </xf>
    <xf numFmtId="0" fontId="25" fillId="25" borderId="15" xfId="0" applyFont="1" applyFill="1" applyBorder="1" applyAlignment="1">
      <alignment vertical="center" wrapText="1"/>
    </xf>
    <xf numFmtId="0" fontId="25" fillId="25" borderId="0" xfId="0" applyFont="1" applyFill="1" applyAlignment="1">
      <alignment vertical="center" wrapText="1"/>
    </xf>
    <xf numFmtId="0" fontId="25" fillId="25" borderId="16" xfId="0" applyFont="1" applyFill="1" applyBorder="1" applyAlignment="1">
      <alignment vertical="center" wrapText="1"/>
    </xf>
    <xf numFmtId="0" fontId="26" fillId="0" borderId="114" xfId="0" applyFont="1" applyBorder="1" applyAlignment="1">
      <alignment vertical="center" wrapText="1"/>
    </xf>
    <xf numFmtId="0" fontId="25" fillId="0" borderId="0" xfId="0" applyFont="1" applyAlignment="1" applyProtection="1">
      <alignment horizontal="center" vertical="center"/>
      <protection locked="0"/>
    </xf>
    <xf numFmtId="0" fontId="82" fillId="0" borderId="200" xfId="0" applyFont="1" applyBorder="1" applyAlignment="1">
      <alignment horizontal="left" vertical="center"/>
    </xf>
    <xf numFmtId="0" fontId="82" fillId="0" borderId="0" xfId="0" applyFont="1" applyAlignment="1">
      <alignment horizontal="left" vertical="center"/>
    </xf>
    <xf numFmtId="0" fontId="82" fillId="0" borderId="20" xfId="0" applyFont="1" applyBorder="1" applyAlignment="1">
      <alignment horizontal="left" vertical="center"/>
    </xf>
    <xf numFmtId="0" fontId="40" fillId="0" borderId="20" xfId="0" applyFont="1" applyBorder="1" applyAlignment="1">
      <alignment horizontal="left" vertical="center"/>
    </xf>
    <xf numFmtId="0" fontId="82" fillId="28" borderId="15" xfId="0" applyFont="1" applyFill="1" applyBorder="1" applyAlignment="1">
      <alignment horizontal="center" vertical="top" wrapText="1"/>
    </xf>
    <xf numFmtId="0" fontId="82" fillId="0" borderId="0" xfId="0" applyFont="1" applyAlignment="1">
      <alignment horizontal="center" vertical="top" wrapText="1"/>
    </xf>
    <xf numFmtId="0" fontId="36" fillId="0" borderId="15" xfId="0" applyFont="1" applyBorder="1">
      <alignment vertical="center"/>
    </xf>
    <xf numFmtId="0" fontId="40" fillId="0" borderId="0" xfId="0" applyFont="1" applyAlignment="1">
      <alignment horizontal="center" vertical="center" wrapText="1"/>
    </xf>
    <xf numFmtId="0" fontId="91" fillId="0" borderId="0" xfId="0" applyFont="1" applyAlignment="1">
      <alignment horizontal="left" vertical="top" wrapText="1"/>
    </xf>
    <xf numFmtId="0" fontId="36" fillId="0" borderId="16" xfId="0" applyFont="1" applyBorder="1">
      <alignment vertical="center"/>
    </xf>
    <xf numFmtId="0" fontId="40" fillId="0" borderId="0" xfId="0" applyFont="1" applyAlignment="1" applyProtection="1">
      <alignment vertical="center" wrapText="1"/>
      <protection locked="0"/>
    </xf>
    <xf numFmtId="0" fontId="40" fillId="0" borderId="0" xfId="0" applyFont="1" applyAlignment="1">
      <alignment horizontal="left" vertical="center" wrapText="1"/>
    </xf>
    <xf numFmtId="0" fontId="36" fillId="0" borderId="0" xfId="0" applyFont="1" applyProtection="1">
      <alignment vertical="center"/>
      <protection locked="0"/>
    </xf>
    <xf numFmtId="0" fontId="82" fillId="28" borderId="51" xfId="0" applyFont="1" applyFill="1" applyBorder="1" applyAlignment="1">
      <alignment horizontal="left" vertical="top" wrapText="1"/>
    </xf>
    <xf numFmtId="0" fontId="82" fillId="0" borderId="16" xfId="0" applyFont="1" applyBorder="1" applyAlignment="1">
      <alignment horizontal="center" vertical="top" wrapText="1"/>
    </xf>
    <xf numFmtId="0" fontId="82" fillId="28" borderId="0" xfId="0" applyFont="1" applyFill="1" applyAlignment="1">
      <alignment horizontal="right" vertical="top" wrapText="1"/>
    </xf>
    <xf numFmtId="0" fontId="82" fillId="28" borderId="0" xfId="0" applyFont="1" applyFill="1" applyAlignment="1">
      <alignment vertical="top" wrapText="1"/>
    </xf>
    <xf numFmtId="0" fontId="82" fillId="0" borderId="19" xfId="0" applyFont="1" applyBorder="1">
      <alignment vertical="center"/>
    </xf>
    <xf numFmtId="0" fontId="82" fillId="0" borderId="49" xfId="0" applyFont="1" applyBorder="1">
      <alignment vertical="center"/>
    </xf>
    <xf numFmtId="0" fontId="82" fillId="0" borderId="22" xfId="0" applyFont="1" applyBorder="1">
      <alignment vertical="center"/>
    </xf>
    <xf numFmtId="0" fontId="82" fillId="0" borderId="20" xfId="0" applyFont="1" applyBorder="1">
      <alignment vertical="center"/>
    </xf>
    <xf numFmtId="0" fontId="82" fillId="0" borderId="50" xfId="0" applyFont="1" applyBorder="1">
      <alignment vertical="center"/>
    </xf>
    <xf numFmtId="0" fontId="36" fillId="0" borderId="20" xfId="0" applyFont="1" applyBorder="1">
      <alignment vertical="center"/>
    </xf>
    <xf numFmtId="0" fontId="40" fillId="25" borderId="23" xfId="0" applyFont="1" applyFill="1" applyBorder="1" applyAlignment="1">
      <alignment horizontal="center" vertical="top" wrapText="1" shrinkToFit="1"/>
    </xf>
    <xf numFmtId="0" fontId="40" fillId="25" borderId="20" xfId="0" applyFont="1" applyFill="1" applyBorder="1" applyAlignment="1">
      <alignment horizontal="center" vertical="top" wrapText="1" shrinkToFit="1"/>
    </xf>
    <xf numFmtId="0" fontId="40" fillId="25" borderId="21" xfId="0" applyFont="1" applyFill="1" applyBorder="1" applyAlignment="1">
      <alignment horizontal="center" vertical="top" wrapText="1" shrinkToFit="1"/>
    </xf>
    <xf numFmtId="0" fontId="25" fillId="0" borderId="197" xfId="0" applyFont="1" applyBorder="1" applyAlignment="1">
      <alignment horizontal="center" vertical="center"/>
    </xf>
    <xf numFmtId="0" fontId="25" fillId="0" borderId="0" xfId="0" applyFont="1" applyAlignment="1">
      <alignment horizontal="center" vertical="center" shrinkToFit="1"/>
    </xf>
    <xf numFmtId="0" fontId="60" fillId="0" borderId="49" xfId="0" applyFont="1" applyBorder="1" applyAlignment="1">
      <alignment horizontal="center" vertical="top" wrapText="1"/>
    </xf>
    <xf numFmtId="0" fontId="60" fillId="0" borderId="19" xfId="0" applyFont="1" applyBorder="1" applyAlignment="1">
      <alignment horizontal="left" vertical="top" wrapText="1"/>
    </xf>
    <xf numFmtId="0" fontId="60" fillId="0" borderId="0" xfId="0" applyFont="1" applyAlignment="1">
      <alignment vertical="center" wrapText="1"/>
    </xf>
    <xf numFmtId="0" fontId="92" fillId="25" borderId="15" xfId="0" applyFont="1" applyFill="1" applyBorder="1">
      <alignment vertical="center"/>
    </xf>
    <xf numFmtId="0" fontId="92" fillId="25" borderId="0" xfId="0" applyFont="1" applyFill="1">
      <alignment vertical="center"/>
    </xf>
    <xf numFmtId="0" fontId="92" fillId="25" borderId="16" xfId="0" applyFont="1" applyFill="1" applyBorder="1">
      <alignment vertical="center"/>
    </xf>
    <xf numFmtId="0" fontId="25" fillId="0" borderId="0" xfId="0" applyFont="1" applyAlignment="1">
      <alignment horizontal="left" vertical="top"/>
    </xf>
    <xf numFmtId="0" fontId="51" fillId="0" borderId="49" xfId="0" applyFont="1" applyBorder="1" applyAlignment="1">
      <alignment horizontal="center" vertical="top" wrapText="1"/>
    </xf>
    <xf numFmtId="0" fontId="60" fillId="0" borderId="19" xfId="0" applyFont="1" applyBorder="1" applyAlignment="1">
      <alignment vertical="top" wrapText="1"/>
    </xf>
    <xf numFmtId="0" fontId="93" fillId="0" borderId="15" xfId="0" applyFont="1" applyBorder="1" applyAlignment="1">
      <alignment horizontal="center" vertical="top"/>
    </xf>
    <xf numFmtId="0" fontId="0" fillId="0" borderId="0" xfId="0" applyAlignment="1">
      <alignment vertical="top"/>
    </xf>
    <xf numFmtId="0" fontId="26" fillId="0" borderId="16" xfId="0" applyFont="1" applyBorder="1" applyAlignment="1">
      <alignment horizontal="center" vertical="top"/>
    </xf>
    <xf numFmtId="0" fontId="26" fillId="0" borderId="0" xfId="0" applyFont="1" applyAlignment="1">
      <alignment horizontal="center" vertical="top"/>
    </xf>
    <xf numFmtId="0" fontId="94" fillId="0" borderId="0" xfId="0" applyFont="1" applyAlignment="1">
      <alignment horizontal="center" vertical="top"/>
    </xf>
    <xf numFmtId="0" fontId="93" fillId="0" borderId="16" xfId="0" applyFont="1" applyBorder="1" applyAlignment="1">
      <alignment horizontal="center" vertical="top"/>
    </xf>
    <xf numFmtId="0" fontId="26" fillId="27" borderId="197" xfId="0" applyFont="1" applyFill="1" applyBorder="1" applyAlignment="1">
      <alignment vertical="top"/>
    </xf>
    <xf numFmtId="0" fontId="26" fillId="27" borderId="198" xfId="0" applyFont="1" applyFill="1" applyBorder="1" applyAlignment="1">
      <alignment vertical="top"/>
    </xf>
    <xf numFmtId="0" fontId="26" fillId="27" borderId="199" xfId="0" applyFont="1" applyFill="1" applyBorder="1" applyAlignment="1">
      <alignment vertical="top"/>
    </xf>
    <xf numFmtId="0" fontId="26" fillId="27" borderId="198" xfId="0" applyFont="1" applyFill="1" applyBorder="1" applyAlignment="1">
      <alignment horizontal="center" vertical="top"/>
    </xf>
    <xf numFmtId="0" fontId="26" fillId="27" borderId="199" xfId="0" applyFont="1" applyFill="1" applyBorder="1" applyAlignment="1">
      <alignment horizontal="center" vertical="top"/>
    </xf>
    <xf numFmtId="0" fontId="94" fillId="0" borderId="0" xfId="0" applyFont="1">
      <alignment vertical="center"/>
    </xf>
    <xf numFmtId="0" fontId="42" fillId="0" borderId="0" xfId="0" applyFont="1" applyAlignment="1">
      <alignment horizontal="left" vertical="center" wrapText="1"/>
    </xf>
    <xf numFmtId="0" fontId="42" fillId="0" borderId="0" xfId="0" applyFont="1" applyAlignment="1">
      <alignment vertical="center" wrapText="1"/>
    </xf>
    <xf numFmtId="0" fontId="42" fillId="25" borderId="15" xfId="0" applyFont="1" applyFill="1" applyBorder="1" applyAlignment="1">
      <alignment horizontal="center" vertical="top" wrapText="1" shrinkToFit="1"/>
    </xf>
    <xf numFmtId="0" fontId="42" fillId="25" borderId="0" xfId="0" applyFont="1" applyFill="1" applyAlignment="1">
      <alignment horizontal="center" vertical="top" wrapText="1" shrinkToFit="1"/>
    </xf>
    <xf numFmtId="0" fontId="42" fillId="25" borderId="16" xfId="0" applyFont="1" applyFill="1" applyBorder="1" applyAlignment="1">
      <alignment horizontal="center" vertical="top" wrapText="1" shrinkToFit="1"/>
    </xf>
    <xf numFmtId="0" fontId="60" fillId="0" borderId="23" xfId="0" applyFont="1" applyBorder="1" applyAlignment="1">
      <alignment vertical="top" wrapText="1"/>
    </xf>
    <xf numFmtId="0" fontId="60" fillId="0" borderId="108" xfId="0" applyFont="1" applyBorder="1" applyAlignment="1">
      <alignment horizontal="left" vertical="top" wrapText="1"/>
    </xf>
    <xf numFmtId="0" fontId="69" fillId="0" borderId="21" xfId="0" applyFont="1" applyBorder="1" applyAlignment="1">
      <alignment horizontal="center" vertical="top" wrapText="1"/>
    </xf>
    <xf numFmtId="0" fontId="25" fillId="0" borderId="201" xfId="0" applyFont="1" applyBorder="1" applyAlignment="1">
      <alignment horizontal="left" vertical="top" wrapText="1"/>
    </xf>
    <xf numFmtId="0" fontId="60" fillId="0" borderId="201" xfId="0" applyFont="1" applyBorder="1" applyAlignment="1">
      <alignment vertical="top" wrapText="1"/>
    </xf>
    <xf numFmtId="0" fontId="60" fillId="0" borderId="204" xfId="0" applyFont="1" applyBorder="1" applyAlignment="1">
      <alignment horizontal="left" vertical="top" wrapText="1"/>
    </xf>
    <xf numFmtId="0" fontId="60" fillId="0" borderId="202" xfId="0" applyFont="1" applyBorder="1" applyAlignment="1">
      <alignment horizontal="center" vertical="top" wrapText="1"/>
    </xf>
    <xf numFmtId="0" fontId="60" fillId="0" borderId="205" xfId="0" applyFont="1" applyBorder="1" applyAlignment="1">
      <alignment horizontal="left" vertical="top" wrapText="1"/>
    </xf>
    <xf numFmtId="0" fontId="69" fillId="0" borderId="15" xfId="0" applyFont="1" applyBorder="1" applyAlignment="1">
      <alignment vertical="top" wrapText="1"/>
    </xf>
    <xf numFmtId="0" fontId="69" fillId="0" borderId="0" xfId="0" applyFont="1" applyAlignment="1">
      <alignment horizontal="left" vertical="top" wrapText="1"/>
    </xf>
    <xf numFmtId="0" fontId="69" fillId="0" borderId="49" xfId="0" applyFont="1" applyBorder="1" applyAlignment="1">
      <alignment horizontal="center" vertical="top" wrapText="1"/>
    </xf>
    <xf numFmtId="0" fontId="60" fillId="28" borderId="15" xfId="0" applyFont="1" applyFill="1" applyBorder="1" applyAlignment="1">
      <alignment vertical="top" wrapText="1"/>
    </xf>
    <xf numFmtId="0" fontId="60" fillId="0" borderId="0" xfId="0" applyFont="1" applyAlignment="1">
      <alignment horizontal="left" vertical="top" wrapText="1"/>
    </xf>
    <xf numFmtId="0" fontId="25" fillId="0" borderId="204" xfId="0" applyFont="1" applyBorder="1" applyAlignment="1">
      <alignment horizontal="left" vertical="top" wrapText="1"/>
    </xf>
    <xf numFmtId="0" fontId="26" fillId="28" borderId="201" xfId="0" applyFont="1" applyFill="1" applyBorder="1">
      <alignment vertical="center"/>
    </xf>
    <xf numFmtId="0" fontId="26" fillId="28" borderId="198" xfId="0" applyFont="1" applyFill="1" applyBorder="1">
      <alignment vertical="center"/>
    </xf>
    <xf numFmtId="0" fontId="26" fillId="28" borderId="202" xfId="0" applyFont="1" applyFill="1" applyBorder="1">
      <alignment vertical="center"/>
    </xf>
    <xf numFmtId="0" fontId="39" fillId="0" borderId="0" xfId="0" applyFont="1" applyAlignment="1">
      <alignment vertical="top" wrapText="1"/>
    </xf>
    <xf numFmtId="0" fontId="39" fillId="0" borderId="16" xfId="0" applyFont="1" applyBorder="1" applyAlignment="1">
      <alignment vertical="top" wrapText="1"/>
    </xf>
    <xf numFmtId="0" fontId="0" fillId="28" borderId="19" xfId="0" applyFill="1" applyBorder="1" applyAlignment="1">
      <alignment horizontal="left" vertical="top" wrapText="1"/>
    </xf>
    <xf numFmtId="0" fontId="26" fillId="0" borderId="49" xfId="0" applyFont="1" applyBorder="1">
      <alignment vertical="center"/>
    </xf>
    <xf numFmtId="0" fontId="26" fillId="28" borderId="0" xfId="0" applyFont="1" applyFill="1" applyAlignment="1">
      <alignment vertical="center" shrinkToFit="1"/>
    </xf>
    <xf numFmtId="0" fontId="26" fillId="28" borderId="199" xfId="0" applyFont="1" applyFill="1" applyBorder="1">
      <alignment vertical="center"/>
    </xf>
    <xf numFmtId="0" fontId="26" fillId="0" borderId="22" xfId="0" applyFont="1" applyBorder="1">
      <alignment vertical="center"/>
    </xf>
    <xf numFmtId="0" fontId="25" fillId="0" borderId="200" xfId="0" applyFont="1" applyBorder="1" applyAlignment="1">
      <alignment horizontal="center" vertical="top" wrapText="1"/>
    </xf>
    <xf numFmtId="0" fontId="69" fillId="0" borderId="0" xfId="0" applyFont="1" applyAlignment="1">
      <alignment vertical="top" wrapText="1"/>
    </xf>
    <xf numFmtId="0" fontId="40" fillId="25" borderId="15" xfId="0" applyFont="1" applyFill="1" applyBorder="1" applyAlignment="1">
      <alignment horizontal="center" vertical="top" wrapText="1" shrinkToFit="1"/>
    </xf>
    <xf numFmtId="0" fontId="40" fillId="25" borderId="0" xfId="0" applyFont="1" applyFill="1" applyAlignment="1">
      <alignment horizontal="center" vertical="top" wrapText="1" shrinkToFit="1"/>
    </xf>
    <xf numFmtId="0" fontId="40" fillId="25" borderId="16" xfId="0" applyFont="1" applyFill="1" applyBorder="1" applyAlignment="1">
      <alignment horizontal="center" vertical="top" wrapText="1" shrinkToFit="1"/>
    </xf>
    <xf numFmtId="0" fontId="30" fillId="28" borderId="0" xfId="0" applyFont="1" applyFill="1">
      <alignment vertical="center"/>
    </xf>
    <xf numFmtId="0" fontId="46" fillId="28" borderId="0" xfId="0" applyFont="1" applyFill="1" applyAlignment="1">
      <alignment horizontal="left" vertical="top" wrapText="1"/>
    </xf>
    <xf numFmtId="0" fontId="69" fillId="28" borderId="15" xfId="0" applyFont="1" applyFill="1" applyBorder="1" applyAlignment="1">
      <alignment vertical="top" wrapText="1"/>
    </xf>
    <xf numFmtId="0" fontId="69" fillId="0" borderId="51" xfId="0" applyFont="1" applyBorder="1" applyAlignment="1">
      <alignment vertical="top" wrapText="1"/>
    </xf>
    <xf numFmtId="0" fontId="98" fillId="0" borderId="15" xfId="0" applyFont="1" applyBorder="1" applyAlignment="1">
      <alignment vertical="top" wrapText="1"/>
    </xf>
    <xf numFmtId="0" fontId="60" fillId="0" borderId="51" xfId="0" applyFont="1" applyBorder="1" applyAlignment="1">
      <alignment vertical="top" wrapText="1"/>
    </xf>
    <xf numFmtId="0" fontId="99" fillId="0" borderId="15" xfId="0" applyFont="1" applyBorder="1" applyAlignment="1">
      <alignment vertical="top" wrapText="1"/>
    </xf>
    <xf numFmtId="0" fontId="42" fillId="0" borderId="51" xfId="0" applyFont="1" applyBorder="1" applyAlignment="1">
      <alignment vertical="top" wrapText="1"/>
    </xf>
    <xf numFmtId="0" fontId="39" fillId="0" borderId="200" xfId="0" applyFont="1" applyBorder="1" applyAlignment="1">
      <alignment vertical="top"/>
    </xf>
    <xf numFmtId="0" fontId="39" fillId="0" borderId="0" xfId="0" applyFont="1" applyAlignment="1">
      <alignment vertical="top"/>
    </xf>
    <xf numFmtId="0" fontId="46" fillId="0" borderId="0" xfId="0" applyFont="1" applyAlignment="1">
      <alignment vertical="top"/>
    </xf>
    <xf numFmtId="0" fontId="0" fillId="0" borderId="23" xfId="0" applyBorder="1" applyAlignment="1">
      <alignment vertical="top" wrapText="1"/>
    </xf>
    <xf numFmtId="0" fontId="94" fillId="0" borderId="20" xfId="0" applyFont="1" applyBorder="1" applyAlignment="1">
      <alignment horizontal="center" vertical="top" wrapText="1" shrinkToFit="1"/>
    </xf>
    <xf numFmtId="0" fontId="0" fillId="0" borderId="201" xfId="0" applyBorder="1" applyAlignment="1">
      <alignment vertical="top" wrapText="1"/>
    </xf>
    <xf numFmtId="0" fontId="94" fillId="0" borderId="200" xfId="0" applyFont="1" applyBorder="1" applyAlignment="1">
      <alignment horizontal="center" vertical="top" wrapText="1" shrinkToFit="1"/>
    </xf>
    <xf numFmtId="0" fontId="94" fillId="28" borderId="16" xfId="0" applyFont="1" applyFill="1" applyBorder="1" applyAlignment="1">
      <alignment vertical="center" wrapText="1"/>
    </xf>
    <xf numFmtId="0" fontId="69" fillId="0" borderId="19" xfId="0" applyFont="1" applyBorder="1" applyAlignment="1">
      <alignment vertical="top" wrapText="1"/>
    </xf>
    <xf numFmtId="0" fontId="42" fillId="0" borderId="0" xfId="0" applyFont="1" applyAlignment="1">
      <alignment vertical="top" wrapText="1"/>
    </xf>
    <xf numFmtId="0" fontId="42" fillId="0" borderId="49" xfId="0" applyFont="1" applyBorder="1" applyAlignment="1">
      <alignment horizontal="center" vertical="top" wrapText="1"/>
    </xf>
    <xf numFmtId="0" fontId="26" fillId="28" borderId="200" xfId="0" applyFont="1" applyFill="1" applyBorder="1" applyAlignment="1">
      <alignment horizontal="left" vertical="center" shrinkToFit="1"/>
    </xf>
    <xf numFmtId="0" fontId="26" fillId="28" borderId="0" xfId="0" applyFont="1" applyFill="1" applyAlignment="1">
      <alignment horizontal="left" vertical="top" wrapText="1" shrinkToFit="1"/>
    </xf>
    <xf numFmtId="0" fontId="26" fillId="28" borderId="23" xfId="0" applyFont="1" applyFill="1" applyBorder="1" applyAlignment="1">
      <alignment vertical="center" shrinkToFit="1"/>
    </xf>
    <xf numFmtId="0" fontId="26" fillId="28" borderId="21" xfId="0" applyFont="1" applyFill="1" applyBorder="1" applyAlignment="1">
      <alignment vertical="center" shrinkToFit="1"/>
    </xf>
    <xf numFmtId="0" fontId="26" fillId="28" borderId="200" xfId="0" applyFont="1" applyFill="1" applyBorder="1" applyAlignment="1">
      <alignment horizontal="center" vertical="center"/>
    </xf>
    <xf numFmtId="0" fontId="26" fillId="28" borderId="23" xfId="0" applyFont="1" applyFill="1" applyBorder="1">
      <alignment vertical="center"/>
    </xf>
    <xf numFmtId="0" fontId="29" fillId="0" borderId="20" xfId="0" applyFont="1" applyBorder="1" applyAlignment="1" applyProtection="1">
      <alignment vertical="top" wrapText="1" shrinkToFit="1"/>
      <protection locked="0"/>
    </xf>
    <xf numFmtId="0" fontId="25" fillId="0" borderId="204" xfId="0" applyFont="1" applyBorder="1" applyAlignment="1">
      <alignment horizontal="center" vertical="center" wrapText="1"/>
    </xf>
    <xf numFmtId="0" fontId="69" fillId="0" borderId="19" xfId="0" applyFont="1" applyBorder="1" applyAlignment="1">
      <alignment horizontal="left" vertical="top" wrapText="1"/>
    </xf>
    <xf numFmtId="0" fontId="26" fillId="0" borderId="200" xfId="0" applyFont="1" applyBorder="1" applyAlignment="1" applyProtection="1">
      <alignment vertical="top" wrapText="1"/>
      <protection locked="0"/>
    </xf>
    <xf numFmtId="0" fontId="94" fillId="0" borderId="0" xfId="0" applyFont="1" applyAlignment="1">
      <alignment vertical="center" wrapText="1"/>
    </xf>
    <xf numFmtId="0" fontId="40" fillId="0" borderId="15" xfId="0" applyFont="1" applyBorder="1" applyAlignment="1">
      <alignment vertical="top" wrapText="1"/>
    </xf>
    <xf numFmtId="0" fontId="26" fillId="0" borderId="16" xfId="0" applyFont="1" applyBorder="1" applyAlignment="1">
      <alignment vertical="center" wrapText="1"/>
    </xf>
    <xf numFmtId="0" fontId="26" fillId="27" borderId="196" xfId="0" applyFont="1" applyFill="1" applyBorder="1">
      <alignment vertical="center"/>
    </xf>
    <xf numFmtId="0" fontId="93" fillId="0" borderId="0" xfId="0" applyFont="1" applyAlignment="1">
      <alignment horizontal="center" vertical="center"/>
    </xf>
    <xf numFmtId="0" fontId="93" fillId="0" borderId="0" xfId="0" applyFont="1" applyAlignment="1" applyProtection="1">
      <alignment horizontal="center" vertical="center"/>
      <protection locked="0"/>
    </xf>
    <xf numFmtId="0" fontId="34" fillId="0" borderId="20" xfId="0" applyFont="1" applyBorder="1" applyAlignment="1">
      <alignment horizontal="center" vertical="center"/>
    </xf>
    <xf numFmtId="0" fontId="46" fillId="0" borderId="200" xfId="0" applyFont="1" applyBorder="1">
      <alignment vertical="center"/>
    </xf>
    <xf numFmtId="0" fontId="46" fillId="0" borderId="200" xfId="0" applyFont="1" applyBorder="1" applyAlignment="1">
      <alignment vertical="top" wrapText="1"/>
    </xf>
    <xf numFmtId="0" fontId="34" fillId="0" borderId="200" xfId="0" applyFont="1" applyBorder="1" applyAlignment="1">
      <alignment horizontal="center" vertical="center"/>
    </xf>
    <xf numFmtId="0" fontId="100" fillId="0" borderId="0" xfId="0" applyFont="1">
      <alignment vertical="center"/>
    </xf>
    <xf numFmtId="0" fontId="46" fillId="0" borderId="0" xfId="0" applyFont="1" applyAlignment="1">
      <alignment vertical="center" shrinkToFit="1"/>
    </xf>
    <xf numFmtId="0" fontId="46" fillId="0" borderId="16" xfId="0" applyFont="1" applyBorder="1" applyAlignment="1">
      <alignment horizontal="left" vertical="center" shrinkToFit="1"/>
    </xf>
    <xf numFmtId="0" fontId="40" fillId="0" borderId="19" xfId="0" applyFont="1" applyBorder="1" applyAlignment="1">
      <alignment vertical="top" wrapText="1"/>
    </xf>
    <xf numFmtId="0" fontId="40" fillId="28" borderId="15" xfId="0" applyFont="1" applyFill="1" applyBorder="1" applyAlignment="1">
      <alignment vertical="top" wrapText="1"/>
    </xf>
    <xf numFmtId="0" fontId="29" fillId="0" borderId="0" xfId="0" applyFont="1" applyAlignment="1" applyProtection="1">
      <alignment horizontal="left" vertical="top" wrapText="1"/>
      <protection locked="0"/>
    </xf>
    <xf numFmtId="0" fontId="26" fillId="27" borderId="199" xfId="0" applyFont="1" applyFill="1" applyBorder="1" applyAlignment="1">
      <alignment vertical="center" wrapText="1"/>
    </xf>
    <xf numFmtId="0" fontId="26" fillId="0" borderId="20" xfId="0" applyFont="1" applyBorder="1" applyAlignment="1">
      <alignment horizontal="center" vertical="center" wrapText="1"/>
    </xf>
    <xf numFmtId="0" fontId="25" fillId="0" borderId="206" xfId="0" applyFont="1" applyBorder="1" applyAlignment="1">
      <alignment vertical="top" wrapText="1"/>
    </xf>
    <xf numFmtId="0" fontId="26" fillId="0" borderId="200" xfId="0" applyFont="1" applyBorder="1" applyAlignment="1">
      <alignment horizontal="center" vertical="center" wrapText="1"/>
    </xf>
    <xf numFmtId="0" fontId="26" fillId="0" borderId="200" xfId="0" applyFont="1" applyBorder="1" applyAlignment="1">
      <alignment vertical="center" wrapText="1"/>
    </xf>
    <xf numFmtId="0" fontId="40" fillId="28" borderId="15" xfId="0" applyFont="1" applyFill="1" applyBorder="1" applyAlignment="1">
      <alignment horizontal="right" vertical="top" wrapText="1"/>
    </xf>
    <xf numFmtId="0" fontId="40" fillId="25" borderId="15" xfId="0" applyFont="1" applyFill="1" applyBorder="1" applyAlignment="1">
      <alignment vertical="top" wrapText="1" shrinkToFit="1"/>
    </xf>
    <xf numFmtId="0" fontId="40" fillId="25" borderId="0" xfId="0" applyFont="1" applyFill="1" applyAlignment="1">
      <alignment vertical="top" wrapText="1" shrinkToFit="1"/>
    </xf>
    <xf numFmtId="0" fontId="40" fillId="25" borderId="16" xfId="0" applyFont="1" applyFill="1" applyBorder="1" applyAlignment="1">
      <alignment vertical="top" wrapText="1" shrinkToFit="1"/>
    </xf>
    <xf numFmtId="0" fontId="26" fillId="28" borderId="19" xfId="0" applyFont="1" applyFill="1" applyBorder="1">
      <alignment vertical="center"/>
    </xf>
    <xf numFmtId="0" fontId="29" fillId="0" borderId="200" xfId="0" applyFont="1" applyBorder="1" applyAlignment="1" applyProtection="1">
      <alignment horizontal="left" vertical="top" wrapText="1"/>
      <protection locked="0"/>
    </xf>
    <xf numFmtId="0" fontId="36" fillId="0" borderId="16" xfId="0" applyFont="1" applyBorder="1" applyAlignment="1">
      <alignment vertical="center" wrapText="1" shrinkToFit="1"/>
    </xf>
    <xf numFmtId="0" fontId="29" fillId="0" borderId="20" xfId="0" applyFont="1" applyBorder="1" applyAlignment="1" applyProtection="1">
      <alignment vertical="top" wrapText="1"/>
      <protection locked="0"/>
    </xf>
    <xf numFmtId="0" fontId="29" fillId="0" borderId="20" xfId="0" applyFont="1" applyBorder="1" applyAlignment="1" applyProtection="1">
      <alignment horizontal="left" vertical="top" wrapText="1"/>
      <protection locked="0"/>
    </xf>
    <xf numFmtId="0" fontId="34" fillId="0" borderId="0" xfId="0" applyFont="1" applyAlignment="1">
      <alignment vertical="center" wrapText="1"/>
    </xf>
    <xf numFmtId="0" fontId="42" fillId="0" borderId="0" xfId="0" applyFont="1" applyAlignment="1">
      <alignment horizontal="left" vertical="top" wrapText="1"/>
    </xf>
    <xf numFmtId="0" fontId="97" fillId="0" borderId="0" xfId="0" applyFont="1">
      <alignment vertical="center"/>
    </xf>
    <xf numFmtId="0" fontId="97" fillId="0" borderId="16" xfId="0" applyFont="1" applyBorder="1">
      <alignment vertical="center"/>
    </xf>
    <xf numFmtId="0" fontId="0" fillId="0" borderId="16" xfId="0" applyBorder="1" applyAlignment="1">
      <alignment vertical="center" shrinkToFit="1"/>
    </xf>
    <xf numFmtId="0" fontId="34" fillId="0" borderId="20" xfId="0" applyFont="1" applyBorder="1" applyAlignment="1">
      <alignment vertical="top" wrapText="1"/>
    </xf>
    <xf numFmtId="0" fontId="26" fillId="29" borderId="0" xfId="0" applyFont="1" applyFill="1" applyAlignment="1" applyProtection="1">
      <alignment horizontal="center" vertical="center" wrapText="1"/>
      <protection locked="0"/>
    </xf>
    <xf numFmtId="0" fontId="51" fillId="28" borderId="15" xfId="0" applyFont="1" applyFill="1" applyBorder="1" applyAlignment="1">
      <alignment vertical="top" wrapText="1"/>
    </xf>
    <xf numFmtId="0" fontId="51" fillId="0" borderId="0" xfId="0" applyFont="1" applyAlignment="1">
      <alignment horizontal="left" vertical="top" wrapText="1"/>
    </xf>
    <xf numFmtId="0" fontId="51" fillId="0" borderId="19" xfId="0" applyFont="1" applyBorder="1" applyAlignment="1">
      <alignment horizontal="left" vertical="top" wrapText="1"/>
    </xf>
    <xf numFmtId="0" fontId="102" fillId="28" borderId="15" xfId="0" applyFont="1" applyFill="1" applyBorder="1" applyAlignment="1">
      <alignment vertical="top" wrapText="1"/>
    </xf>
    <xf numFmtId="0" fontId="102" fillId="0" borderId="0" xfId="0" applyFont="1" applyAlignment="1">
      <alignment horizontal="left" vertical="top" wrapText="1"/>
    </xf>
    <xf numFmtId="0" fontId="102" fillId="0" borderId="49" xfId="0" applyFont="1" applyBorder="1" applyAlignment="1">
      <alignment horizontal="center" vertical="top" wrapText="1"/>
    </xf>
    <xf numFmtId="0" fontId="102" fillId="0" borderId="19" xfId="0" applyFont="1" applyBorder="1" applyAlignment="1">
      <alignment horizontal="left" vertical="top" wrapText="1"/>
    </xf>
    <xf numFmtId="0" fontId="100" fillId="0" borderId="16" xfId="0" applyFont="1" applyBorder="1">
      <alignment vertical="center"/>
    </xf>
    <xf numFmtId="0" fontId="49" fillId="25" borderId="15" xfId="0" applyFont="1" applyFill="1" applyBorder="1" applyAlignment="1">
      <alignment vertical="top" wrapText="1" shrinkToFit="1"/>
    </xf>
    <xf numFmtId="0" fontId="49" fillId="25" borderId="0" xfId="0" applyFont="1" applyFill="1" applyAlignment="1">
      <alignment vertical="top" wrapText="1" shrinkToFit="1"/>
    </xf>
    <xf numFmtId="0" fontId="49" fillId="25" borderId="16" xfId="0" applyFont="1" applyFill="1" applyBorder="1" applyAlignment="1">
      <alignment vertical="top" wrapText="1" shrinkToFit="1"/>
    </xf>
    <xf numFmtId="0" fontId="60" fillId="0" borderId="0" xfId="0" applyFont="1" applyAlignment="1">
      <alignment vertical="top" wrapText="1"/>
    </xf>
    <xf numFmtId="0" fontId="39" fillId="0" borderId="0" xfId="0" applyFont="1" applyAlignment="1">
      <alignment vertical="center" shrinkToFit="1"/>
    </xf>
    <xf numFmtId="0" fontId="25" fillId="0" borderId="49" xfId="0" applyFont="1" applyBorder="1" applyAlignment="1">
      <alignment horizontal="center" vertical="center"/>
    </xf>
    <xf numFmtId="0" fontId="26" fillId="0" borderId="205" xfId="0" applyFont="1" applyBorder="1">
      <alignment vertical="center"/>
    </xf>
    <xf numFmtId="0" fontId="60" fillId="0" borderId="200" xfId="0" applyFont="1" applyBorder="1" applyAlignment="1">
      <alignment vertical="top" wrapText="1"/>
    </xf>
    <xf numFmtId="0" fontId="92" fillId="0" borderId="0" xfId="0" applyFont="1" applyAlignment="1">
      <alignment vertical="top"/>
    </xf>
    <xf numFmtId="0" fontId="103" fillId="0" borderId="0" xfId="0" applyFont="1">
      <alignment vertical="center"/>
    </xf>
    <xf numFmtId="0" fontId="29" fillId="0" borderId="200" xfId="0" applyFont="1" applyBorder="1" applyAlignment="1">
      <alignment vertical="center" wrapText="1"/>
    </xf>
    <xf numFmtId="0" fontId="60" fillId="25" borderId="15" xfId="0" applyFont="1" applyFill="1" applyBorder="1" applyAlignment="1">
      <alignment vertical="top" wrapText="1" shrinkToFit="1"/>
    </xf>
    <xf numFmtId="0" fontId="60" fillId="25" borderId="0" xfId="0" applyFont="1" applyFill="1" applyAlignment="1">
      <alignment vertical="top" wrapText="1" shrinkToFit="1"/>
    </xf>
    <xf numFmtId="0" fontId="60" fillId="25" borderId="16" xfId="0" applyFont="1" applyFill="1" applyBorder="1" applyAlignment="1">
      <alignment vertical="top" wrapText="1" shrinkToFit="1"/>
    </xf>
    <xf numFmtId="0" fontId="26" fillId="28" borderId="0" xfId="0" applyFont="1" applyFill="1" applyAlignment="1">
      <alignment horizontal="left" vertical="center" shrinkToFit="1"/>
    </xf>
    <xf numFmtId="0" fontId="42" fillId="0" borderId="205" xfId="0" applyFont="1" applyBorder="1" applyAlignment="1">
      <alignment horizontal="left" vertical="top" wrapText="1"/>
    </xf>
    <xf numFmtId="0" fontId="42" fillId="25" borderId="15" xfId="0" applyFont="1" applyFill="1" applyBorder="1" applyAlignment="1">
      <alignment vertical="top" wrapText="1" shrinkToFit="1"/>
    </xf>
    <xf numFmtId="0" fontId="42" fillId="25" borderId="0" xfId="0" applyFont="1" applyFill="1" applyAlignment="1">
      <alignment vertical="top" wrapText="1" shrinkToFit="1"/>
    </xf>
    <xf numFmtId="0" fontId="42" fillId="25" borderId="16" xfId="0" applyFont="1" applyFill="1" applyBorder="1" applyAlignment="1">
      <alignment vertical="top" wrapText="1" shrinkToFit="1"/>
    </xf>
    <xf numFmtId="0" fontId="95" fillId="0" borderId="0" xfId="0" applyFont="1">
      <alignment vertical="center"/>
    </xf>
    <xf numFmtId="0" fontId="95" fillId="28" borderId="0" xfId="0" applyFont="1" applyFill="1" applyAlignment="1">
      <alignment horizontal="left" vertical="center" wrapText="1"/>
    </xf>
    <xf numFmtId="0" fontId="42" fillId="0" borderId="19" xfId="0" applyFont="1" applyBorder="1" applyAlignment="1">
      <alignment horizontal="left" vertical="top" wrapText="1" readingOrder="1"/>
    </xf>
    <xf numFmtId="0" fontId="26" fillId="0" borderId="19" xfId="0" applyFont="1" applyBorder="1" applyAlignment="1">
      <alignment vertical="top" wrapText="1"/>
    </xf>
    <xf numFmtId="0" fontId="42" fillId="28" borderId="0" xfId="0" applyFont="1" applyFill="1" applyAlignment="1">
      <alignment vertical="top" wrapText="1"/>
    </xf>
    <xf numFmtId="0" fontId="42" fillId="0" borderId="51" xfId="0" applyFont="1" applyBorder="1" applyAlignment="1">
      <alignment horizontal="left" vertical="top" wrapText="1"/>
    </xf>
    <xf numFmtId="0" fontId="26" fillId="0" borderId="19" xfId="0" applyFont="1" applyBorder="1" applyAlignment="1">
      <alignment horizontal="left" vertical="top" wrapText="1"/>
    </xf>
    <xf numFmtId="0" fontId="96" fillId="0" borderId="0" xfId="0" applyFont="1">
      <alignment vertical="center"/>
    </xf>
    <xf numFmtId="0" fontId="42" fillId="0" borderId="16" xfId="0" applyFont="1" applyBorder="1" applyAlignment="1">
      <alignment horizontal="center" vertical="top" wrapText="1"/>
    </xf>
    <xf numFmtId="0" fontId="42" fillId="0" borderId="204" xfId="0" applyFont="1" applyBorder="1" applyAlignment="1">
      <alignment horizontal="left" vertical="top" wrapText="1"/>
    </xf>
    <xf numFmtId="0" fontId="42" fillId="0" borderId="202" xfId="0" applyFont="1" applyBorder="1" applyAlignment="1">
      <alignment horizontal="center" vertical="top" wrapText="1"/>
    </xf>
    <xf numFmtId="0" fontId="25" fillId="28" borderId="20" xfId="0" applyFont="1" applyFill="1" applyBorder="1" applyAlignment="1">
      <alignment vertical="top" wrapText="1"/>
    </xf>
    <xf numFmtId="0" fontId="29" fillId="0" borderId="198" xfId="0" applyFont="1" applyBorder="1" applyAlignment="1" applyProtection="1">
      <alignment vertical="top" wrapText="1"/>
      <protection locked="0"/>
    </xf>
    <xf numFmtId="0" fontId="25" fillId="28" borderId="200" xfId="0" applyFont="1" applyFill="1" applyBorder="1" applyAlignment="1">
      <alignment vertical="top" wrapText="1"/>
    </xf>
    <xf numFmtId="0" fontId="25" fillId="28" borderId="206" xfId="0" applyFont="1" applyFill="1" applyBorder="1" applyAlignment="1">
      <alignment horizontal="center" vertical="top" wrapText="1"/>
    </xf>
    <xf numFmtId="0" fontId="96" fillId="0" borderId="0" xfId="0" applyFont="1" applyAlignment="1">
      <alignment vertical="center" wrapText="1"/>
    </xf>
    <xf numFmtId="0" fontId="29" fillId="0" borderId="0" xfId="0" applyFont="1" applyAlignment="1" applyProtection="1">
      <alignment vertical="top" wrapText="1"/>
      <protection locked="0"/>
    </xf>
    <xf numFmtId="0" fontId="104" fillId="0" borderId="0" xfId="0" applyFont="1" applyAlignment="1" applyProtection="1">
      <alignment vertical="top" wrapText="1"/>
      <protection locked="0"/>
    </xf>
    <xf numFmtId="0" fontId="104" fillId="0" borderId="0" xfId="0" applyFont="1" applyAlignment="1" applyProtection="1">
      <alignment horizontal="left" vertical="top" wrapText="1"/>
      <protection locked="0"/>
    </xf>
    <xf numFmtId="0" fontId="25" fillId="28" borderId="51" xfId="0" applyFont="1" applyFill="1" applyBorder="1" applyAlignment="1">
      <alignment vertical="top" wrapText="1"/>
    </xf>
    <xf numFmtId="0" fontId="26" fillId="0" borderId="0" xfId="0" applyFont="1" applyAlignment="1">
      <alignment shrinkToFit="1"/>
    </xf>
    <xf numFmtId="0" fontId="26" fillId="0" borderId="0" xfId="0" applyFont="1" applyAlignment="1" applyProtection="1">
      <alignment vertical="center" shrinkToFit="1"/>
      <protection locked="0"/>
    </xf>
    <xf numFmtId="0" fontId="25" fillId="28" borderId="50" xfId="0" applyFont="1" applyFill="1" applyBorder="1" applyAlignment="1">
      <alignment vertical="top" wrapText="1"/>
    </xf>
    <xf numFmtId="0" fontId="25" fillId="28" borderId="206" xfId="0" applyFont="1" applyFill="1" applyBorder="1" applyAlignment="1">
      <alignment vertical="top" wrapText="1"/>
    </xf>
    <xf numFmtId="0" fontId="25" fillId="25" borderId="201" xfId="0" applyFont="1" applyFill="1" applyBorder="1" applyAlignment="1">
      <alignment vertical="top" wrapText="1"/>
    </xf>
    <xf numFmtId="0" fontId="25" fillId="25" borderId="200" xfId="0" applyFont="1" applyFill="1" applyBorder="1" applyAlignment="1">
      <alignment vertical="top" wrapText="1"/>
    </xf>
    <xf numFmtId="0" fontId="25" fillId="25" borderId="202" xfId="0" applyFont="1" applyFill="1" applyBorder="1" applyAlignment="1">
      <alignment vertical="top" wrapText="1"/>
    </xf>
    <xf numFmtId="0" fontId="51" fillId="28" borderId="23" xfId="0" applyFont="1" applyFill="1" applyBorder="1" applyAlignment="1">
      <alignment vertical="top" wrapText="1"/>
    </xf>
    <xf numFmtId="0" fontId="25" fillId="28" borderId="204" xfId="0" applyFont="1" applyFill="1" applyBorder="1" applyAlignment="1">
      <alignment vertical="top" wrapText="1"/>
    </xf>
    <xf numFmtId="0" fontId="29" fillId="0" borderId="0" xfId="0" applyFont="1" applyAlignment="1">
      <alignment vertical="top"/>
    </xf>
    <xf numFmtId="0" fontId="42" fillId="28" borderId="49" xfId="0" applyFont="1" applyFill="1" applyBorder="1" applyAlignment="1">
      <alignment horizontal="center" vertical="top" wrapText="1"/>
    </xf>
    <xf numFmtId="0" fontId="28" fillId="0" borderId="200" xfId="0" applyFont="1" applyBorder="1">
      <alignment vertical="center"/>
    </xf>
    <xf numFmtId="0" fontId="60" fillId="25" borderId="15" xfId="0" applyFont="1" applyFill="1" applyBorder="1" applyAlignment="1">
      <alignment vertical="top" wrapText="1"/>
    </xf>
    <xf numFmtId="0" fontId="42" fillId="25" borderId="0" xfId="0" applyFont="1" applyFill="1" applyAlignment="1">
      <alignment vertical="top" wrapText="1"/>
    </xf>
    <xf numFmtId="0" fontId="42" fillId="25" borderId="16" xfId="0" applyFont="1" applyFill="1" applyBorder="1" applyAlignment="1">
      <alignment vertical="top" wrapText="1"/>
    </xf>
    <xf numFmtId="0" fontId="94" fillId="0" borderId="0" xfId="0" applyFont="1" applyAlignment="1">
      <alignment horizontal="left" vertical="center"/>
    </xf>
    <xf numFmtId="0" fontId="25" fillId="0" borderId="22" xfId="0" applyFont="1" applyBorder="1" applyAlignment="1">
      <alignment horizontal="center" vertical="center"/>
    </xf>
    <xf numFmtId="0" fontId="36" fillId="28" borderId="20" xfId="0" applyFont="1" applyFill="1" applyBorder="1">
      <alignment vertical="center"/>
    </xf>
    <xf numFmtId="0" fontId="25" fillId="0" borderId="205" xfId="0" applyFont="1" applyBorder="1" applyAlignment="1">
      <alignment horizontal="center" vertical="center"/>
    </xf>
    <xf numFmtId="0" fontId="25" fillId="28" borderId="200" xfId="0" applyFont="1" applyFill="1" applyBorder="1" applyAlignment="1">
      <alignment horizontal="left" vertical="top" wrapText="1"/>
    </xf>
    <xf numFmtId="0" fontId="36" fillId="28" borderId="200" xfId="0" applyFont="1" applyFill="1" applyBorder="1">
      <alignment vertical="center"/>
    </xf>
    <xf numFmtId="0" fontId="26" fillId="0" borderId="200" xfId="0" applyFont="1" applyBorder="1" applyAlignment="1" applyProtection="1">
      <alignment horizontal="center" vertical="center"/>
      <protection locked="0"/>
    </xf>
    <xf numFmtId="0" fontId="26" fillId="0" borderId="0" xfId="0" applyFont="1" applyAlignment="1">
      <alignment vertical="center" wrapText="1" shrinkToFit="1"/>
    </xf>
    <xf numFmtId="0" fontId="93" fillId="0" borderId="0" xfId="0" applyFont="1" applyAlignment="1">
      <alignment vertical="center" wrapText="1" shrinkToFit="1"/>
    </xf>
    <xf numFmtId="0" fontId="93" fillId="0" borderId="0" xfId="0" applyFont="1" applyProtection="1">
      <alignment vertical="center"/>
      <protection locked="0"/>
    </xf>
    <xf numFmtId="0" fontId="36" fillId="0" borderId="0" xfId="0" applyFont="1" applyAlignment="1">
      <alignment wrapText="1"/>
    </xf>
    <xf numFmtId="0" fontId="36" fillId="0" borderId="20" xfId="0" applyFont="1" applyBorder="1" applyAlignment="1">
      <alignment wrapText="1"/>
    </xf>
    <xf numFmtId="0" fontId="42" fillId="25" borderId="15" xfId="0" applyFont="1" applyFill="1" applyBorder="1" applyAlignment="1">
      <alignment horizontal="center" vertical="top" wrapText="1"/>
    </xf>
    <xf numFmtId="0" fontId="42" fillId="25" borderId="0" xfId="0" applyFont="1" applyFill="1" applyAlignment="1">
      <alignment horizontal="center" vertical="top" wrapText="1"/>
    </xf>
    <xf numFmtId="0" fontId="42" fillId="25" borderId="16" xfId="0" applyFont="1" applyFill="1" applyBorder="1" applyAlignment="1">
      <alignment horizontal="center" vertical="top" wrapText="1"/>
    </xf>
    <xf numFmtId="0" fontId="25" fillId="28" borderId="23" xfId="0" applyFont="1" applyFill="1" applyBorder="1" applyAlignment="1">
      <alignment vertical="top"/>
    </xf>
    <xf numFmtId="0" fontId="25" fillId="28" borderId="201" xfId="0" applyFont="1" applyFill="1" applyBorder="1" applyAlignment="1">
      <alignment vertical="top"/>
    </xf>
    <xf numFmtId="0" fontId="36" fillId="28" borderId="200" xfId="0" applyFont="1" applyFill="1" applyBorder="1" applyAlignment="1">
      <alignment vertical="center" wrapText="1"/>
    </xf>
    <xf numFmtId="0" fontId="26" fillId="28" borderId="200" xfId="0" applyFont="1" applyFill="1" applyBorder="1" applyAlignment="1">
      <alignment vertical="center" wrapText="1"/>
    </xf>
    <xf numFmtId="0" fontId="26" fillId="28" borderId="200" xfId="0" applyFont="1" applyFill="1" applyBorder="1" applyAlignment="1">
      <alignment vertical="top" wrapText="1"/>
    </xf>
    <xf numFmtId="0" fontId="25" fillId="28" borderId="0" xfId="0" applyFont="1" applyFill="1" applyAlignment="1">
      <alignment vertical="top"/>
    </xf>
    <xf numFmtId="0" fontId="60" fillId="28" borderId="0" xfId="0" applyFont="1" applyFill="1" applyAlignment="1">
      <alignment horizontal="left" vertical="top" wrapText="1"/>
    </xf>
    <xf numFmtId="0" fontId="60" fillId="28" borderId="49" xfId="0" applyFont="1" applyFill="1" applyBorder="1" applyAlignment="1">
      <alignment horizontal="center" vertical="top" wrapText="1"/>
    </xf>
    <xf numFmtId="0" fontId="36" fillId="0" borderId="0" xfId="0" applyFont="1" applyAlignment="1">
      <alignment vertical="center" wrapText="1"/>
    </xf>
    <xf numFmtId="0" fontId="36" fillId="0" borderId="0" xfId="0" applyFont="1" applyAlignment="1">
      <alignment horizontal="center" vertical="center"/>
    </xf>
    <xf numFmtId="0" fontId="92" fillId="0" borderId="0" xfId="0" applyFont="1">
      <alignment vertical="center"/>
    </xf>
    <xf numFmtId="0" fontId="92" fillId="0" borderId="0" xfId="0" applyFont="1" applyAlignment="1">
      <alignment horizontal="center" vertical="center"/>
    </xf>
    <xf numFmtId="0" fontId="60" fillId="25" borderId="0" xfId="0" applyFont="1" applyFill="1" applyAlignment="1">
      <alignment vertical="top" wrapText="1"/>
    </xf>
    <xf numFmtId="0" fontId="60" fillId="25" borderId="16" xfId="0" applyFont="1" applyFill="1" applyBorder="1" applyAlignment="1">
      <alignment vertical="top" wrapText="1"/>
    </xf>
    <xf numFmtId="0" fontId="60" fillId="25" borderId="15" xfId="0" applyFont="1" applyFill="1" applyBorder="1" applyAlignment="1">
      <alignment horizontal="center" vertical="top" wrapText="1"/>
    </xf>
    <xf numFmtId="0" fontId="60" fillId="25" borderId="0" xfId="0" applyFont="1" applyFill="1" applyAlignment="1">
      <alignment horizontal="center" vertical="top" wrapText="1"/>
    </xf>
    <xf numFmtId="0" fontId="60" fillId="25" borderId="16" xfId="0" applyFont="1" applyFill="1" applyBorder="1" applyAlignment="1">
      <alignment horizontal="center" vertical="top" wrapText="1"/>
    </xf>
    <xf numFmtId="0" fontId="69" fillId="0" borderId="22" xfId="0" applyFont="1" applyBorder="1" applyAlignment="1">
      <alignment horizontal="left" vertical="top" wrapText="1"/>
    </xf>
    <xf numFmtId="0" fontId="69" fillId="0" borderId="23" xfId="0" applyFont="1" applyBorder="1" applyAlignment="1">
      <alignment vertical="top" wrapText="1"/>
    </xf>
    <xf numFmtId="0" fontId="92" fillId="0" borderId="20" xfId="0" applyFont="1" applyBorder="1">
      <alignment vertical="center"/>
    </xf>
    <xf numFmtId="0" fontId="106" fillId="0" borderId="205" xfId="0" applyFont="1" applyBorder="1" applyAlignment="1">
      <alignment vertical="top" wrapText="1"/>
    </xf>
    <xf numFmtId="0" fontId="106" fillId="28" borderId="201" xfId="0" applyFont="1" applyFill="1" applyBorder="1" applyAlignment="1">
      <alignment horizontal="right" vertical="top" wrapText="1"/>
    </xf>
    <xf numFmtId="0" fontId="106" fillId="0" borderId="204" xfId="0" applyFont="1" applyBorder="1" applyAlignment="1">
      <alignment horizontal="left" vertical="top" wrapText="1"/>
    </xf>
    <xf numFmtId="0" fontId="106" fillId="0" borderId="202" xfId="0" applyFont="1" applyBorder="1" applyAlignment="1">
      <alignment horizontal="center" vertical="top" wrapText="1"/>
    </xf>
    <xf numFmtId="0" fontId="106" fillId="0" borderId="205" xfId="0" applyFont="1" applyBorder="1" applyAlignment="1">
      <alignment horizontal="left" vertical="top" wrapText="1"/>
    </xf>
    <xf numFmtId="0" fontId="106" fillId="0" borderId="200" xfId="0" applyFont="1" applyBorder="1" applyAlignment="1">
      <alignment horizontal="left" vertical="top" wrapText="1"/>
    </xf>
    <xf numFmtId="0" fontId="106" fillId="0" borderId="200" xfId="0" applyFont="1" applyBorder="1" applyAlignment="1">
      <alignment horizontal="center" vertical="top" wrapText="1"/>
    </xf>
    <xf numFmtId="0" fontId="106" fillId="25" borderId="201" xfId="0" applyFont="1" applyFill="1" applyBorder="1" applyAlignment="1">
      <alignment horizontal="center" vertical="top" wrapText="1"/>
    </xf>
    <xf numFmtId="0" fontId="106" fillId="25" borderId="200" xfId="0" applyFont="1" applyFill="1" applyBorder="1" applyAlignment="1">
      <alignment horizontal="center" vertical="top" wrapText="1"/>
    </xf>
    <xf numFmtId="0" fontId="106" fillId="25" borderId="202" xfId="0" applyFont="1" applyFill="1" applyBorder="1" applyAlignment="1">
      <alignment horizontal="center" vertical="top" wrapText="1"/>
    </xf>
    <xf numFmtId="0" fontId="69" fillId="0" borderId="49" xfId="0" applyFont="1" applyBorder="1" applyAlignment="1">
      <alignment vertical="top" wrapText="1"/>
    </xf>
    <xf numFmtId="0" fontId="96" fillId="0" borderId="0" xfId="0" applyFont="1" applyAlignment="1">
      <alignment horizontal="left" wrapText="1"/>
    </xf>
    <xf numFmtId="0" fontId="92" fillId="0" borderId="0" xfId="0" applyFont="1" applyAlignment="1">
      <alignment horizontal="left" wrapText="1"/>
    </xf>
    <xf numFmtId="0" fontId="96" fillId="28" borderId="0" xfId="0" applyFont="1" applyFill="1" applyAlignment="1">
      <alignment horizontal="left" vertical="center"/>
    </xf>
    <xf numFmtId="0" fontId="69" fillId="25" borderId="15" xfId="0" applyFont="1" applyFill="1" applyBorder="1" applyAlignment="1">
      <alignment horizontal="center" vertical="top" wrapText="1" shrinkToFit="1"/>
    </xf>
    <xf numFmtId="0" fontId="69" fillId="25" borderId="0" xfId="0" applyFont="1" applyFill="1" applyAlignment="1">
      <alignment horizontal="center" vertical="top" wrapText="1" shrinkToFit="1"/>
    </xf>
    <xf numFmtId="0" fontId="69" fillId="25" borderId="16" xfId="0" applyFont="1" applyFill="1" applyBorder="1" applyAlignment="1">
      <alignment horizontal="center" vertical="top" wrapText="1" shrinkToFit="1"/>
    </xf>
    <xf numFmtId="0" fontId="26" fillId="0" borderId="51" xfId="0" applyFont="1" applyBorder="1">
      <alignment vertical="center"/>
    </xf>
    <xf numFmtId="0" fontId="107" fillId="0" borderId="0" xfId="0" applyFont="1" applyAlignment="1">
      <alignment horizontal="left" vertical="top" wrapText="1"/>
    </xf>
    <xf numFmtId="0" fontId="94" fillId="0" borderId="16" xfId="0" applyFont="1" applyBorder="1">
      <alignment vertical="center"/>
    </xf>
    <xf numFmtId="0" fontId="60" fillId="0" borderId="15" xfId="0" applyFont="1" applyBorder="1" applyAlignment="1">
      <alignment vertical="top" wrapText="1"/>
    </xf>
    <xf numFmtId="0" fontId="60" fillId="0" borderId="0" xfId="0" applyFont="1" applyAlignment="1">
      <alignment horizontal="left" vertical="center" wrapText="1"/>
    </xf>
    <xf numFmtId="0" fontId="92" fillId="0" borderId="16" xfId="0" applyFont="1" applyBorder="1">
      <alignment vertical="center"/>
    </xf>
    <xf numFmtId="0" fontId="60" fillId="0" borderId="20" xfId="0" applyFont="1" applyBorder="1" applyAlignment="1">
      <alignment horizontal="left" vertical="top" wrapText="1"/>
    </xf>
    <xf numFmtId="0" fontId="60" fillId="0" borderId="50" xfId="0" applyFont="1" applyBorder="1" applyAlignment="1">
      <alignment horizontal="center" vertical="top" wrapText="1"/>
    </xf>
    <xf numFmtId="0" fontId="60" fillId="0" borderId="22" xfId="0" applyFont="1" applyBorder="1" applyAlignment="1">
      <alignment horizontal="left" vertical="top" wrapText="1"/>
    </xf>
    <xf numFmtId="0" fontId="38" fillId="28" borderId="20" xfId="0" applyFont="1" applyFill="1" applyBorder="1">
      <alignment vertical="center"/>
    </xf>
    <xf numFmtId="0" fontId="39" fillId="0" borderId="20" xfId="0" applyFont="1" applyBorder="1" applyAlignment="1">
      <alignment vertical="top" wrapText="1"/>
    </xf>
    <xf numFmtId="0" fontId="46" fillId="0" borderId="20" xfId="0" applyFont="1" applyBorder="1" applyAlignment="1">
      <alignment vertical="top" wrapText="1"/>
    </xf>
    <xf numFmtId="0" fontId="69" fillId="0" borderId="201" xfId="0" applyFont="1" applyBorder="1" applyAlignment="1">
      <alignment vertical="top" wrapText="1"/>
    </xf>
    <xf numFmtId="0" fontId="60" fillId="0" borderId="200" xfId="0" applyFont="1" applyBorder="1" applyAlignment="1">
      <alignment horizontal="left" vertical="top" wrapText="1"/>
    </xf>
    <xf numFmtId="0" fontId="60" fillId="0" borderId="206" xfId="0" applyFont="1" applyBorder="1" applyAlignment="1">
      <alignment horizontal="center" vertical="top" wrapText="1"/>
    </xf>
    <xf numFmtId="0" fontId="92" fillId="0" borderId="200" xfId="0" applyFont="1" applyBorder="1">
      <alignment vertical="center"/>
    </xf>
    <xf numFmtId="0" fontId="38" fillId="28" borderId="200" xfId="0" applyFont="1" applyFill="1" applyBorder="1">
      <alignment vertical="center"/>
    </xf>
    <xf numFmtId="0" fontId="39" fillId="0" borderId="200" xfId="0" applyFont="1" applyBorder="1" applyAlignment="1">
      <alignment vertical="top" wrapText="1"/>
    </xf>
    <xf numFmtId="0" fontId="108" fillId="0" borderId="51" xfId="0" applyFont="1" applyBorder="1" applyAlignment="1">
      <alignment vertical="top" wrapText="1"/>
    </xf>
    <xf numFmtId="0" fontId="26" fillId="0" borderId="0" xfId="0" applyFont="1" applyAlignment="1" applyProtection="1">
      <alignment vertical="center" wrapText="1"/>
      <protection locked="0"/>
    </xf>
    <xf numFmtId="0" fontId="42" fillId="0" borderId="20" xfId="0" applyFont="1" applyBorder="1" applyAlignment="1">
      <alignment vertical="center" wrapText="1"/>
    </xf>
    <xf numFmtId="0" fontId="25" fillId="28" borderId="0" xfId="0" applyFont="1" applyFill="1" applyAlignment="1">
      <alignment vertical="top" wrapText="1" shrinkToFit="1"/>
    </xf>
    <xf numFmtId="0" fontId="25" fillId="0" borderId="196" xfId="0" applyFont="1" applyBorder="1" applyAlignment="1">
      <alignment vertical="center" wrapText="1"/>
    </xf>
    <xf numFmtId="0" fontId="25" fillId="0" borderId="197" xfId="0" applyFont="1" applyBorder="1" applyAlignment="1">
      <alignment horizontal="center" vertical="center" wrapText="1"/>
    </xf>
    <xf numFmtId="0" fontId="26" fillId="0" borderId="201" xfId="0" applyFont="1" applyBorder="1" applyAlignment="1">
      <alignment vertical="top"/>
    </xf>
    <xf numFmtId="0" fontId="25" fillId="0" borderId="200" xfId="0" applyFont="1" applyBorder="1" applyAlignment="1">
      <alignment vertical="top"/>
    </xf>
    <xf numFmtId="0" fontId="25" fillId="0" borderId="202" xfId="0" applyFont="1" applyBorder="1" applyAlignment="1">
      <alignment vertical="top"/>
    </xf>
    <xf numFmtId="0" fontId="25" fillId="0" borderId="205" xfId="0" applyFont="1" applyBorder="1" applyAlignment="1">
      <alignment vertical="center" wrapText="1"/>
    </xf>
    <xf numFmtId="0" fontId="25" fillId="0" borderId="201" xfId="0" applyFont="1" applyBorder="1" applyAlignment="1">
      <alignment horizontal="center" vertical="center" wrapText="1"/>
    </xf>
    <xf numFmtId="0" fontId="25" fillId="0" borderId="202" xfId="0" applyFont="1" applyBorder="1" applyAlignment="1">
      <alignment horizontal="center" vertical="center" wrapText="1"/>
    </xf>
    <xf numFmtId="0" fontId="25" fillId="34" borderId="201" xfId="0" applyFont="1" applyFill="1" applyBorder="1" applyAlignment="1">
      <alignment horizontal="center" vertical="center"/>
    </xf>
    <xf numFmtId="0" fontId="25" fillId="34" borderId="200" xfId="0" applyFont="1" applyFill="1" applyBorder="1" applyAlignment="1">
      <alignment horizontal="center" vertical="center"/>
    </xf>
    <xf numFmtId="0" fontId="25" fillId="34" borderId="202" xfId="0" applyFont="1" applyFill="1" applyBorder="1" applyAlignment="1">
      <alignment horizontal="center" vertical="center"/>
    </xf>
    <xf numFmtId="0" fontId="25" fillId="0" borderId="201" xfId="0" applyFont="1" applyBorder="1" applyAlignment="1">
      <alignment horizontal="right" vertical="top" wrapText="1"/>
    </xf>
    <xf numFmtId="0" fontId="25" fillId="0" borderId="202" xfId="0" applyFont="1" applyBorder="1" applyAlignment="1">
      <alignment horizontal="left" vertical="top" wrapText="1"/>
    </xf>
    <xf numFmtId="0" fontId="25" fillId="0" borderId="202" xfId="0" applyFont="1" applyBorder="1" applyAlignment="1">
      <alignment horizontal="center" vertical="top" wrapText="1"/>
    </xf>
    <xf numFmtId="0" fontId="25" fillId="34" borderId="201" xfId="0" applyFont="1" applyFill="1" applyBorder="1" applyAlignment="1">
      <alignment horizontal="center" vertical="top" wrapText="1" shrinkToFit="1"/>
    </xf>
    <xf numFmtId="0" fontId="25" fillId="34" borderId="200" xfId="0" applyFont="1" applyFill="1" applyBorder="1" applyAlignment="1">
      <alignment horizontal="center" vertical="top" wrapText="1" shrinkToFit="1"/>
    </xf>
    <xf numFmtId="0" fontId="25" fillId="34" borderId="202" xfId="0" applyFont="1" applyFill="1" applyBorder="1" applyAlignment="1">
      <alignment horizontal="center" vertical="top" wrapText="1" shrinkToFit="1"/>
    </xf>
    <xf numFmtId="0" fontId="25" fillId="0" borderId="200" xfId="0" applyFont="1" applyBorder="1" applyAlignment="1">
      <alignment vertical="center" wrapText="1"/>
    </xf>
    <xf numFmtId="0" fontId="25" fillId="0" borderId="200" xfId="0" applyFont="1" applyBorder="1" applyAlignment="1">
      <alignment horizontal="center" vertical="center"/>
    </xf>
    <xf numFmtId="0" fontId="26" fillId="30" borderId="199" xfId="0" applyFont="1" applyFill="1" applyBorder="1">
      <alignment vertical="center"/>
    </xf>
    <xf numFmtId="0" fontId="25" fillId="0" borderId="205" xfId="0" applyFont="1" applyBorder="1" applyAlignment="1">
      <alignment horizontal="center" vertical="top" wrapText="1"/>
    </xf>
    <xf numFmtId="0" fontId="25" fillId="33" borderId="201" xfId="0" applyFont="1" applyFill="1" applyBorder="1" applyAlignment="1">
      <alignment vertical="top" wrapText="1" shrinkToFit="1"/>
    </xf>
    <xf numFmtId="0" fontId="25" fillId="33" borderId="200" xfId="0" applyFont="1" applyFill="1" applyBorder="1" applyAlignment="1">
      <alignment vertical="top" wrapText="1" shrinkToFit="1"/>
    </xf>
    <xf numFmtId="0" fontId="25" fillId="33" borderId="202" xfId="0" applyFont="1" applyFill="1" applyBorder="1" applyAlignment="1">
      <alignment vertical="top" wrapText="1" shrinkToFit="1"/>
    </xf>
    <xf numFmtId="0" fontId="25" fillId="0" borderId="199" xfId="0" applyFont="1" applyBorder="1" applyAlignment="1">
      <alignment horizontal="left" vertical="center"/>
    </xf>
    <xf numFmtId="38" fontId="25" fillId="29" borderId="197" xfId="43" applyFont="1" applyFill="1" applyBorder="1" applyAlignment="1" applyProtection="1">
      <alignment horizontal="center" vertical="center"/>
      <protection locked="0"/>
    </xf>
    <xf numFmtId="38" fontId="25" fillId="29" borderId="199" xfId="43" applyFont="1" applyFill="1" applyBorder="1" applyAlignment="1" applyProtection="1">
      <alignment horizontal="center" vertical="center"/>
      <protection locked="0"/>
    </xf>
    <xf numFmtId="0" fontId="25" fillId="28" borderId="202" xfId="0" applyFont="1" applyFill="1" applyBorder="1" applyAlignment="1">
      <alignment horizontal="left" vertical="top" wrapText="1"/>
    </xf>
    <xf numFmtId="0" fontId="25" fillId="28" borderId="202" xfId="0" applyFont="1" applyFill="1" applyBorder="1" applyAlignment="1">
      <alignment horizontal="center" vertical="top" wrapText="1"/>
    </xf>
    <xf numFmtId="0" fontId="25" fillId="28" borderId="205" xfId="0" applyFont="1" applyFill="1" applyBorder="1" applyAlignment="1">
      <alignment horizontal="left" vertical="top" wrapText="1"/>
    </xf>
    <xf numFmtId="0" fontId="25" fillId="0" borderId="50" xfId="0" applyFont="1" applyBorder="1">
      <alignment vertical="center"/>
    </xf>
    <xf numFmtId="0" fontId="25" fillId="0" borderId="200" xfId="0" applyFont="1" applyBorder="1" applyAlignment="1">
      <alignment horizontal="right" vertical="top" wrapText="1"/>
    </xf>
    <xf numFmtId="0" fontId="25" fillId="0" borderId="196" xfId="0" applyFont="1" applyBorder="1" applyAlignment="1">
      <alignment horizontal="center" vertical="center"/>
    </xf>
    <xf numFmtId="0" fontId="25" fillId="28" borderId="196" xfId="0" applyFont="1" applyFill="1" applyBorder="1">
      <alignment vertical="center"/>
    </xf>
    <xf numFmtId="0" fontId="25" fillId="28" borderId="200" xfId="0" applyFont="1" applyFill="1" applyBorder="1" applyAlignment="1">
      <alignment horizontal="center" vertical="top" wrapText="1"/>
    </xf>
    <xf numFmtId="0" fontId="25" fillId="28" borderId="200" xfId="0" applyFont="1" applyFill="1" applyBorder="1" applyAlignment="1">
      <alignment horizontal="center" vertical="top" wrapText="1" shrinkToFit="1"/>
    </xf>
    <xf numFmtId="0" fontId="25" fillId="0" borderId="0" xfId="0" applyFont="1" applyAlignment="1">
      <alignment horizontal="right" vertical="top" wrapText="1"/>
    </xf>
    <xf numFmtId="0" fontId="25" fillId="28" borderId="0" xfId="0" applyFont="1" applyFill="1" applyAlignment="1">
      <alignment horizontal="center" vertical="top" wrapText="1"/>
    </xf>
    <xf numFmtId="0" fontId="25" fillId="0" borderId="16" xfId="0" applyFont="1" applyBorder="1" applyAlignment="1">
      <alignment horizontal="center" vertical="center"/>
    </xf>
    <xf numFmtId="0" fontId="29" fillId="0" borderId="20" xfId="0" applyFont="1" applyBorder="1" applyAlignment="1">
      <alignment vertical="top" wrapText="1"/>
    </xf>
    <xf numFmtId="0" fontId="100" fillId="0" borderId="0" xfId="0" applyFont="1" applyAlignment="1">
      <alignment horizontal="left" vertical="top" wrapText="1"/>
    </xf>
    <xf numFmtId="0" fontId="60" fillId="0" borderId="20" xfId="0" applyFont="1" applyBorder="1" applyAlignment="1">
      <alignment vertical="top" wrapText="1"/>
    </xf>
    <xf numFmtId="0" fontId="0" fillId="0" borderId="0" xfId="0" applyAlignment="1">
      <alignment horizontal="center" vertical="center"/>
    </xf>
    <xf numFmtId="0" fontId="31" fillId="0" borderId="0" xfId="0" applyFont="1" applyAlignment="1">
      <alignment horizontal="center" vertical="top" wrapText="1"/>
    </xf>
    <xf numFmtId="0" fontId="42" fillId="28" borderId="23" xfId="0" applyFont="1" applyFill="1" applyBorder="1" applyAlignment="1">
      <alignment vertical="top" wrapText="1"/>
    </xf>
    <xf numFmtId="0" fontId="42" fillId="0" borderId="108" xfId="0" applyFont="1" applyBorder="1" applyAlignment="1">
      <alignment horizontal="left" vertical="top" wrapText="1"/>
    </xf>
    <xf numFmtId="0" fontId="42" fillId="0" borderId="21" xfId="0" applyFont="1" applyBorder="1" applyAlignment="1">
      <alignment horizontal="center" vertical="top" wrapText="1"/>
    </xf>
    <xf numFmtId="0" fontId="104" fillId="0" borderId="0" xfId="0" applyFont="1" applyAlignment="1">
      <alignment horizontal="left" vertical="top" wrapText="1"/>
    </xf>
    <xf numFmtId="0" fontId="40" fillId="0" borderId="19" xfId="0" applyFont="1" applyBorder="1" applyAlignment="1">
      <alignment horizontal="left" vertical="top" wrapText="1"/>
    </xf>
    <xf numFmtId="0" fontId="40" fillId="28" borderId="15" xfId="0" applyFont="1" applyFill="1" applyBorder="1" applyAlignment="1">
      <alignment vertical="top"/>
    </xf>
    <xf numFmtId="0" fontId="40" fillId="28" borderId="0" xfId="0" applyFont="1" applyFill="1" applyAlignment="1">
      <alignment horizontal="left" vertical="top" wrapText="1"/>
    </xf>
    <xf numFmtId="0" fontId="40" fillId="28" borderId="49" xfId="0" applyFont="1" applyFill="1" applyBorder="1" applyAlignment="1">
      <alignment horizontal="center" vertical="top" wrapText="1"/>
    </xf>
    <xf numFmtId="0" fontId="36" fillId="0" borderId="0" xfId="0" applyFont="1" applyAlignment="1">
      <alignment horizontal="left" vertical="center"/>
    </xf>
    <xf numFmtId="0" fontId="36" fillId="0" borderId="0" xfId="0" applyFont="1" applyAlignment="1">
      <alignment vertical="top" wrapText="1"/>
    </xf>
    <xf numFmtId="0" fontId="40" fillId="25" borderId="15" xfId="0" applyFont="1" applyFill="1" applyBorder="1" applyAlignment="1">
      <alignment vertical="top" wrapText="1"/>
    </xf>
    <xf numFmtId="0" fontId="40" fillId="25" borderId="0" xfId="0" applyFont="1" applyFill="1" applyAlignment="1">
      <alignment vertical="top" wrapText="1"/>
    </xf>
    <xf numFmtId="0" fontId="40" fillId="25" borderId="16" xfId="0" applyFont="1" applyFill="1" applyBorder="1" applyAlignment="1">
      <alignment vertical="top" wrapText="1"/>
    </xf>
    <xf numFmtId="0" fontId="60" fillId="0" borderId="22" xfId="0" applyFont="1" applyBorder="1" applyAlignment="1">
      <alignment vertical="top" wrapText="1"/>
    </xf>
    <xf numFmtId="0" fontId="105" fillId="0" borderId="198" xfId="0" applyFont="1" applyBorder="1" applyAlignment="1">
      <alignment vertical="center" wrapText="1"/>
    </xf>
    <xf numFmtId="0" fontId="105" fillId="0" borderId="20" xfId="0" applyFont="1" applyBorder="1" applyAlignment="1">
      <alignment vertical="center" wrapText="1"/>
    </xf>
    <xf numFmtId="0" fontId="60" fillId="25" borderId="23" xfId="0" applyFont="1" applyFill="1" applyBorder="1" applyAlignment="1">
      <alignment horizontal="center" vertical="top" wrapText="1"/>
    </xf>
    <xf numFmtId="0" fontId="60" fillId="25" borderId="20" xfId="0" applyFont="1" applyFill="1" applyBorder="1" applyAlignment="1">
      <alignment horizontal="center" vertical="top" wrapText="1"/>
    </xf>
    <xf numFmtId="0" fontId="60" fillId="25" borderId="21" xfId="0" applyFont="1" applyFill="1" applyBorder="1" applyAlignment="1">
      <alignment horizontal="center" vertical="top" wrapText="1"/>
    </xf>
    <xf numFmtId="0" fontId="50" fillId="28" borderId="22" xfId="0" applyFont="1" applyFill="1" applyBorder="1" applyAlignment="1">
      <alignment vertical="top" wrapText="1"/>
    </xf>
    <xf numFmtId="0" fontId="26" fillId="0" borderId="0" xfId="0" applyFont="1" applyAlignment="1">
      <alignment horizontal="center" vertical="center" wrapText="1"/>
    </xf>
    <xf numFmtId="0" fontId="26" fillId="28" borderId="197" xfId="0" applyFont="1" applyFill="1" applyBorder="1" applyAlignment="1">
      <alignment horizontal="center" vertical="center"/>
    </xf>
    <xf numFmtId="0" fontId="26" fillId="28" borderId="198" xfId="0" applyFont="1" applyFill="1" applyBorder="1" applyAlignment="1">
      <alignment horizontal="center" vertical="center"/>
    </xf>
    <xf numFmtId="0" fontId="26" fillId="28" borderId="199" xfId="0" applyFont="1" applyFill="1" applyBorder="1" applyAlignment="1">
      <alignment horizontal="center" vertical="center"/>
    </xf>
    <xf numFmtId="0" fontId="26" fillId="0" borderId="197" xfId="0" applyFont="1" applyBorder="1" applyAlignment="1">
      <alignment horizontal="left" vertical="center" wrapText="1"/>
    </xf>
    <xf numFmtId="0" fontId="26" fillId="0" borderId="198" xfId="0" applyFont="1" applyBorder="1" applyAlignment="1">
      <alignment horizontal="left" vertical="center" wrapText="1"/>
    </xf>
    <xf numFmtId="0" fontId="26" fillId="0" borderId="199" xfId="0" applyFont="1" applyBorder="1" applyAlignment="1">
      <alignment horizontal="left" vertical="center" wrapText="1"/>
    </xf>
    <xf numFmtId="0" fontId="26" fillId="0" borderId="196" xfId="0" applyFont="1" applyBorder="1" applyAlignment="1">
      <alignment horizontal="center" vertical="center"/>
    </xf>
    <xf numFmtId="0" fontId="26" fillId="28" borderId="196" xfId="0" applyFont="1" applyFill="1" applyBorder="1" applyAlignment="1">
      <alignment horizontal="center" vertical="center"/>
    </xf>
    <xf numFmtId="0" fontId="26" fillId="0" borderId="196" xfId="0" applyFont="1" applyBorder="1" applyAlignment="1">
      <alignment horizontal="left" vertical="center" wrapText="1"/>
    </xf>
    <xf numFmtId="0" fontId="30" fillId="0" borderId="28" xfId="0" applyFont="1" applyBorder="1" applyAlignment="1" applyProtection="1">
      <alignment vertical="center" wrapText="1"/>
      <protection locked="0"/>
    </xf>
    <xf numFmtId="0" fontId="30" fillId="0" borderId="17" xfId="0" applyFont="1" applyBorder="1" applyAlignment="1" applyProtection="1">
      <alignment vertical="center" wrapText="1"/>
      <protection locked="0"/>
    </xf>
    <xf numFmtId="0" fontId="30" fillId="0" borderId="18" xfId="0" applyFont="1" applyBorder="1" applyAlignment="1" applyProtection="1">
      <alignment vertical="center" wrapText="1"/>
      <protection locked="0"/>
    </xf>
    <xf numFmtId="0" fontId="74" fillId="0" borderId="0" xfId="0" applyFont="1" applyAlignment="1">
      <alignment horizontal="center" vertical="center"/>
    </xf>
    <xf numFmtId="0" fontId="5" fillId="0" borderId="20" xfId="0" applyFont="1" applyBorder="1" applyAlignment="1">
      <alignment horizontal="center" vertical="center"/>
    </xf>
    <xf numFmtId="0" fontId="30" fillId="0" borderId="10" xfId="0" applyFont="1" applyBorder="1" applyAlignment="1">
      <alignment horizontal="center" vertical="center" wrapText="1"/>
    </xf>
    <xf numFmtId="0" fontId="30" fillId="0" borderId="62" xfId="0" applyFont="1" applyBorder="1" applyAlignment="1" applyProtection="1">
      <alignment horizontal="left" vertical="center" wrapText="1"/>
      <protection locked="0"/>
    </xf>
    <xf numFmtId="0" fontId="30" fillId="0" borderId="63" xfId="0" applyFont="1" applyBorder="1" applyAlignment="1" applyProtection="1">
      <alignment horizontal="left" vertical="center" wrapText="1"/>
      <protection locked="0"/>
    </xf>
    <xf numFmtId="0" fontId="30" fillId="0" borderId="64" xfId="0" applyFont="1" applyBorder="1" applyAlignment="1" applyProtection="1">
      <alignment horizontal="left" vertical="center" wrapText="1"/>
      <protection locked="0"/>
    </xf>
    <xf numFmtId="0" fontId="30" fillId="0" borderId="24" xfId="0" applyFont="1" applyBorder="1" applyAlignment="1" applyProtection="1">
      <alignment horizontal="left" vertical="center" wrapText="1"/>
      <protection locked="0"/>
    </xf>
    <xf numFmtId="0" fontId="30" fillId="0" borderId="17" xfId="0" applyFont="1" applyBorder="1" applyAlignment="1" applyProtection="1">
      <alignment horizontal="left" vertical="center" wrapText="1"/>
      <protection locked="0"/>
    </xf>
    <xf numFmtId="0" fontId="30" fillId="0" borderId="18" xfId="0" applyFont="1" applyBorder="1" applyAlignment="1" applyProtection="1">
      <alignment horizontal="left" vertical="center" wrapText="1"/>
      <protection locked="0"/>
    </xf>
    <xf numFmtId="0" fontId="30" fillId="0" borderId="17" xfId="0" applyFont="1" applyBorder="1" applyAlignment="1" applyProtection="1">
      <alignment horizontal="center" vertical="center" wrapText="1"/>
      <protection locked="0"/>
    </xf>
    <xf numFmtId="0" fontId="30" fillId="0" borderId="18" xfId="0" applyFont="1" applyBorder="1" applyAlignment="1" applyProtection="1">
      <alignment horizontal="center" vertical="center" wrapText="1"/>
      <protection locked="0"/>
    </xf>
    <xf numFmtId="0" fontId="30" fillId="0" borderId="24" xfId="0" applyFont="1" applyBorder="1" applyAlignment="1">
      <alignment horizontal="center" vertical="center" wrapText="1"/>
    </xf>
    <xf numFmtId="0" fontId="30" fillId="0" borderId="17" xfId="0" applyFont="1" applyBorder="1" applyAlignment="1">
      <alignment horizontal="center" vertical="center" wrapText="1"/>
    </xf>
    <xf numFmtId="0" fontId="30" fillId="0" borderId="28" xfId="0" applyFont="1" applyBorder="1" applyAlignment="1" applyProtection="1">
      <alignment horizontal="center" vertical="center" wrapText="1"/>
      <protection locked="0"/>
    </xf>
    <xf numFmtId="0" fontId="30" fillId="0" borderId="29" xfId="0" applyFont="1" applyBorder="1" applyAlignment="1" applyProtection="1">
      <alignment horizontal="center" vertical="center" wrapText="1"/>
      <protection locked="0"/>
    </xf>
    <xf numFmtId="0" fontId="30" fillId="0" borderId="28" xfId="0" applyFont="1" applyBorder="1" applyAlignment="1">
      <alignment horizontal="center" vertical="center" wrapText="1"/>
    </xf>
    <xf numFmtId="0" fontId="30" fillId="0" borderId="29" xfId="0" applyFont="1" applyBorder="1" applyAlignment="1">
      <alignment horizontal="center" vertical="center" wrapText="1"/>
    </xf>
    <xf numFmtId="0" fontId="30" fillId="0" borderId="0" xfId="0" applyFont="1" applyAlignment="1" applyProtection="1">
      <alignment horizontal="right" vertical="center"/>
      <protection locked="0"/>
    </xf>
    <xf numFmtId="0" fontId="26" fillId="0" borderId="24" xfId="0" applyFont="1" applyBorder="1" applyAlignment="1" applyProtection="1">
      <alignment horizontal="left" vertical="center" wrapText="1"/>
      <protection locked="0"/>
    </xf>
    <xf numFmtId="0" fontId="26" fillId="0" borderId="17" xfId="0" applyFont="1" applyBorder="1" applyAlignment="1" applyProtection="1">
      <alignment horizontal="left" vertical="center" wrapText="1"/>
      <protection locked="0"/>
    </xf>
    <xf numFmtId="0" fontId="26" fillId="0" borderId="18" xfId="0" applyFont="1" applyBorder="1" applyAlignment="1" applyProtection="1">
      <alignment horizontal="left" vertical="center" wrapText="1"/>
      <protection locked="0"/>
    </xf>
    <xf numFmtId="0" fontId="30" fillId="0" borderId="24" xfId="0" applyFont="1" applyBorder="1" applyAlignment="1" applyProtection="1">
      <alignment vertical="center" wrapText="1"/>
      <protection locked="0"/>
    </xf>
    <xf numFmtId="0" fontId="30" fillId="0" borderId="0" xfId="0" applyFont="1" applyAlignment="1">
      <alignment horizontal="left" vertical="center"/>
    </xf>
    <xf numFmtId="0" fontId="26" fillId="0" borderId="10" xfId="0" applyFont="1" applyBorder="1" applyAlignment="1">
      <alignment horizontal="center" vertical="center"/>
    </xf>
    <xf numFmtId="0" fontId="26" fillId="30" borderId="24" xfId="0" applyFont="1" applyFill="1" applyBorder="1" applyAlignment="1">
      <alignment horizontal="center" vertical="center"/>
    </xf>
    <xf numFmtId="0" fontId="26" fillId="30" borderId="17" xfId="0" applyFont="1" applyFill="1" applyBorder="1" applyAlignment="1">
      <alignment horizontal="center" vertical="center"/>
    </xf>
    <xf numFmtId="0" fontId="26" fillId="30" borderId="18" xfId="0" applyFont="1" applyFill="1" applyBorder="1" applyAlignment="1">
      <alignment horizontal="center" vertical="center"/>
    </xf>
    <xf numFmtId="0" fontId="26" fillId="0" borderId="24" xfId="0" applyFont="1" applyBorder="1" applyAlignment="1">
      <alignment horizontal="left" vertical="center"/>
    </xf>
    <xf numFmtId="0" fontId="26" fillId="0" borderId="17" xfId="0" applyFont="1" applyBorder="1" applyAlignment="1">
      <alignment horizontal="left" vertical="center"/>
    </xf>
    <xf numFmtId="0" fontId="26" fillId="0" borderId="18" xfId="0" applyFont="1" applyBorder="1" applyAlignment="1">
      <alignment horizontal="left" vertical="center"/>
    </xf>
    <xf numFmtId="0" fontId="26" fillId="29" borderId="12" xfId="0" applyFont="1" applyFill="1" applyBorder="1" applyAlignment="1">
      <alignment horizontal="center" vertical="center"/>
    </xf>
    <xf numFmtId="0" fontId="26" fillId="29" borderId="13" xfId="0" applyFont="1" applyFill="1" applyBorder="1" applyAlignment="1">
      <alignment horizontal="center" vertical="center"/>
    </xf>
    <xf numFmtId="0" fontId="26" fillId="29" borderId="14" xfId="0" applyFont="1" applyFill="1" applyBorder="1" applyAlignment="1">
      <alignment horizontal="center" vertical="center"/>
    </xf>
    <xf numFmtId="0" fontId="26" fillId="0" borderId="12" xfId="0" applyFont="1" applyBorder="1" applyAlignment="1">
      <alignment horizontal="left" vertical="center" wrapText="1"/>
    </xf>
    <xf numFmtId="0" fontId="26" fillId="0" borderId="13" xfId="0" applyFont="1" applyBorder="1" applyAlignment="1">
      <alignment horizontal="left" vertical="center"/>
    </xf>
    <xf numFmtId="0" fontId="26" fillId="0" borderId="14" xfId="0" applyFont="1" applyBorder="1" applyAlignment="1">
      <alignment horizontal="left" vertical="center"/>
    </xf>
    <xf numFmtId="0" fontId="26" fillId="0" borderId="10" xfId="0" applyFont="1" applyBorder="1" applyAlignment="1">
      <alignment horizontal="center" vertical="center" wrapText="1"/>
    </xf>
    <xf numFmtId="0" fontId="26" fillId="0" borderId="10" xfId="0" applyFont="1" applyBorder="1" applyAlignment="1">
      <alignment horizontal="left" vertical="center"/>
    </xf>
    <xf numFmtId="0" fontId="30" fillId="0" borderId="25" xfId="0" applyFont="1" applyBorder="1" applyAlignment="1">
      <alignment horizontal="center" vertical="center"/>
    </xf>
    <xf numFmtId="0" fontId="30" fillId="0" borderId="26" xfId="0" applyFont="1" applyBorder="1" applyAlignment="1">
      <alignment horizontal="center" vertical="center"/>
    </xf>
    <xf numFmtId="0" fontId="30" fillId="0" borderId="27" xfId="0" applyFont="1" applyBorder="1" applyAlignment="1">
      <alignment horizontal="center" vertical="center"/>
    </xf>
    <xf numFmtId="0" fontId="26" fillId="0" borderId="24" xfId="0" applyFont="1" applyBorder="1" applyAlignment="1">
      <alignment horizontal="center" vertical="center"/>
    </xf>
    <xf numFmtId="0" fontId="26" fillId="0" borderId="17" xfId="0" applyFont="1" applyBorder="1" applyAlignment="1">
      <alignment horizontal="center" vertical="center"/>
    </xf>
    <xf numFmtId="0" fontId="26" fillId="0" borderId="18" xfId="0" applyFont="1" applyBorder="1" applyAlignment="1">
      <alignment horizontal="center" vertical="center"/>
    </xf>
    <xf numFmtId="0" fontId="26" fillId="28" borderId="24" xfId="0" applyFont="1" applyFill="1" applyBorder="1" applyAlignment="1">
      <alignment horizontal="center" vertical="center"/>
    </xf>
    <xf numFmtId="0" fontId="26" fillId="28" borderId="17" xfId="0" applyFont="1" applyFill="1" applyBorder="1" applyAlignment="1">
      <alignment horizontal="center" vertical="center"/>
    </xf>
    <xf numFmtId="0" fontId="26" fillId="28" borderId="18" xfId="0" applyFont="1" applyFill="1" applyBorder="1" applyAlignment="1">
      <alignment horizontal="center" vertical="center"/>
    </xf>
    <xf numFmtId="0" fontId="26" fillId="28" borderId="24" xfId="0" applyFont="1" applyFill="1" applyBorder="1" applyAlignment="1">
      <alignment horizontal="left" vertical="center" wrapText="1"/>
    </xf>
    <xf numFmtId="0" fontId="26" fillId="28" borderId="17" xfId="0" applyFont="1" applyFill="1" applyBorder="1" applyAlignment="1">
      <alignment horizontal="left" vertical="center" wrapText="1"/>
    </xf>
    <xf numFmtId="0" fontId="26" fillId="28" borderId="18" xfId="0" applyFont="1" applyFill="1" applyBorder="1" applyAlignment="1">
      <alignment horizontal="left" vertical="center" wrapText="1"/>
    </xf>
    <xf numFmtId="0" fontId="26" fillId="0" borderId="168" xfId="0" applyFont="1" applyBorder="1" applyAlignment="1">
      <alignment horizontal="center" vertical="center"/>
    </xf>
    <xf numFmtId="0" fontId="26" fillId="0" borderId="169" xfId="0" applyFont="1" applyBorder="1" applyAlignment="1">
      <alignment horizontal="center" vertical="center"/>
    </xf>
    <xf numFmtId="0" fontId="26" fillId="0" borderId="170" xfId="0" applyFont="1" applyBorder="1" applyAlignment="1">
      <alignment horizontal="center" vertical="center"/>
    </xf>
    <xf numFmtId="0" fontId="26" fillId="0" borderId="15" xfId="0" applyFont="1" applyBorder="1" applyAlignment="1">
      <alignment horizontal="center" vertical="center"/>
    </xf>
    <xf numFmtId="0" fontId="26" fillId="0" borderId="0" xfId="0" applyFont="1" applyAlignment="1">
      <alignment horizontal="center" vertical="center"/>
    </xf>
    <xf numFmtId="0" fontId="26" fillId="0" borderId="16" xfId="0" applyFont="1" applyBorder="1" applyAlignment="1">
      <alignment horizontal="center" vertical="center"/>
    </xf>
    <xf numFmtId="0" fontId="26" fillId="0" borderId="23" xfId="0" applyFont="1" applyBorder="1" applyAlignment="1">
      <alignment horizontal="center" vertical="center"/>
    </xf>
    <xf numFmtId="0" fontId="26" fillId="0" borderId="20" xfId="0" applyFont="1" applyBorder="1" applyAlignment="1">
      <alignment horizontal="center" vertical="center"/>
    </xf>
    <xf numFmtId="0" fontId="26" fillId="0" borderId="21" xfId="0" applyFont="1" applyBorder="1" applyAlignment="1">
      <alignment horizontal="center" vertical="center"/>
    </xf>
    <xf numFmtId="0" fontId="66" fillId="28" borderId="165" xfId="0" applyFont="1" applyFill="1" applyBorder="1" applyAlignment="1">
      <alignment horizontal="left" vertical="center" wrapText="1"/>
    </xf>
    <xf numFmtId="0" fontId="66" fillId="28" borderId="166" xfId="0" applyFont="1" applyFill="1" applyBorder="1" applyAlignment="1">
      <alignment horizontal="left" vertical="center" wrapText="1"/>
    </xf>
    <xf numFmtId="0" fontId="66" fillId="28" borderId="167" xfId="0" applyFont="1" applyFill="1" applyBorder="1" applyAlignment="1">
      <alignment horizontal="left" vertical="center" wrapText="1"/>
    </xf>
    <xf numFmtId="0" fontId="26" fillId="28" borderId="165" xfId="0" applyFont="1" applyFill="1" applyBorder="1" applyAlignment="1">
      <alignment horizontal="center" vertical="center" wrapText="1"/>
    </xf>
    <xf numFmtId="0" fontId="26" fillId="28" borderId="166" xfId="0" applyFont="1" applyFill="1" applyBorder="1" applyAlignment="1">
      <alignment horizontal="center" vertical="center"/>
    </xf>
    <xf numFmtId="0" fontId="26" fillId="28" borderId="167" xfId="0" applyFont="1" applyFill="1" applyBorder="1" applyAlignment="1">
      <alignment horizontal="center" vertical="center"/>
    </xf>
    <xf numFmtId="0" fontId="26" fillId="28" borderId="165" xfId="0" applyFont="1" applyFill="1" applyBorder="1" applyAlignment="1">
      <alignment horizontal="left" vertical="center" wrapText="1"/>
    </xf>
    <xf numFmtId="0" fontId="26" fillId="28" borderId="166" xfId="0" applyFont="1" applyFill="1" applyBorder="1" applyAlignment="1">
      <alignment horizontal="left" vertical="center" wrapText="1"/>
    </xf>
    <xf numFmtId="0" fontId="26" fillId="28" borderId="167" xfId="0" applyFont="1" applyFill="1" applyBorder="1" applyAlignment="1">
      <alignment horizontal="left" vertical="center" wrapText="1"/>
    </xf>
    <xf numFmtId="0" fontId="36" fillId="28" borderId="24" xfId="0" applyFont="1" applyFill="1" applyBorder="1" applyAlignment="1">
      <alignment horizontal="left" vertical="center" wrapText="1"/>
    </xf>
    <xf numFmtId="0" fontId="26" fillId="28" borderId="177" xfId="0" applyFont="1" applyFill="1" applyBorder="1" applyAlignment="1">
      <alignment horizontal="center" vertical="center" wrapText="1"/>
    </xf>
    <xf numFmtId="0" fontId="26" fillId="28" borderId="180" xfId="0" applyFont="1" applyFill="1" applyBorder="1" applyAlignment="1">
      <alignment horizontal="center" vertical="center"/>
    </xf>
    <xf numFmtId="0" fontId="26" fillId="28" borderId="178" xfId="0" applyFont="1" applyFill="1" applyBorder="1" applyAlignment="1">
      <alignment horizontal="center" vertical="center"/>
    </xf>
    <xf numFmtId="0" fontId="26" fillId="28" borderId="179" xfId="0" applyFont="1" applyFill="1" applyBorder="1" applyAlignment="1">
      <alignment horizontal="center" vertical="center"/>
    </xf>
    <xf numFmtId="0" fontId="26" fillId="28" borderId="15" xfId="0" applyFont="1" applyFill="1" applyBorder="1" applyAlignment="1">
      <alignment horizontal="center" vertical="center"/>
    </xf>
    <xf numFmtId="0" fontId="26" fillId="28" borderId="0" xfId="0" applyFont="1" applyFill="1" applyAlignment="1">
      <alignment horizontal="center" vertical="center"/>
    </xf>
    <xf numFmtId="0" fontId="26" fillId="28" borderId="16" xfId="0" applyFont="1" applyFill="1" applyBorder="1" applyAlignment="1">
      <alignment horizontal="center" vertical="center"/>
    </xf>
    <xf numFmtId="0" fontId="26" fillId="28" borderId="23" xfId="0" applyFont="1" applyFill="1" applyBorder="1" applyAlignment="1">
      <alignment horizontal="center" vertical="center"/>
    </xf>
    <xf numFmtId="0" fontId="26" fillId="28" borderId="20" xfId="0" applyFont="1" applyFill="1" applyBorder="1" applyAlignment="1">
      <alignment horizontal="center" vertical="center"/>
    </xf>
    <xf numFmtId="0" fontId="26" fillId="28" borderId="21" xfId="0" applyFont="1" applyFill="1" applyBorder="1" applyAlignment="1">
      <alignment horizontal="center" vertical="center"/>
    </xf>
    <xf numFmtId="0" fontId="26" fillId="28" borderId="177" xfId="0" applyFont="1" applyFill="1" applyBorder="1" applyAlignment="1">
      <alignment horizontal="center" vertical="center"/>
    </xf>
    <xf numFmtId="0" fontId="39" fillId="28" borderId="24" xfId="0" applyFont="1" applyFill="1" applyBorder="1" applyAlignment="1">
      <alignment horizontal="left" vertical="center" wrapText="1"/>
    </xf>
    <xf numFmtId="0" fontId="39" fillId="28" borderId="17" xfId="0" applyFont="1" applyFill="1" applyBorder="1" applyAlignment="1">
      <alignment horizontal="left" vertical="center" wrapText="1"/>
    </xf>
    <xf numFmtId="0" fontId="39" fillId="28" borderId="18" xfId="0" applyFont="1" applyFill="1" applyBorder="1" applyAlignment="1">
      <alignment horizontal="left" vertical="center" wrapText="1"/>
    </xf>
    <xf numFmtId="0" fontId="26" fillId="28" borderId="17" xfId="0" applyFont="1" applyFill="1" applyBorder="1" applyAlignment="1">
      <alignment horizontal="center" vertical="center" wrapText="1"/>
    </xf>
    <xf numFmtId="0" fontId="26" fillId="28" borderId="18" xfId="0" applyFont="1" applyFill="1" applyBorder="1" applyAlignment="1">
      <alignment horizontal="center" vertical="center" wrapText="1"/>
    </xf>
    <xf numFmtId="0" fontId="25" fillId="27" borderId="66" xfId="0" applyFont="1" applyFill="1" applyBorder="1" applyAlignment="1">
      <alignment vertical="center" shrinkToFit="1"/>
    </xf>
    <xf numFmtId="0" fontId="25" fillId="27" borderId="67" xfId="0" applyFont="1" applyFill="1" applyBorder="1" applyAlignment="1">
      <alignment vertical="center" shrinkToFit="1"/>
    </xf>
    <xf numFmtId="0" fontId="25" fillId="27" borderId="68" xfId="0" applyFont="1" applyFill="1" applyBorder="1" applyAlignment="1">
      <alignment vertical="center" shrinkToFit="1"/>
    </xf>
    <xf numFmtId="0" fontId="25" fillId="29" borderId="66" xfId="0" applyFont="1" applyFill="1" applyBorder="1" applyAlignment="1" applyProtection="1">
      <alignment horizontal="center" vertical="center"/>
      <protection locked="0"/>
    </xf>
    <xf numFmtId="0" fontId="25" fillId="29" borderId="67" xfId="0" applyFont="1" applyFill="1" applyBorder="1" applyAlignment="1" applyProtection="1">
      <alignment horizontal="center" vertical="center"/>
      <protection locked="0"/>
    </xf>
    <xf numFmtId="0" fontId="25" fillId="29" borderId="68" xfId="0" applyFont="1" applyFill="1" applyBorder="1" applyAlignment="1" applyProtection="1">
      <alignment horizontal="center" vertical="center"/>
      <protection locked="0"/>
    </xf>
    <xf numFmtId="0" fontId="26" fillId="0" borderId="66" xfId="0" applyFont="1" applyBorder="1" applyAlignment="1" applyProtection="1">
      <alignment horizontal="center" vertical="center"/>
      <protection locked="0"/>
    </xf>
    <xf numFmtId="0" fontId="26" fillId="0" borderId="67" xfId="0" applyFont="1" applyBorder="1" applyAlignment="1" applyProtection="1">
      <alignment horizontal="center" vertical="center"/>
      <protection locked="0"/>
    </xf>
    <xf numFmtId="0" fontId="82" fillId="25" borderId="15" xfId="0" applyFont="1" applyFill="1" applyBorder="1" applyAlignment="1">
      <alignment horizontal="center" vertical="top" wrapText="1" shrinkToFit="1"/>
    </xf>
    <xf numFmtId="0" fontId="82" fillId="25" borderId="0" xfId="0" applyFont="1" applyFill="1" applyAlignment="1">
      <alignment horizontal="center" vertical="top" wrapText="1" shrinkToFit="1"/>
    </xf>
    <xf numFmtId="0" fontId="82" fillId="25" borderId="16" xfId="0" applyFont="1" applyFill="1" applyBorder="1" applyAlignment="1">
      <alignment horizontal="center" vertical="top" wrapText="1" shrinkToFit="1"/>
    </xf>
    <xf numFmtId="0" fontId="25" fillId="27" borderId="197" xfId="0" applyFont="1" applyFill="1" applyBorder="1" applyAlignment="1">
      <alignment vertical="center" shrinkToFit="1"/>
    </xf>
    <xf numFmtId="0" fontId="25" fillId="27" borderId="198" xfId="0" applyFont="1" applyFill="1" applyBorder="1" applyAlignment="1">
      <alignment vertical="center" shrinkToFit="1"/>
    </xf>
    <xf numFmtId="0" fontId="25" fillId="27" borderId="199" xfId="0" applyFont="1" applyFill="1" applyBorder="1" applyAlignment="1">
      <alignment vertical="center" shrinkToFit="1"/>
    </xf>
    <xf numFmtId="0" fontId="25" fillId="29" borderId="197" xfId="0" applyFont="1" applyFill="1" applyBorder="1" applyAlignment="1" applyProtection="1">
      <alignment horizontal="center" vertical="center"/>
      <protection locked="0"/>
    </xf>
    <xf numFmtId="0" fontId="25" fillId="29" borderId="198" xfId="0" applyFont="1" applyFill="1" applyBorder="1" applyAlignment="1" applyProtection="1">
      <alignment horizontal="center" vertical="center"/>
      <protection locked="0"/>
    </xf>
    <xf numFmtId="0" fontId="25" fillId="29" borderId="199" xfId="0" applyFont="1" applyFill="1" applyBorder="1" applyAlignment="1" applyProtection="1">
      <alignment horizontal="center" vertical="center"/>
      <protection locked="0"/>
    </xf>
    <xf numFmtId="0" fontId="82" fillId="0" borderId="0" xfId="0" applyFont="1" applyAlignment="1">
      <alignment vertical="top" wrapText="1"/>
    </xf>
    <xf numFmtId="0" fontId="82" fillId="0" borderId="19" xfId="0" applyFont="1" applyBorder="1" applyAlignment="1">
      <alignment vertical="top" wrapText="1"/>
    </xf>
    <xf numFmtId="0" fontId="82" fillId="0" borderId="22" xfId="0" applyFont="1" applyBorder="1" applyAlignment="1">
      <alignment vertical="top" wrapText="1"/>
    </xf>
    <xf numFmtId="0" fontId="82" fillId="0" borderId="51" xfId="0" applyFont="1" applyBorder="1" applyAlignment="1">
      <alignment horizontal="left" vertical="top" wrapText="1"/>
    </xf>
    <xf numFmtId="0" fontId="82" fillId="0" borderId="19" xfId="0" applyFont="1" applyBorder="1" applyAlignment="1">
      <alignment horizontal="left" vertical="top" wrapText="1"/>
    </xf>
    <xf numFmtId="0" fontId="26" fillId="0" borderId="73" xfId="0" applyFont="1" applyBorder="1" applyAlignment="1" applyProtection="1">
      <alignment horizontal="center" vertical="center"/>
      <protection locked="0"/>
    </xf>
    <xf numFmtId="0" fontId="26" fillId="0" borderId="74" xfId="0" applyFont="1" applyBorder="1" applyAlignment="1" applyProtection="1">
      <alignment horizontal="center" vertical="center"/>
      <protection locked="0"/>
    </xf>
    <xf numFmtId="0" fontId="25" fillId="0" borderId="19" xfId="0" applyFont="1" applyBorder="1" applyAlignment="1">
      <alignment horizontal="left" vertical="top" wrapText="1"/>
    </xf>
    <xf numFmtId="0" fontId="25" fillId="0" borderId="22" xfId="0" applyFont="1" applyBorder="1" applyAlignment="1">
      <alignment horizontal="left" vertical="top" wrapText="1"/>
    </xf>
    <xf numFmtId="0" fontId="82" fillId="28" borderId="15" xfId="0" applyFont="1" applyFill="1" applyBorder="1" applyAlignment="1">
      <alignment horizontal="right" vertical="top" wrapText="1"/>
    </xf>
    <xf numFmtId="0" fontId="82" fillId="28" borderId="15" xfId="0" applyFont="1" applyFill="1" applyBorder="1" applyAlignment="1">
      <alignment horizontal="right" vertical="top"/>
    </xf>
    <xf numFmtId="0" fontId="82" fillId="28" borderId="23" xfId="0" applyFont="1" applyFill="1" applyBorder="1" applyAlignment="1">
      <alignment horizontal="right" vertical="top"/>
    </xf>
    <xf numFmtId="0" fontId="25" fillId="0" borderId="0" xfId="0" applyFont="1" applyAlignment="1">
      <alignment horizontal="left" vertical="top" wrapText="1"/>
    </xf>
    <xf numFmtId="0" fontId="25" fillId="0" borderId="20" xfId="0" applyFont="1" applyBorder="1" applyAlignment="1">
      <alignment horizontal="left" vertical="top" wrapText="1"/>
    </xf>
    <xf numFmtId="0" fontId="25" fillId="0" borderId="49" xfId="0" applyFont="1" applyBorder="1" applyAlignment="1">
      <alignment horizontal="center" vertical="top" wrapText="1"/>
    </xf>
    <xf numFmtId="0" fontId="25" fillId="0" borderId="50" xfId="0" applyFont="1" applyBorder="1" applyAlignment="1">
      <alignment horizontal="center" vertical="top" wrapText="1"/>
    </xf>
    <xf numFmtId="0" fontId="25" fillId="0" borderId="19" xfId="0" applyFont="1" applyBorder="1" applyAlignment="1">
      <alignment horizontal="left" vertical="top"/>
    </xf>
    <xf numFmtId="0" fontId="25" fillId="0" borderId="22" xfId="0" applyFont="1" applyBorder="1" applyAlignment="1">
      <alignment horizontal="left" vertical="top"/>
    </xf>
    <xf numFmtId="0" fontId="25" fillId="0" borderId="0" xfId="0" applyFont="1" applyAlignment="1">
      <alignment horizontal="left" vertical="center" wrapText="1"/>
    </xf>
    <xf numFmtId="0" fontId="26" fillId="29" borderId="196" xfId="0" applyFont="1" applyFill="1" applyBorder="1" applyAlignment="1" applyProtection="1">
      <alignment horizontal="center" vertical="center"/>
      <protection locked="0"/>
    </xf>
    <xf numFmtId="0" fontId="25" fillId="25" borderId="15" xfId="0" applyFont="1" applyFill="1" applyBorder="1" applyAlignment="1">
      <alignment horizontal="center" vertical="top" wrapText="1" shrinkToFit="1"/>
    </xf>
    <xf numFmtId="0" fontId="25" fillId="25" borderId="0" xfId="0" applyFont="1" applyFill="1" applyAlignment="1">
      <alignment horizontal="center" vertical="top" wrapText="1" shrinkToFit="1"/>
    </xf>
    <xf numFmtId="0" fontId="25" fillId="25" borderId="16" xfId="0" applyFont="1" applyFill="1" applyBorder="1" applyAlignment="1">
      <alignment horizontal="center" vertical="top" wrapText="1" shrinkToFit="1"/>
    </xf>
    <xf numFmtId="0" fontId="25" fillId="25" borderId="23" xfId="0" applyFont="1" applyFill="1" applyBorder="1" applyAlignment="1">
      <alignment horizontal="center" vertical="top" wrapText="1" shrinkToFit="1"/>
    </xf>
    <xf numFmtId="0" fontId="25" fillId="25" borderId="20" xfId="0" applyFont="1" applyFill="1" applyBorder="1" applyAlignment="1">
      <alignment horizontal="center" vertical="top" wrapText="1" shrinkToFit="1"/>
    </xf>
    <xf numFmtId="0" fontId="25" fillId="25" borderId="21" xfId="0" applyFont="1" applyFill="1" applyBorder="1" applyAlignment="1">
      <alignment horizontal="center" vertical="top" wrapText="1" shrinkToFit="1"/>
    </xf>
    <xf numFmtId="0" fontId="25" fillId="27" borderId="73" xfId="0" applyFont="1" applyFill="1" applyBorder="1" applyAlignment="1">
      <alignment horizontal="left" vertical="center" shrinkToFit="1"/>
    </xf>
    <xf numFmtId="0" fontId="25" fillId="27" borderId="74" xfId="0" applyFont="1" applyFill="1" applyBorder="1" applyAlignment="1">
      <alignment horizontal="left" vertical="center" shrinkToFit="1"/>
    </xf>
    <xf numFmtId="0" fontId="25" fillId="29" borderId="73" xfId="0" applyFont="1" applyFill="1" applyBorder="1" applyAlignment="1" applyProtection="1">
      <alignment horizontal="center" vertical="center"/>
      <protection locked="0"/>
    </xf>
    <xf numFmtId="0" fontId="25" fillId="29" borderId="74" xfId="0" applyFont="1" applyFill="1" applyBorder="1" applyAlignment="1" applyProtection="1">
      <alignment horizontal="center" vertical="center"/>
      <protection locked="0"/>
    </xf>
    <xf numFmtId="0" fontId="25" fillId="29" borderId="76" xfId="0" applyFont="1" applyFill="1" applyBorder="1" applyAlignment="1" applyProtection="1">
      <alignment horizontal="center" vertical="center"/>
      <protection locked="0"/>
    </xf>
    <xf numFmtId="0" fontId="25" fillId="0" borderId="19" xfId="0" applyFont="1" applyBorder="1" applyAlignment="1">
      <alignment vertical="top" wrapText="1"/>
    </xf>
    <xf numFmtId="0" fontId="26" fillId="29" borderId="196" xfId="0" applyFont="1" applyFill="1" applyBorder="1" applyAlignment="1" applyProtection="1">
      <alignment horizontal="center" vertical="center" wrapText="1"/>
      <protection locked="0"/>
    </xf>
    <xf numFmtId="0" fontId="25" fillId="27" borderId="73" xfId="0" applyFont="1" applyFill="1" applyBorder="1" applyAlignment="1">
      <alignment vertical="center" shrinkToFit="1"/>
    </xf>
    <xf numFmtId="0" fontId="25" fillId="27" borderId="74" xfId="0" applyFont="1" applyFill="1" applyBorder="1" applyAlignment="1">
      <alignment vertical="center" shrinkToFit="1"/>
    </xf>
    <xf numFmtId="0" fontId="25" fillId="27" borderId="75" xfId="0" applyFont="1" applyFill="1" applyBorder="1" applyAlignment="1">
      <alignment vertical="center" shrinkToFit="1"/>
    </xf>
    <xf numFmtId="0" fontId="25" fillId="29" borderId="75" xfId="0" applyFont="1" applyFill="1" applyBorder="1" applyAlignment="1" applyProtection="1">
      <alignment horizontal="center" vertical="center"/>
      <protection locked="0"/>
    </xf>
    <xf numFmtId="0" fontId="25" fillId="29" borderId="71" xfId="0" applyFont="1" applyFill="1" applyBorder="1" applyAlignment="1" applyProtection="1">
      <alignment horizontal="center" vertical="center"/>
      <protection locked="0"/>
    </xf>
    <xf numFmtId="0" fontId="26" fillId="0" borderId="197" xfId="0" applyFont="1" applyBorder="1" applyAlignment="1" applyProtection="1">
      <alignment horizontal="center" vertical="center"/>
      <protection locked="0"/>
    </xf>
    <xf numFmtId="0" fontId="26" fillId="0" borderId="198" xfId="0" applyFont="1" applyBorder="1" applyAlignment="1" applyProtection="1">
      <alignment horizontal="center" vertical="center"/>
      <protection locked="0"/>
    </xf>
    <xf numFmtId="0" fontId="25" fillId="29" borderId="197" xfId="0" applyFont="1" applyFill="1" applyBorder="1" applyAlignment="1" applyProtection="1">
      <alignment horizontal="center" vertical="center" shrinkToFit="1"/>
      <protection locked="0"/>
    </xf>
    <xf numFmtId="0" fontId="25" fillId="29" borderId="198" xfId="0" applyFont="1" applyFill="1" applyBorder="1" applyAlignment="1" applyProtection="1">
      <alignment horizontal="center" vertical="center" shrinkToFit="1"/>
      <protection locked="0"/>
    </xf>
    <xf numFmtId="0" fontId="25" fillId="29" borderId="199" xfId="0" applyFont="1" applyFill="1" applyBorder="1" applyAlignment="1" applyProtection="1">
      <alignment horizontal="center" vertical="center" shrinkToFit="1"/>
      <protection locked="0"/>
    </xf>
    <xf numFmtId="0" fontId="26" fillId="27" borderId="78" xfId="0" applyFont="1" applyFill="1" applyBorder="1" applyAlignment="1">
      <alignment vertical="center" shrinkToFit="1"/>
    </xf>
    <xf numFmtId="0" fontId="26" fillId="27" borderId="61" xfId="0" applyFont="1" applyFill="1" applyBorder="1" applyAlignment="1">
      <alignment vertical="center" shrinkToFit="1"/>
    </xf>
    <xf numFmtId="0" fontId="26" fillId="27" borderId="79" xfId="0" applyFont="1" applyFill="1" applyBorder="1" applyAlignment="1">
      <alignment vertical="center" shrinkToFit="1"/>
    </xf>
    <xf numFmtId="0" fontId="26" fillId="27" borderId="78" xfId="0" applyFont="1" applyFill="1" applyBorder="1" applyAlignment="1">
      <alignment horizontal="center" vertical="center"/>
    </xf>
    <xf numFmtId="0" fontId="26" fillId="27" borderId="61" xfId="0" applyFont="1" applyFill="1" applyBorder="1" applyAlignment="1">
      <alignment horizontal="center" vertical="center"/>
    </xf>
    <xf numFmtId="0" fontId="26" fillId="27" borderId="79" xfId="0" applyFont="1" applyFill="1" applyBorder="1" applyAlignment="1">
      <alignment horizontal="center" vertical="center"/>
    </xf>
    <xf numFmtId="0" fontId="26" fillId="27" borderId="78" xfId="0" applyFont="1" applyFill="1" applyBorder="1" applyAlignment="1">
      <alignment horizontal="center" vertical="center" shrinkToFit="1"/>
    </xf>
    <xf numFmtId="0" fontId="26" fillId="27" borderId="61" xfId="0" applyFont="1" applyFill="1" applyBorder="1" applyAlignment="1">
      <alignment horizontal="center" vertical="center" shrinkToFit="1"/>
    </xf>
    <xf numFmtId="0" fontId="26" fillId="27" borderId="37" xfId="0" applyFont="1" applyFill="1" applyBorder="1" applyAlignment="1">
      <alignment horizontal="center" vertical="center" shrinkToFit="1"/>
    </xf>
    <xf numFmtId="0" fontId="26" fillId="29" borderId="22" xfId="0" applyFont="1" applyFill="1" applyBorder="1" applyAlignment="1" applyProtection="1">
      <alignment horizontal="center" vertical="center" wrapText="1"/>
      <protection locked="0"/>
    </xf>
    <xf numFmtId="0" fontId="26" fillId="27" borderId="37" xfId="0" applyFont="1" applyFill="1" applyBorder="1" applyAlignment="1">
      <alignment horizontal="center" vertical="center"/>
    </xf>
    <xf numFmtId="0" fontId="25" fillId="29" borderId="69" xfId="0" applyFont="1" applyFill="1" applyBorder="1" applyAlignment="1" applyProtection="1">
      <alignment horizontal="center" vertical="center"/>
      <protection locked="0"/>
    </xf>
    <xf numFmtId="0" fontId="52" fillId="29" borderId="201" xfId="0" applyFont="1" applyFill="1" applyBorder="1" applyAlignment="1" applyProtection="1">
      <alignment horizontal="center" vertical="center" wrapText="1"/>
      <protection locked="0"/>
    </xf>
    <xf numFmtId="0" fontId="0" fillId="0" borderId="200" xfId="0" applyBorder="1" applyAlignment="1" applyProtection="1">
      <alignment horizontal="center" vertical="center" wrapText="1"/>
      <protection locked="0"/>
    </xf>
    <xf numFmtId="0" fontId="0" fillId="0" borderId="23" xfId="0" applyBorder="1" applyAlignment="1" applyProtection="1">
      <alignment horizontal="center" vertical="center" wrapText="1"/>
      <protection locked="0"/>
    </xf>
    <xf numFmtId="0" fontId="0" fillId="0" borderId="20" xfId="0" applyBorder="1" applyAlignment="1" applyProtection="1">
      <alignment horizontal="center" vertical="center" wrapText="1"/>
      <protection locked="0"/>
    </xf>
    <xf numFmtId="0" fontId="26" fillId="0" borderId="201" xfId="0" applyFont="1" applyBorder="1" applyAlignment="1">
      <alignment horizontal="left" vertical="center"/>
    </xf>
    <xf numFmtId="0" fontId="26" fillId="0" borderId="200" xfId="0" applyFont="1" applyBorder="1" applyAlignment="1">
      <alignment horizontal="left" vertical="center"/>
    </xf>
    <xf numFmtId="0" fontId="26" fillId="0" borderId="202" xfId="0" applyFont="1" applyBorder="1" applyAlignment="1">
      <alignment horizontal="left" vertical="center"/>
    </xf>
    <xf numFmtId="0" fontId="26" fillId="0" borderId="23" xfId="0" applyFont="1" applyBorder="1" applyAlignment="1">
      <alignment horizontal="left" vertical="center"/>
    </xf>
    <xf numFmtId="0" fontId="26" fillId="0" borderId="20" xfId="0" applyFont="1" applyBorder="1" applyAlignment="1">
      <alignment horizontal="left" vertical="center"/>
    </xf>
    <xf numFmtId="0" fontId="26" fillId="0" borderId="21" xfId="0" applyFont="1" applyBorder="1" applyAlignment="1">
      <alignment horizontal="left" vertical="center"/>
    </xf>
    <xf numFmtId="0" fontId="52" fillId="29" borderId="202" xfId="0" applyFont="1" applyFill="1" applyBorder="1" applyAlignment="1" applyProtection="1">
      <alignment horizontal="center" vertical="center" wrapText="1"/>
      <protection locked="0"/>
    </xf>
    <xf numFmtId="0" fontId="52" fillId="29" borderId="15" xfId="0" applyFont="1" applyFill="1" applyBorder="1" applyAlignment="1" applyProtection="1">
      <alignment horizontal="center" vertical="center" wrapText="1"/>
      <protection locked="0"/>
    </xf>
    <xf numFmtId="0" fontId="52" fillId="29" borderId="16" xfId="0" applyFont="1" applyFill="1" applyBorder="1" applyAlignment="1" applyProtection="1">
      <alignment horizontal="center" vertical="center" wrapText="1"/>
      <protection locked="0"/>
    </xf>
    <xf numFmtId="0" fontId="52" fillId="29" borderId="23" xfId="0" applyFont="1" applyFill="1" applyBorder="1" applyAlignment="1" applyProtection="1">
      <alignment horizontal="center" vertical="center" wrapText="1"/>
      <protection locked="0"/>
    </xf>
    <xf numFmtId="0" fontId="52" fillId="29" borderId="21" xfId="0" applyFont="1" applyFill="1" applyBorder="1" applyAlignment="1" applyProtection="1">
      <alignment horizontal="center" vertical="center" wrapText="1"/>
      <protection locked="0"/>
    </xf>
    <xf numFmtId="0" fontId="26" fillId="0" borderId="201" xfId="0" applyFont="1" applyBorder="1" applyAlignment="1">
      <alignment horizontal="left" vertical="center" wrapText="1"/>
    </xf>
    <xf numFmtId="0" fontId="26" fillId="0" borderId="200" xfId="0" applyFont="1" applyBorder="1" applyAlignment="1">
      <alignment horizontal="left" vertical="center" wrapText="1"/>
    </xf>
    <xf numFmtId="0" fontId="26" fillId="0" borderId="202" xfId="0" applyFont="1" applyBorder="1" applyAlignment="1">
      <alignment horizontal="left" vertical="center" wrapText="1"/>
    </xf>
    <xf numFmtId="0" fontId="26" fillId="0" borderId="207" xfId="0" applyFont="1" applyBorder="1" applyAlignment="1">
      <alignment horizontal="left" vertical="center" wrapText="1"/>
    </xf>
    <xf numFmtId="0" fontId="26" fillId="0" borderId="208" xfId="0" applyFont="1" applyBorder="1" applyAlignment="1">
      <alignment horizontal="left" vertical="center" wrapText="1"/>
    </xf>
    <xf numFmtId="0" fontId="26" fillId="0" borderId="209" xfId="0" applyFont="1" applyBorder="1" applyAlignment="1">
      <alignment horizontal="left" vertical="center" wrapText="1"/>
    </xf>
    <xf numFmtId="0" fontId="29" fillId="0" borderId="15" xfId="0" applyFont="1" applyBorder="1" applyAlignment="1" applyProtection="1">
      <alignment horizontal="left" vertical="center" wrapText="1"/>
      <protection locked="0"/>
    </xf>
    <xf numFmtId="0" fontId="29" fillId="0" borderId="0" xfId="0" applyFont="1" applyAlignment="1" applyProtection="1">
      <alignment horizontal="left" vertical="center" wrapText="1"/>
      <protection locked="0"/>
    </xf>
    <xf numFmtId="0" fontId="29" fillId="0" borderId="16" xfId="0" applyFont="1" applyBorder="1" applyAlignment="1" applyProtection="1">
      <alignment horizontal="left" vertical="center" wrapText="1"/>
      <protection locked="0"/>
    </xf>
    <xf numFmtId="0" fontId="29" fillId="0" borderId="23" xfId="0" applyFont="1" applyBorder="1" applyAlignment="1" applyProtection="1">
      <alignment horizontal="left" vertical="center" wrapText="1"/>
      <protection locked="0"/>
    </xf>
    <xf numFmtId="0" fontId="29" fillId="0" borderId="20" xfId="0" applyFont="1" applyBorder="1" applyAlignment="1" applyProtection="1">
      <alignment horizontal="left" vertical="center" wrapText="1"/>
      <protection locked="0"/>
    </xf>
    <xf numFmtId="0" fontId="29" fillId="0" borderId="21" xfId="0" applyFont="1" applyBorder="1" applyAlignment="1" applyProtection="1">
      <alignment horizontal="left" vertical="center" wrapText="1"/>
      <protection locked="0"/>
    </xf>
    <xf numFmtId="0" fontId="0" fillId="0" borderId="202" xfId="0" applyBorder="1" applyAlignment="1" applyProtection="1">
      <alignment horizontal="center" vertical="center" wrapText="1"/>
      <protection locked="0"/>
    </xf>
    <xf numFmtId="0" fontId="0" fillId="0" borderId="21" xfId="0" applyBorder="1" applyAlignment="1" applyProtection="1">
      <alignment horizontal="center" vertical="center" wrapText="1"/>
      <protection locked="0"/>
    </xf>
    <xf numFmtId="0" fontId="52" fillId="0" borderId="20" xfId="0" applyFont="1" applyBorder="1" applyAlignment="1" applyProtection="1">
      <alignment horizontal="left" vertical="top" wrapText="1"/>
      <protection locked="0"/>
    </xf>
    <xf numFmtId="0" fontId="25" fillId="0" borderId="0" xfId="0" applyFont="1" applyAlignment="1">
      <alignment vertical="top" wrapText="1"/>
    </xf>
    <xf numFmtId="0" fontId="26" fillId="0" borderId="0" xfId="0" applyFont="1" applyAlignment="1">
      <alignment horizontal="left" vertical="center" shrinkToFit="1"/>
    </xf>
    <xf numFmtId="0" fontId="25" fillId="25" borderId="15" xfId="0" applyFont="1" applyFill="1" applyBorder="1" applyAlignment="1">
      <alignment horizontal="center" vertical="center" wrapText="1"/>
    </xf>
    <xf numFmtId="0" fontId="25" fillId="25" borderId="0" xfId="0" applyFont="1" applyFill="1" applyAlignment="1">
      <alignment horizontal="center" vertical="center" wrapText="1"/>
    </xf>
    <xf numFmtId="0" fontId="25" fillId="25" borderId="16" xfId="0" applyFont="1" applyFill="1" applyBorder="1" applyAlignment="1">
      <alignment horizontal="center" vertical="center" wrapText="1"/>
    </xf>
    <xf numFmtId="0" fontId="25" fillId="0" borderId="201" xfId="0" applyFont="1" applyBorder="1" applyAlignment="1" applyProtection="1">
      <alignment horizontal="left" vertical="top" wrapText="1"/>
      <protection locked="0"/>
    </xf>
    <xf numFmtId="0" fontId="25" fillId="0" borderId="200" xfId="0" applyFont="1" applyBorder="1" applyAlignment="1" applyProtection="1">
      <alignment horizontal="left" vertical="top" wrapText="1"/>
      <protection locked="0"/>
    </xf>
    <xf numFmtId="0" fontId="25" fillId="0" borderId="202" xfId="0" applyFont="1" applyBorder="1" applyAlignment="1" applyProtection="1">
      <alignment horizontal="left" vertical="top" wrapText="1"/>
      <protection locked="0"/>
    </xf>
    <xf numFmtId="0" fontId="25" fillId="0" borderId="23" xfId="0" applyFont="1" applyBorder="1" applyAlignment="1" applyProtection="1">
      <alignment horizontal="left" vertical="top" wrapText="1"/>
      <protection locked="0"/>
    </xf>
    <xf numFmtId="0" fontId="25" fillId="0" borderId="20" xfId="0" applyFont="1" applyBorder="1" applyAlignment="1" applyProtection="1">
      <alignment horizontal="left" vertical="top" wrapText="1"/>
      <protection locked="0"/>
    </xf>
    <xf numFmtId="0" fontId="25" fillId="0" borderId="21" xfId="0" applyFont="1" applyBorder="1" applyAlignment="1" applyProtection="1">
      <alignment horizontal="left" vertical="top" wrapText="1"/>
      <protection locked="0"/>
    </xf>
    <xf numFmtId="0" fontId="26" fillId="29" borderId="201" xfId="0" applyFont="1" applyFill="1" applyBorder="1" applyAlignment="1" applyProtection="1">
      <alignment horizontal="center" vertical="center" wrapText="1"/>
      <protection locked="0"/>
    </xf>
    <xf numFmtId="0" fontId="26" fillId="29" borderId="200" xfId="0" applyFont="1" applyFill="1" applyBorder="1" applyAlignment="1" applyProtection="1">
      <alignment horizontal="center" vertical="center" wrapText="1"/>
      <protection locked="0"/>
    </xf>
    <xf numFmtId="0" fontId="26" fillId="29" borderId="202" xfId="0" applyFont="1" applyFill="1" applyBorder="1" applyAlignment="1" applyProtection="1">
      <alignment horizontal="center" vertical="center" wrapText="1"/>
      <protection locked="0"/>
    </xf>
    <xf numFmtId="0" fontId="26" fillId="29" borderId="23" xfId="0" applyFont="1" applyFill="1" applyBorder="1" applyAlignment="1" applyProtection="1">
      <alignment horizontal="center" vertical="center" wrapText="1"/>
      <protection locked="0"/>
    </xf>
    <xf numFmtId="0" fontId="26" fillId="29" borderId="20" xfId="0" applyFont="1" applyFill="1" applyBorder="1" applyAlignment="1" applyProtection="1">
      <alignment horizontal="center" vertical="center" wrapText="1"/>
      <protection locked="0"/>
    </xf>
    <xf numFmtId="0" fontId="26" fillId="29" borderId="21" xfId="0" applyFont="1" applyFill="1" applyBorder="1" applyAlignment="1" applyProtection="1">
      <alignment horizontal="center" vertical="center" wrapText="1"/>
      <protection locked="0"/>
    </xf>
    <xf numFmtId="0" fontId="26" fillId="0" borderId="196" xfId="0" applyFont="1" applyBorder="1">
      <alignment vertical="center"/>
    </xf>
    <xf numFmtId="0" fontId="26" fillId="29" borderId="197" xfId="0" applyFont="1" applyFill="1" applyBorder="1" applyAlignment="1" applyProtection="1">
      <alignment horizontal="center" vertical="center"/>
      <protection locked="0"/>
    </xf>
    <xf numFmtId="0" fontId="26" fillId="29" borderId="199" xfId="0" applyFont="1" applyFill="1" applyBorder="1" applyAlignment="1" applyProtection="1">
      <alignment horizontal="center" vertical="center"/>
      <protection locked="0"/>
    </xf>
    <xf numFmtId="0" fontId="26" fillId="0" borderId="197" xfId="0" applyFont="1" applyBorder="1">
      <alignment vertical="center"/>
    </xf>
    <xf numFmtId="0" fontId="26" fillId="0" borderId="198" xfId="0" applyFont="1" applyBorder="1">
      <alignment vertical="center"/>
    </xf>
    <xf numFmtId="0" fontId="26" fillId="0" borderId="199" xfId="0" applyFont="1" applyBorder="1">
      <alignment vertical="center"/>
    </xf>
    <xf numFmtId="0" fontId="26" fillId="29" borderId="198" xfId="0" applyFont="1" applyFill="1" applyBorder="1" applyAlignment="1" applyProtection="1">
      <alignment horizontal="center" vertical="center"/>
      <protection locked="0"/>
    </xf>
    <xf numFmtId="0" fontId="25" fillId="0" borderId="0" xfId="0" applyFont="1" applyAlignment="1">
      <alignment vertical="center" wrapText="1"/>
    </xf>
    <xf numFmtId="0" fontId="25" fillId="0" borderId="16" xfId="0" applyFont="1" applyBorder="1" applyAlignment="1">
      <alignment vertical="center" wrapText="1"/>
    </xf>
    <xf numFmtId="0" fontId="26" fillId="29" borderId="197" xfId="0" applyFont="1" applyFill="1" applyBorder="1" applyAlignment="1" applyProtection="1">
      <alignment horizontal="center" vertical="center" wrapText="1"/>
      <protection locked="0"/>
    </xf>
    <xf numFmtId="0" fontId="26" fillId="29" borderId="198" xfId="0" applyFont="1" applyFill="1" applyBorder="1" applyAlignment="1" applyProtection="1">
      <alignment horizontal="center" vertical="center" wrapText="1"/>
      <protection locked="0"/>
    </xf>
    <xf numFmtId="0" fontId="26" fillId="29" borderId="199" xfId="0" applyFont="1" applyFill="1" applyBorder="1" applyAlignment="1" applyProtection="1">
      <alignment horizontal="center" vertical="center" wrapText="1"/>
      <protection locked="0"/>
    </xf>
    <xf numFmtId="0" fontId="26" fillId="27" borderId="197" xfId="0" applyFont="1" applyFill="1" applyBorder="1" applyAlignment="1">
      <alignment horizontal="center" vertical="center" shrinkToFit="1"/>
    </xf>
    <xf numFmtId="0" fontId="26" fillId="27" borderId="198" xfId="0" applyFont="1" applyFill="1" applyBorder="1" applyAlignment="1">
      <alignment horizontal="center" vertical="center" shrinkToFit="1"/>
    </xf>
    <xf numFmtId="0" fontId="26" fillId="27" borderId="199" xfId="0" applyFont="1" applyFill="1" applyBorder="1" applyAlignment="1">
      <alignment horizontal="center" vertical="center" shrinkToFit="1"/>
    </xf>
    <xf numFmtId="0" fontId="26" fillId="27" borderId="197" xfId="0" applyFont="1" applyFill="1" applyBorder="1" applyAlignment="1">
      <alignment horizontal="center" vertical="center"/>
    </xf>
    <xf numFmtId="0" fontId="26" fillId="27" borderId="198" xfId="0" applyFont="1" applyFill="1" applyBorder="1" applyAlignment="1">
      <alignment horizontal="center" vertical="center"/>
    </xf>
    <xf numFmtId="0" fontId="26" fillId="27" borderId="199" xfId="0" applyFont="1" applyFill="1" applyBorder="1" applyAlignment="1">
      <alignment horizontal="center" vertical="center"/>
    </xf>
    <xf numFmtId="0" fontId="47" fillId="0" borderId="36" xfId="0" applyFont="1" applyBorder="1" applyAlignment="1" applyProtection="1">
      <alignment horizontal="center" vertical="center"/>
      <protection locked="0"/>
    </xf>
    <xf numFmtId="0" fontId="47" fillId="0" borderId="61" xfId="0" applyFont="1" applyBorder="1" applyAlignment="1" applyProtection="1">
      <alignment horizontal="center" vertical="center"/>
      <protection locked="0"/>
    </xf>
    <xf numFmtId="0" fontId="47" fillId="0" borderId="37" xfId="0" applyFont="1" applyBorder="1" applyAlignment="1" applyProtection="1">
      <alignment horizontal="center" vertical="center"/>
      <protection locked="0"/>
    </xf>
    <xf numFmtId="0" fontId="47" fillId="0" borderId="0" xfId="0" applyFont="1" applyAlignment="1">
      <alignment horizontal="left" vertical="center"/>
    </xf>
    <xf numFmtId="0" fontId="47" fillId="0" borderId="196" xfId="0" applyFont="1" applyBorder="1">
      <alignment vertical="center"/>
    </xf>
    <xf numFmtId="0" fontId="47" fillId="0" borderId="197" xfId="0" applyFont="1" applyBorder="1">
      <alignment vertical="center"/>
    </xf>
    <xf numFmtId="0" fontId="47" fillId="0" borderId="198" xfId="0" applyFont="1" applyBorder="1">
      <alignment vertical="center"/>
    </xf>
    <xf numFmtId="0" fontId="47" fillId="0" borderId="199" xfId="0" applyFont="1" applyBorder="1">
      <alignment vertical="center"/>
    </xf>
    <xf numFmtId="0" fontId="47" fillId="29" borderId="196" xfId="0" applyFont="1" applyFill="1" applyBorder="1" applyAlignment="1" applyProtection="1">
      <alignment horizontal="center" vertical="center"/>
      <protection locked="0"/>
    </xf>
    <xf numFmtId="0" fontId="47" fillId="0" borderId="205" xfId="0" applyFont="1" applyBorder="1">
      <alignment vertical="center"/>
    </xf>
    <xf numFmtId="0" fontId="82" fillId="0" borderId="15" xfId="0" applyFont="1" applyBorder="1" applyAlignment="1" applyProtection="1">
      <alignment horizontal="left" vertical="top" wrapText="1"/>
      <protection locked="0"/>
    </xf>
    <xf numFmtId="0" fontId="82" fillId="0" borderId="0" xfId="0" applyFont="1" applyAlignment="1" applyProtection="1">
      <alignment horizontal="left" vertical="top" wrapText="1"/>
      <protection locked="0"/>
    </xf>
    <xf numFmtId="0" fontId="82" fillId="0" borderId="16" xfId="0" applyFont="1" applyBorder="1" applyAlignment="1" applyProtection="1">
      <alignment horizontal="left" vertical="top" wrapText="1"/>
      <protection locked="0"/>
    </xf>
    <xf numFmtId="0" fontId="82" fillId="0" borderId="23" xfId="0" applyFont="1" applyBorder="1" applyAlignment="1" applyProtection="1">
      <alignment horizontal="left" vertical="top" wrapText="1"/>
      <protection locked="0"/>
    </xf>
    <xf numFmtId="0" fontId="82" fillId="0" borderId="20" xfId="0" applyFont="1" applyBorder="1" applyAlignment="1" applyProtection="1">
      <alignment horizontal="left" vertical="top" wrapText="1"/>
      <protection locked="0"/>
    </xf>
    <xf numFmtId="0" fontId="82" fillId="0" borderId="21" xfId="0" applyFont="1" applyBorder="1" applyAlignment="1" applyProtection="1">
      <alignment horizontal="left" vertical="top" wrapText="1"/>
      <protection locked="0"/>
    </xf>
    <xf numFmtId="0" fontId="82" fillId="0" borderId="0" xfId="0" applyFont="1" applyAlignment="1">
      <alignment horizontal="left" vertical="center" wrapText="1"/>
    </xf>
    <xf numFmtId="0" fontId="47" fillId="29" borderId="196" xfId="0" applyFont="1" applyFill="1" applyBorder="1" applyAlignment="1" applyProtection="1">
      <alignment horizontal="center" vertical="center" wrapText="1"/>
      <protection locked="0"/>
    </xf>
    <xf numFmtId="0" fontId="47" fillId="0" borderId="201" xfId="0" applyFont="1" applyBorder="1" applyAlignment="1" applyProtection="1">
      <alignment horizontal="right" vertical="center"/>
      <protection locked="0"/>
    </xf>
    <xf numFmtId="0" fontId="47" fillId="0" borderId="200" xfId="0" applyFont="1" applyBorder="1" applyAlignment="1" applyProtection="1">
      <alignment horizontal="right" vertical="center"/>
      <protection locked="0"/>
    </xf>
    <xf numFmtId="0" fontId="47" fillId="0" borderId="20" xfId="0" applyFont="1" applyBorder="1" applyAlignment="1">
      <alignment horizontal="center" vertical="center"/>
    </xf>
    <xf numFmtId="0" fontId="47" fillId="0" borderId="21" xfId="0" applyFont="1" applyBorder="1" applyAlignment="1">
      <alignment horizontal="center" vertical="center"/>
    </xf>
    <xf numFmtId="0" fontId="47" fillId="0" borderId="0" xfId="0" applyFont="1" applyAlignment="1">
      <alignment vertical="top" wrapText="1"/>
    </xf>
    <xf numFmtId="0" fontId="47" fillId="0" borderId="0" xfId="0" applyFont="1" applyAlignment="1">
      <alignment vertical="top"/>
    </xf>
    <xf numFmtId="0" fontId="82" fillId="0" borderId="20" xfId="0" applyFont="1" applyBorder="1" applyAlignment="1">
      <alignment vertical="top" wrapText="1"/>
    </xf>
    <xf numFmtId="0" fontId="82" fillId="27" borderId="201" xfId="0" applyFont="1" applyFill="1" applyBorder="1" applyAlignment="1">
      <alignment horizontal="center" vertical="center" wrapText="1"/>
    </xf>
    <xf numFmtId="0" fontId="82" fillId="27" borderId="200" xfId="0" applyFont="1" applyFill="1" applyBorder="1" applyAlignment="1">
      <alignment horizontal="center" vertical="center" wrapText="1"/>
    </xf>
    <xf numFmtId="0" fontId="82" fillId="27" borderId="202" xfId="0" applyFont="1" applyFill="1" applyBorder="1" applyAlignment="1">
      <alignment horizontal="center" vertical="center" wrapText="1"/>
    </xf>
    <xf numFmtId="0" fontId="82" fillId="27" borderId="23" xfId="0" applyFont="1" applyFill="1" applyBorder="1" applyAlignment="1">
      <alignment horizontal="center" vertical="center" wrapText="1"/>
    </xf>
    <xf numFmtId="0" fontId="82" fillId="27" borderId="20" xfId="0" applyFont="1" applyFill="1" applyBorder="1" applyAlignment="1">
      <alignment horizontal="center" vertical="center" wrapText="1"/>
    </xf>
    <xf numFmtId="0" fontId="82" fillId="27" borderId="21" xfId="0" applyFont="1" applyFill="1" applyBorder="1" applyAlignment="1">
      <alignment horizontal="center" vertical="center" wrapText="1"/>
    </xf>
    <xf numFmtId="0" fontId="47" fillId="0" borderId="23" xfId="0" applyFont="1" applyBorder="1" applyAlignment="1" applyProtection="1">
      <alignment horizontal="right" vertical="center"/>
      <protection locked="0"/>
    </xf>
    <xf numFmtId="0" fontId="47" fillId="0" borderId="20" xfId="0" applyFont="1" applyBorder="1" applyAlignment="1" applyProtection="1">
      <alignment horizontal="right" vertical="center"/>
      <protection locked="0"/>
    </xf>
    <xf numFmtId="0" fontId="47" fillId="0" borderId="200" xfId="0" applyFont="1" applyBorder="1" applyAlignment="1">
      <alignment horizontal="center" vertical="center"/>
    </xf>
    <xf numFmtId="0" fontId="47" fillId="0" borderId="202" xfId="0" applyFont="1" applyBorder="1" applyAlignment="1">
      <alignment horizontal="center" vertical="center"/>
    </xf>
    <xf numFmtId="0" fontId="47" fillId="27" borderId="196" xfId="0" applyFont="1" applyFill="1" applyBorder="1" applyAlignment="1">
      <alignment horizontal="center" vertical="center"/>
    </xf>
    <xf numFmtId="0" fontId="82" fillId="29" borderId="201" xfId="0" applyFont="1" applyFill="1" applyBorder="1" applyAlignment="1" applyProtection="1">
      <alignment horizontal="center" vertical="center" wrapText="1"/>
      <protection locked="0"/>
    </xf>
    <xf numFmtId="0" fontId="82" fillId="29" borderId="200" xfId="0" applyFont="1" applyFill="1" applyBorder="1" applyAlignment="1" applyProtection="1">
      <alignment horizontal="center" vertical="center" wrapText="1"/>
      <protection locked="0"/>
    </xf>
    <xf numFmtId="0" fontId="82" fillId="29" borderId="202" xfId="0" applyFont="1" applyFill="1" applyBorder="1" applyAlignment="1" applyProtection="1">
      <alignment horizontal="center" vertical="center" wrapText="1"/>
      <protection locked="0"/>
    </xf>
    <xf numFmtId="0" fontId="82" fillId="29" borderId="23" xfId="0" applyFont="1" applyFill="1" applyBorder="1" applyAlignment="1" applyProtection="1">
      <alignment horizontal="center" vertical="center" wrapText="1"/>
      <protection locked="0"/>
    </xf>
    <xf numFmtId="0" fontId="82" fillId="29" borderId="20" xfId="0" applyFont="1" applyFill="1" applyBorder="1" applyAlignment="1" applyProtection="1">
      <alignment horizontal="center" vertical="center" wrapText="1"/>
      <protection locked="0"/>
    </xf>
    <xf numFmtId="0" fontId="82" fillId="29" borderId="21" xfId="0" applyFont="1" applyFill="1" applyBorder="1" applyAlignment="1" applyProtection="1">
      <alignment horizontal="center" vertical="center" wrapText="1"/>
      <protection locked="0"/>
    </xf>
    <xf numFmtId="0" fontId="82" fillId="0" borderId="0" xfId="0" applyFont="1" applyAlignment="1">
      <alignment horizontal="left" vertical="top" wrapText="1"/>
    </xf>
    <xf numFmtId="0" fontId="47" fillId="0" borderId="20" xfId="0" applyFont="1" applyBorder="1" applyAlignment="1">
      <alignment vertical="center" shrinkToFit="1"/>
    </xf>
    <xf numFmtId="0" fontId="47" fillId="27" borderId="201" xfId="0" applyFont="1" applyFill="1" applyBorder="1" applyAlignment="1">
      <alignment horizontal="center" vertical="center"/>
    </xf>
    <xf numFmtId="0" fontId="47" fillId="27" borderId="200" xfId="0" applyFont="1" applyFill="1" applyBorder="1" applyAlignment="1">
      <alignment horizontal="center" vertical="center"/>
    </xf>
    <xf numFmtId="0" fontId="47" fillId="27" borderId="202" xfId="0" applyFont="1" applyFill="1" applyBorder="1" applyAlignment="1">
      <alignment horizontal="center" vertical="center"/>
    </xf>
    <xf numFmtId="0" fontId="47" fillId="27" borderId="23" xfId="0" applyFont="1" applyFill="1" applyBorder="1" applyAlignment="1">
      <alignment horizontal="center" vertical="center"/>
    </xf>
    <xf numFmtId="0" fontId="47" fillId="27" borderId="20" xfId="0" applyFont="1" applyFill="1" applyBorder="1" applyAlignment="1">
      <alignment horizontal="center" vertical="center"/>
    </xf>
    <xf numFmtId="0" fontId="47" fillId="27" borderId="21" xfId="0" applyFont="1" applyFill="1" applyBorder="1" applyAlignment="1">
      <alignment horizontal="center" vertical="center"/>
    </xf>
    <xf numFmtId="0" fontId="25" fillId="0" borderId="197" xfId="0" applyFont="1" applyBorder="1" applyAlignment="1" applyProtection="1">
      <alignment horizontal="left" vertical="top" shrinkToFit="1"/>
      <protection locked="0"/>
    </xf>
    <xf numFmtId="0" fontId="25" fillId="0" borderId="198" xfId="0" applyFont="1" applyBorder="1" applyAlignment="1" applyProtection="1">
      <alignment horizontal="left" vertical="top" shrinkToFit="1"/>
      <protection locked="0"/>
    </xf>
    <xf numFmtId="0" fontId="25" fillId="0" borderId="199" xfId="0" applyFont="1" applyBorder="1" applyAlignment="1" applyProtection="1">
      <alignment horizontal="left" vertical="top" shrinkToFit="1"/>
      <protection locked="0"/>
    </xf>
    <xf numFmtId="0" fontId="25" fillId="0" borderId="197" xfId="0" applyFont="1" applyBorder="1" applyAlignment="1" applyProtection="1">
      <alignment horizontal="center" vertical="center" shrinkToFit="1"/>
      <protection locked="0"/>
    </xf>
    <xf numFmtId="0" fontId="25" fillId="0" borderId="198" xfId="0" applyFont="1" applyBorder="1" applyAlignment="1" applyProtection="1">
      <alignment horizontal="center" vertical="center" shrinkToFit="1"/>
      <protection locked="0"/>
    </xf>
    <xf numFmtId="0" fontId="25" fillId="32" borderId="196" xfId="0" applyFont="1" applyFill="1" applyBorder="1" applyAlignment="1">
      <alignment horizontal="center" vertical="center" wrapText="1"/>
    </xf>
    <xf numFmtId="0" fontId="25" fillId="32" borderId="197" xfId="0" applyFont="1" applyFill="1" applyBorder="1" applyAlignment="1">
      <alignment horizontal="center" vertical="center" wrapText="1"/>
    </xf>
    <xf numFmtId="0" fontId="25" fillId="32" borderId="198" xfId="0" applyFont="1" applyFill="1" applyBorder="1" applyAlignment="1">
      <alignment horizontal="center" vertical="center" wrapText="1"/>
    </xf>
    <xf numFmtId="0" fontId="25" fillId="32" borderId="199" xfId="0" applyFont="1" applyFill="1" applyBorder="1" applyAlignment="1">
      <alignment horizontal="center" vertical="center" wrapText="1"/>
    </xf>
    <xf numFmtId="0" fontId="25" fillId="0" borderId="196" xfId="0" applyFont="1" applyBorder="1" applyAlignment="1" applyProtection="1">
      <alignment horizontal="left" vertical="top" shrinkToFit="1"/>
      <protection locked="0"/>
    </xf>
    <xf numFmtId="0" fontId="82" fillId="0" borderId="51" xfId="0" applyFont="1" applyBorder="1" applyAlignment="1">
      <alignment vertical="top" wrapText="1"/>
    </xf>
    <xf numFmtId="0" fontId="82" fillId="0" borderId="49" xfId="0" applyFont="1" applyBorder="1" applyAlignment="1">
      <alignment horizontal="center" vertical="top" wrapText="1"/>
    </xf>
    <xf numFmtId="0" fontId="47" fillId="29" borderId="197" xfId="0" applyFont="1" applyFill="1" applyBorder="1" applyAlignment="1" applyProtection="1">
      <alignment horizontal="center" vertical="center"/>
      <protection locked="0"/>
    </xf>
    <xf numFmtId="0" fontId="47" fillId="29" borderId="198" xfId="0" applyFont="1" applyFill="1" applyBorder="1" applyAlignment="1" applyProtection="1">
      <alignment horizontal="center" vertical="center"/>
      <protection locked="0"/>
    </xf>
    <xf numFmtId="0" fontId="47" fillId="29" borderId="199" xfId="0" applyFont="1" applyFill="1" applyBorder="1" applyAlignment="1" applyProtection="1">
      <alignment horizontal="center" vertical="center"/>
      <protection locked="0"/>
    </xf>
    <xf numFmtId="0" fontId="82" fillId="25" borderId="15" xfId="0" applyFont="1" applyFill="1" applyBorder="1" applyAlignment="1">
      <alignment horizontal="center" vertical="top" wrapText="1"/>
    </xf>
    <xf numFmtId="0" fontId="82" fillId="25" borderId="0" xfId="0" applyFont="1" applyFill="1" applyAlignment="1">
      <alignment horizontal="center" vertical="top" wrapText="1"/>
    </xf>
    <xf numFmtId="0" fontId="82" fillId="25" borderId="16" xfId="0" applyFont="1" applyFill="1" applyBorder="1" applyAlignment="1">
      <alignment horizontal="center" vertical="top" wrapText="1"/>
    </xf>
    <xf numFmtId="0" fontId="47" fillId="0" borderId="20" xfId="0" applyFont="1" applyBorder="1" applyAlignment="1">
      <alignment horizontal="left" vertical="center"/>
    </xf>
    <xf numFmtId="0" fontId="47" fillId="27" borderId="30" xfId="0" applyFont="1" applyFill="1" applyBorder="1" applyAlignment="1">
      <alignment horizontal="center" vertical="center"/>
    </xf>
    <xf numFmtId="0" fontId="47" fillId="0" borderId="20" xfId="0" applyFont="1" applyBorder="1" applyAlignment="1">
      <alignment horizontal="left" vertical="center" shrinkToFit="1"/>
    </xf>
    <xf numFmtId="0" fontId="82" fillId="0" borderId="201" xfId="0" applyFont="1" applyBorder="1" applyAlignment="1" applyProtection="1">
      <alignment horizontal="left" vertical="top" wrapText="1"/>
      <protection locked="0"/>
    </xf>
    <xf numFmtId="0" fontId="82" fillId="0" borderId="200" xfId="0" applyFont="1" applyBorder="1" applyAlignment="1" applyProtection="1">
      <alignment horizontal="left" vertical="top" wrapText="1"/>
      <protection locked="0"/>
    </xf>
    <xf numFmtId="0" fontId="82" fillId="0" borderId="202" xfId="0" applyFont="1" applyBorder="1" applyAlignment="1" applyProtection="1">
      <alignment horizontal="left" vertical="top" wrapText="1"/>
      <protection locked="0"/>
    </xf>
    <xf numFmtId="0" fontId="82" fillId="0" borderId="201" xfId="0" applyFont="1" applyBorder="1" applyAlignment="1" applyProtection="1">
      <alignment vertical="top" wrapText="1"/>
      <protection locked="0"/>
    </xf>
    <xf numFmtId="0" fontId="82" fillId="0" borderId="200" xfId="0" applyFont="1" applyBorder="1" applyAlignment="1" applyProtection="1">
      <alignment vertical="top" wrapText="1"/>
      <protection locked="0"/>
    </xf>
    <xf numFmtId="0" fontId="82" fillId="0" borderId="202" xfId="0" applyFont="1" applyBorder="1" applyAlignment="1" applyProtection="1">
      <alignment vertical="top" wrapText="1"/>
      <protection locked="0"/>
    </xf>
    <xf numFmtId="0" fontId="82" fillId="0" borderId="15" xfId="0" applyFont="1" applyBorder="1" applyAlignment="1" applyProtection="1">
      <alignment vertical="top" wrapText="1"/>
      <protection locked="0"/>
    </xf>
    <xf numFmtId="0" fontId="82" fillId="0" borderId="0" xfId="0" applyFont="1" applyAlignment="1" applyProtection="1">
      <alignment vertical="top" wrapText="1"/>
      <protection locked="0"/>
    </xf>
    <xf numFmtId="0" fontId="82" fillId="0" borderId="16" xfId="0" applyFont="1" applyBorder="1" applyAlignment="1" applyProtection="1">
      <alignment vertical="top" wrapText="1"/>
      <protection locked="0"/>
    </xf>
    <xf numFmtId="0" fontId="82" fillId="0" borderId="198" xfId="0" applyFont="1" applyBorder="1" applyAlignment="1" applyProtection="1">
      <alignment horizontal="left" vertical="top" wrapText="1"/>
      <protection locked="0"/>
    </xf>
    <xf numFmtId="0" fontId="82" fillId="0" borderId="23" xfId="0" applyFont="1" applyBorder="1" applyAlignment="1" applyProtection="1">
      <alignment vertical="top" wrapText="1"/>
      <protection locked="0"/>
    </xf>
    <xf numFmtId="0" fontId="82" fillId="0" borderId="20" xfId="0" applyFont="1" applyBorder="1" applyAlignment="1" applyProtection="1">
      <alignment vertical="top" wrapText="1"/>
      <protection locked="0"/>
    </xf>
    <xf numFmtId="0" fontId="82" fillId="0" borderId="21" xfId="0" applyFont="1" applyBorder="1" applyAlignment="1" applyProtection="1">
      <alignment vertical="top" wrapText="1"/>
      <protection locked="0"/>
    </xf>
    <xf numFmtId="0" fontId="82" fillId="0" borderId="0" xfId="0" applyFont="1" applyAlignment="1">
      <alignment horizontal="left" vertical="center" shrinkToFit="1"/>
    </xf>
    <xf numFmtId="0" fontId="47" fillId="0" borderId="0" xfId="0" applyFont="1" applyAlignment="1">
      <alignment horizontal="left" vertical="center" shrinkToFit="1"/>
    </xf>
    <xf numFmtId="0" fontId="26" fillId="0" borderId="46" xfId="0" applyFont="1" applyBorder="1" applyAlignment="1" applyProtection="1">
      <alignment horizontal="center" vertical="center" shrinkToFit="1"/>
      <protection locked="0"/>
    </xf>
    <xf numFmtId="0" fontId="26" fillId="0" borderId="47" xfId="0" applyFont="1" applyBorder="1" applyAlignment="1" applyProtection="1">
      <alignment horizontal="center" vertical="center" shrinkToFit="1"/>
      <protection locked="0"/>
    </xf>
    <xf numFmtId="0" fontId="26" fillId="27" borderId="196" xfId="0" applyFont="1" applyFill="1" applyBorder="1" applyAlignment="1">
      <alignment horizontal="center" vertical="center" shrinkToFit="1"/>
    </xf>
    <xf numFmtId="0" fontId="26" fillId="0" borderId="30" xfId="0" applyFont="1" applyBorder="1" applyAlignment="1">
      <alignment horizontal="center" vertical="center"/>
    </xf>
    <xf numFmtId="0" fontId="29" fillId="0" borderId="0" xfId="0" applyFont="1" applyAlignment="1">
      <alignment horizontal="left" vertical="center" shrinkToFit="1"/>
    </xf>
    <xf numFmtId="0" fontId="29" fillId="0" borderId="16" xfId="0" applyFont="1" applyBorder="1" applyAlignment="1">
      <alignment horizontal="left" vertical="center" shrinkToFit="1"/>
    </xf>
    <xf numFmtId="0" fontId="26" fillId="30" borderId="196" xfId="0" applyFont="1" applyFill="1" applyBorder="1" applyAlignment="1">
      <alignment horizontal="center" vertical="center" shrinkToFit="1"/>
    </xf>
    <xf numFmtId="0" fontId="26" fillId="27" borderId="46" xfId="0" applyFont="1" applyFill="1" applyBorder="1" applyAlignment="1">
      <alignment horizontal="center" vertical="center" shrinkToFit="1"/>
    </xf>
    <xf numFmtId="0" fontId="26" fillId="27" borderId="47" xfId="0" applyFont="1" applyFill="1" applyBorder="1" applyAlignment="1">
      <alignment horizontal="center" vertical="center" shrinkToFit="1"/>
    </xf>
    <xf numFmtId="0" fontId="87" fillId="0" borderId="0" xfId="0" applyFont="1">
      <alignment vertical="center"/>
    </xf>
    <xf numFmtId="0" fontId="87" fillId="0" borderId="16" xfId="0" applyFont="1" applyBorder="1">
      <alignment vertical="center"/>
    </xf>
    <xf numFmtId="0" fontId="26" fillId="27" borderId="30" xfId="0" applyFont="1" applyFill="1" applyBorder="1" applyAlignment="1">
      <alignment horizontal="center" vertical="center"/>
    </xf>
    <xf numFmtId="0" fontId="26" fillId="27" borderId="196" xfId="0" applyFont="1" applyFill="1" applyBorder="1" applyAlignment="1">
      <alignment horizontal="center" vertical="center"/>
    </xf>
    <xf numFmtId="0" fontId="26" fillId="27" borderId="43" xfId="0" applyFont="1" applyFill="1" applyBorder="1" applyAlignment="1">
      <alignment horizontal="center" vertical="center" shrinkToFit="1"/>
    </xf>
    <xf numFmtId="0" fontId="26" fillId="27" borderId="44" xfId="0" applyFont="1" applyFill="1" applyBorder="1" applyAlignment="1">
      <alignment horizontal="center" vertical="center" shrinkToFit="1"/>
    </xf>
    <xf numFmtId="0" fontId="26" fillId="0" borderId="43" xfId="0" applyFont="1" applyBorder="1" applyAlignment="1" applyProtection="1">
      <alignment horizontal="center" vertical="center" shrinkToFit="1"/>
      <protection locked="0"/>
    </xf>
    <xf numFmtId="0" fontId="26" fillId="0" borderId="44" xfId="0" applyFont="1" applyBorder="1" applyAlignment="1" applyProtection="1">
      <alignment horizontal="center" vertical="center" shrinkToFit="1"/>
      <protection locked="0"/>
    </xf>
    <xf numFmtId="0" fontId="25" fillId="0" borderId="16" xfId="0" applyFont="1" applyBorder="1" applyAlignment="1">
      <alignment horizontal="left" vertical="top" wrapText="1"/>
    </xf>
    <xf numFmtId="0" fontId="26" fillId="0" borderId="59" xfId="0" applyFont="1" applyBorder="1" applyAlignment="1">
      <alignment horizontal="center" vertical="center" shrinkToFit="1"/>
    </xf>
    <xf numFmtId="0" fontId="26" fillId="29" borderId="45" xfId="0" applyFont="1" applyFill="1" applyBorder="1" applyAlignment="1" applyProtection="1">
      <alignment horizontal="center" vertical="center" shrinkToFit="1"/>
      <protection locked="0"/>
    </xf>
    <xf numFmtId="0" fontId="31" fillId="27" borderId="201" xfId="0" applyFont="1" applyFill="1" applyBorder="1" applyAlignment="1">
      <alignment vertical="center" wrapText="1" shrinkToFit="1"/>
    </xf>
    <xf numFmtId="0" fontId="31" fillId="27" borderId="202" xfId="0" applyFont="1" applyFill="1" applyBorder="1" applyAlignment="1">
      <alignment vertical="center" wrapText="1" shrinkToFit="1"/>
    </xf>
    <xf numFmtId="0" fontId="31" fillId="27" borderId="15" xfId="0" applyFont="1" applyFill="1" applyBorder="1" applyAlignment="1">
      <alignment vertical="center" wrapText="1" shrinkToFit="1"/>
    </xf>
    <xf numFmtId="0" fontId="31" fillId="27" borderId="16" xfId="0" applyFont="1" applyFill="1" applyBorder="1" applyAlignment="1">
      <alignment vertical="center" wrapText="1" shrinkToFit="1"/>
    </xf>
    <xf numFmtId="0" fontId="31" fillId="27" borderId="23" xfId="0" applyFont="1" applyFill="1" applyBorder="1" applyAlignment="1">
      <alignment vertical="center" wrapText="1" shrinkToFit="1"/>
    </xf>
    <xf numFmtId="0" fontId="31" fillId="27" borderId="21" xfId="0" applyFont="1" applyFill="1" applyBorder="1" applyAlignment="1">
      <alignment vertical="center" wrapText="1" shrinkToFit="1"/>
    </xf>
    <xf numFmtId="0" fontId="26" fillId="27" borderId="52" xfId="0" applyFont="1" applyFill="1" applyBorder="1" applyAlignment="1">
      <alignment horizontal="center" vertical="center" shrinkToFit="1"/>
    </xf>
    <xf numFmtId="0" fontId="26" fillId="29" borderId="43" xfId="0" applyFont="1" applyFill="1" applyBorder="1" applyAlignment="1" applyProtection="1">
      <alignment horizontal="center" vertical="center" shrinkToFit="1"/>
      <protection locked="0"/>
    </xf>
    <xf numFmtId="0" fontId="26" fillId="29" borderId="52" xfId="0" applyFont="1" applyFill="1" applyBorder="1" applyAlignment="1" applyProtection="1">
      <alignment horizontal="center" vertical="center" shrinkToFit="1"/>
      <protection locked="0"/>
    </xf>
    <xf numFmtId="0" fontId="26" fillId="29" borderId="44" xfId="0" applyFont="1" applyFill="1" applyBorder="1" applyAlignment="1" applyProtection="1">
      <alignment horizontal="center" vertical="center" shrinkToFit="1"/>
      <protection locked="0"/>
    </xf>
    <xf numFmtId="0" fontId="26" fillId="0" borderId="53" xfId="0" applyFont="1" applyBorder="1" applyAlignment="1">
      <alignment horizontal="center" vertical="center" shrinkToFit="1"/>
    </xf>
    <xf numFmtId="0" fontId="26" fillId="29" borderId="42" xfId="0" applyFont="1" applyFill="1" applyBorder="1" applyAlignment="1" applyProtection="1">
      <alignment horizontal="center" vertical="center" shrinkToFit="1"/>
      <protection locked="0"/>
    </xf>
    <xf numFmtId="0" fontId="26" fillId="27" borderId="55" xfId="0" applyFont="1" applyFill="1" applyBorder="1" applyAlignment="1">
      <alignment horizontal="center" vertical="center" shrinkToFit="1"/>
    </xf>
    <xf numFmtId="0" fontId="26" fillId="27" borderId="56" xfId="0" applyFont="1" applyFill="1" applyBorder="1" applyAlignment="1">
      <alignment horizontal="center" vertical="center" shrinkToFit="1"/>
    </xf>
    <xf numFmtId="0" fontId="26" fillId="27" borderId="57" xfId="0" applyFont="1" applyFill="1" applyBorder="1" applyAlignment="1">
      <alignment horizontal="center" vertical="center" shrinkToFit="1"/>
    </xf>
    <xf numFmtId="0" fontId="26" fillId="29" borderId="55" xfId="0" applyFont="1" applyFill="1" applyBorder="1" applyAlignment="1" applyProtection="1">
      <alignment horizontal="center" vertical="center" shrinkToFit="1"/>
      <protection locked="0"/>
    </xf>
    <xf numFmtId="0" fontId="26" fillId="29" borderId="56" xfId="0" applyFont="1" applyFill="1" applyBorder="1" applyAlignment="1" applyProtection="1">
      <alignment horizontal="center" vertical="center" shrinkToFit="1"/>
      <protection locked="0"/>
    </xf>
    <xf numFmtId="0" fontId="26" fillId="29" borderId="57" xfId="0" applyFont="1" applyFill="1" applyBorder="1" applyAlignment="1" applyProtection="1">
      <alignment horizontal="center" vertical="center" shrinkToFit="1"/>
      <protection locked="0"/>
    </xf>
    <xf numFmtId="0" fontId="26" fillId="30" borderId="54" xfId="0" applyFont="1" applyFill="1" applyBorder="1" applyAlignment="1">
      <alignment horizontal="center" vertical="center" shrinkToFit="1"/>
    </xf>
    <xf numFmtId="0" fontId="26" fillId="29" borderId="54" xfId="0" applyFont="1" applyFill="1" applyBorder="1" applyAlignment="1" applyProtection="1">
      <alignment horizontal="center" vertical="center" shrinkToFit="1"/>
      <protection locked="0"/>
    </xf>
    <xf numFmtId="0" fontId="25" fillId="25" borderId="15" xfId="0" applyFont="1" applyFill="1" applyBorder="1" applyAlignment="1">
      <alignment horizontal="center" vertical="top" wrapText="1"/>
    </xf>
    <xf numFmtId="0" fontId="25" fillId="25" borderId="0" xfId="0" applyFont="1" applyFill="1" applyAlignment="1">
      <alignment horizontal="center" vertical="top" wrapText="1"/>
    </xf>
    <xf numFmtId="0" fontId="25" fillId="25" borderId="16" xfId="0" applyFont="1" applyFill="1" applyBorder="1" applyAlignment="1">
      <alignment horizontal="center" vertical="top" wrapText="1"/>
    </xf>
    <xf numFmtId="0" fontId="26" fillId="0" borderId="0" xfId="0" applyFont="1" applyAlignment="1">
      <alignment vertical="center" shrinkToFit="1"/>
    </xf>
    <xf numFmtId="178" fontId="26" fillId="0" borderId="197" xfId="0" applyNumberFormat="1" applyFont="1" applyBorder="1" applyProtection="1">
      <alignment vertical="center"/>
      <protection locked="0"/>
    </xf>
    <xf numFmtId="178" fontId="0" fillId="0" borderId="198" xfId="0" applyNumberFormat="1" applyBorder="1" applyProtection="1">
      <alignment vertical="center"/>
      <protection locked="0"/>
    </xf>
    <xf numFmtId="178" fontId="0" fillId="0" borderId="199" xfId="0" applyNumberFormat="1" applyBorder="1" applyProtection="1">
      <alignment vertical="center"/>
      <protection locked="0"/>
    </xf>
    <xf numFmtId="0" fontId="26" fillId="0" borderId="0" xfId="0" applyFont="1" applyAlignment="1">
      <alignment horizontal="left" vertical="center"/>
    </xf>
    <xf numFmtId="0" fontId="26" fillId="0" borderId="16" xfId="0" applyFont="1" applyBorder="1" applyAlignment="1">
      <alignment horizontal="left" vertical="center"/>
    </xf>
    <xf numFmtId="0" fontId="26" fillId="27" borderId="196" xfId="0" applyFont="1" applyFill="1" applyBorder="1" applyAlignment="1">
      <alignment horizontal="center" vertical="center" wrapText="1" shrinkToFit="1"/>
    </xf>
    <xf numFmtId="0" fontId="26" fillId="0" borderId="196" xfId="0" applyFont="1" applyBorder="1" applyAlignment="1">
      <alignment horizontal="left" vertical="center" shrinkToFit="1"/>
    </xf>
    <xf numFmtId="0" fontId="26" fillId="0" borderId="196" xfId="0" applyFont="1" applyBorder="1" applyAlignment="1">
      <alignment horizontal="left" vertical="top" shrinkToFit="1"/>
    </xf>
    <xf numFmtId="0" fontId="26" fillId="0" borderId="197" xfId="0" applyFont="1" applyBorder="1" applyAlignment="1">
      <alignment horizontal="left" vertical="center" shrinkToFit="1"/>
    </xf>
    <xf numFmtId="0" fontId="26" fillId="0" borderId="198" xfId="0" applyFont="1" applyBorder="1" applyAlignment="1">
      <alignment horizontal="left" vertical="center" shrinkToFit="1"/>
    </xf>
    <xf numFmtId="0" fontId="25" fillId="0" borderId="15" xfId="0" applyFont="1" applyBorder="1" applyAlignment="1" applyProtection="1">
      <alignment horizontal="left" vertical="top" wrapText="1"/>
      <protection locked="0"/>
    </xf>
    <xf numFmtId="0" fontId="25" fillId="0" borderId="0" xfId="0" applyFont="1" applyAlignment="1" applyProtection="1">
      <alignment horizontal="left" vertical="top" wrapText="1"/>
      <protection locked="0"/>
    </xf>
    <xf numFmtId="0" fontId="25" fillId="0" borderId="16" xfId="0" applyFont="1" applyBorder="1" applyAlignment="1" applyProtection="1">
      <alignment horizontal="left" vertical="top" wrapText="1"/>
      <protection locked="0"/>
    </xf>
    <xf numFmtId="0" fontId="29" fillId="0" borderId="200" xfId="0" applyFont="1" applyBorder="1" applyAlignment="1">
      <alignment vertical="top" wrapText="1"/>
    </xf>
    <xf numFmtId="0" fontId="26" fillId="27" borderId="58" xfId="0" applyFont="1" applyFill="1" applyBorder="1" applyAlignment="1">
      <alignment horizontal="center" vertical="center" shrinkToFit="1"/>
    </xf>
    <xf numFmtId="0" fontId="26" fillId="29" borderId="46" xfId="0" applyFont="1" applyFill="1" applyBorder="1" applyAlignment="1" applyProtection="1">
      <alignment horizontal="center" vertical="center" shrinkToFit="1"/>
      <protection locked="0"/>
    </xf>
    <xf numFmtId="0" fontId="26" fillId="29" borderId="58" xfId="0" applyFont="1" applyFill="1" applyBorder="1" applyAlignment="1" applyProtection="1">
      <alignment horizontal="center" vertical="center" shrinkToFit="1"/>
      <protection locked="0"/>
    </xf>
    <xf numFmtId="0" fontId="26" fillId="29" borderId="47" xfId="0" applyFont="1" applyFill="1" applyBorder="1" applyAlignment="1" applyProtection="1">
      <alignment horizontal="center" vertical="center" shrinkToFit="1"/>
      <protection locked="0"/>
    </xf>
    <xf numFmtId="0" fontId="25" fillId="0" borderId="22" xfId="0" applyFont="1" applyBorder="1" applyAlignment="1">
      <alignment vertical="top" wrapText="1"/>
    </xf>
    <xf numFmtId="0" fontId="26" fillId="0" borderId="198" xfId="0" applyFont="1" applyBorder="1" applyAlignment="1" applyProtection="1">
      <alignment horizontal="center" vertical="center" shrinkToFit="1"/>
      <protection locked="0"/>
    </xf>
    <xf numFmtId="0" fontId="47" fillId="27" borderId="196" xfId="0" applyFont="1" applyFill="1" applyBorder="1" applyAlignment="1">
      <alignment horizontal="center" vertical="center" shrinkToFit="1"/>
    </xf>
    <xf numFmtId="178" fontId="47" fillId="0" borderId="197" xfId="0" applyNumberFormat="1" applyFont="1" applyBorder="1" applyAlignment="1" applyProtection="1">
      <alignment horizontal="right" vertical="center" shrinkToFit="1"/>
      <protection locked="0"/>
    </xf>
    <xf numFmtId="178" fontId="47" fillId="0" borderId="198" xfId="0" applyNumberFormat="1" applyFont="1" applyBorder="1" applyAlignment="1" applyProtection="1">
      <alignment horizontal="right" vertical="center" shrinkToFit="1"/>
      <protection locked="0"/>
    </xf>
    <xf numFmtId="178" fontId="47" fillId="0" borderId="199" xfId="0" applyNumberFormat="1" applyFont="1" applyBorder="1" applyAlignment="1" applyProtection="1">
      <alignment horizontal="right" vertical="center" shrinkToFit="1"/>
      <protection locked="0"/>
    </xf>
    <xf numFmtId="0" fontId="26" fillId="29" borderId="197" xfId="0" applyFont="1" applyFill="1" applyBorder="1" applyAlignment="1" applyProtection="1">
      <alignment horizontal="center" vertical="center" shrinkToFit="1"/>
      <protection locked="0"/>
    </xf>
    <xf numFmtId="0" fontId="26" fillId="29" borderId="198" xfId="0" applyFont="1" applyFill="1" applyBorder="1" applyAlignment="1" applyProtection="1">
      <alignment horizontal="center" vertical="center" shrinkToFit="1"/>
      <protection locked="0"/>
    </xf>
    <xf numFmtId="0" fontId="26" fillId="29" borderId="199" xfId="0" applyFont="1" applyFill="1" applyBorder="1" applyAlignment="1" applyProtection="1">
      <alignment horizontal="center" vertical="center" shrinkToFit="1"/>
      <protection locked="0"/>
    </xf>
    <xf numFmtId="0" fontId="26" fillId="0" borderId="30" xfId="0" applyFont="1" applyBorder="1" applyAlignment="1">
      <alignment horizontal="center" vertical="center" shrinkToFit="1"/>
    </xf>
    <xf numFmtId="0" fontId="26" fillId="29" borderId="196" xfId="0" applyFont="1" applyFill="1" applyBorder="1" applyAlignment="1" applyProtection="1">
      <alignment horizontal="center" vertical="center" shrinkToFit="1"/>
      <protection locked="0"/>
    </xf>
    <xf numFmtId="0" fontId="26" fillId="0" borderId="197" xfId="0" applyFont="1" applyBorder="1" applyAlignment="1" applyProtection="1">
      <alignment vertical="center" shrinkToFit="1"/>
      <protection locked="0"/>
    </xf>
    <xf numFmtId="0" fontId="26" fillId="0" borderId="198" xfId="0" applyFont="1" applyBorder="1" applyAlignment="1" applyProtection="1">
      <alignment vertical="center" shrinkToFit="1"/>
      <protection locked="0"/>
    </xf>
    <xf numFmtId="0" fontId="26" fillId="0" borderId="199" xfId="0" applyFont="1" applyBorder="1" applyAlignment="1" applyProtection="1">
      <alignment vertical="center" shrinkToFit="1"/>
      <protection locked="0"/>
    </xf>
    <xf numFmtId="0" fontId="26" fillId="27" borderId="30" xfId="0" applyFont="1" applyFill="1" applyBorder="1" applyAlignment="1">
      <alignment horizontal="center" vertical="center" shrinkToFit="1"/>
    </xf>
    <xf numFmtId="0" fontId="47" fillId="27" borderId="25" xfId="0" applyFont="1" applyFill="1" applyBorder="1" applyAlignment="1">
      <alignment horizontal="center" vertical="center" shrinkToFit="1"/>
    </xf>
    <xf numFmtId="0" fontId="47" fillId="27" borderId="26" xfId="0" applyFont="1" applyFill="1" applyBorder="1" applyAlignment="1">
      <alignment horizontal="center" vertical="center" shrinkToFit="1"/>
    </xf>
    <xf numFmtId="0" fontId="47" fillId="27" borderId="27" xfId="0" applyFont="1" applyFill="1" applyBorder="1" applyAlignment="1">
      <alignment horizontal="center" vertical="center" shrinkToFit="1"/>
    </xf>
    <xf numFmtId="0" fontId="47" fillId="27" borderId="197" xfId="0" applyFont="1" applyFill="1" applyBorder="1" applyAlignment="1">
      <alignment horizontal="center" vertical="center" shrinkToFit="1"/>
    </xf>
    <xf numFmtId="0" fontId="47" fillId="27" borderId="198" xfId="0" applyFont="1" applyFill="1" applyBorder="1" applyAlignment="1">
      <alignment horizontal="center" vertical="center" shrinkToFit="1"/>
    </xf>
    <xf numFmtId="0" fontId="47" fillId="27" borderId="199" xfId="0" applyFont="1" applyFill="1" applyBorder="1" applyAlignment="1">
      <alignment horizontal="center" vertical="center" shrinkToFit="1"/>
    </xf>
    <xf numFmtId="0" fontId="82" fillId="25" borderId="0" xfId="0" applyFont="1" applyFill="1" applyAlignment="1">
      <alignment horizontal="center" vertical="top"/>
    </xf>
    <xf numFmtId="0" fontId="82" fillId="25" borderId="16" xfId="0" applyFont="1" applyFill="1" applyBorder="1" applyAlignment="1">
      <alignment horizontal="center" vertical="top"/>
    </xf>
    <xf numFmtId="0" fontId="82" fillId="25" borderId="15" xfId="0" applyFont="1" applyFill="1" applyBorder="1" applyAlignment="1">
      <alignment horizontal="center" vertical="top"/>
    </xf>
    <xf numFmtId="0" fontId="47" fillId="27" borderId="196" xfId="0" applyFont="1" applyFill="1" applyBorder="1" applyAlignment="1">
      <alignment horizontal="left" vertical="center" shrinkToFit="1"/>
    </xf>
    <xf numFmtId="0" fontId="47" fillId="0" borderId="197" xfId="0" applyFont="1" applyBorder="1" applyAlignment="1" applyProtection="1">
      <alignment horizontal="left" vertical="center" shrinkToFit="1"/>
      <protection locked="0"/>
    </xf>
    <xf numFmtId="0" fontId="47" fillId="0" borderId="198" xfId="0" applyFont="1" applyBorder="1" applyAlignment="1" applyProtection="1">
      <alignment horizontal="left" vertical="center" shrinkToFit="1"/>
      <protection locked="0"/>
    </xf>
    <xf numFmtId="0" fontId="47" fillId="0" borderId="199" xfId="0" applyFont="1" applyBorder="1" applyAlignment="1" applyProtection="1">
      <alignment horizontal="left" vertical="center" shrinkToFit="1"/>
      <protection locked="0"/>
    </xf>
    <xf numFmtId="0" fontId="47" fillId="0" borderId="197" xfId="0" applyFont="1" applyBorder="1" applyAlignment="1" applyProtection="1">
      <alignment horizontal="center" vertical="center" shrinkToFit="1"/>
      <protection locked="0"/>
    </xf>
    <xf numFmtId="0" fontId="47" fillId="0" borderId="198" xfId="0" applyFont="1" applyBorder="1" applyAlignment="1" applyProtection="1">
      <alignment horizontal="center" vertical="center" shrinkToFit="1"/>
      <protection locked="0"/>
    </xf>
    <xf numFmtId="0" fontId="26" fillId="28" borderId="198" xfId="0" applyFont="1" applyFill="1" applyBorder="1" applyAlignment="1" applyProtection="1">
      <alignment horizontal="center" vertical="center"/>
      <protection locked="0"/>
    </xf>
    <xf numFmtId="0" fontId="25" fillId="0" borderId="198" xfId="0" applyFont="1" applyBorder="1" applyAlignment="1" applyProtection="1">
      <alignment vertical="center" shrinkToFit="1"/>
      <protection locked="0"/>
    </xf>
    <xf numFmtId="0" fontId="26" fillId="0" borderId="196" xfId="0" applyFont="1" applyBorder="1" applyAlignment="1" applyProtection="1">
      <alignment horizontal="left" vertical="center" shrinkToFit="1"/>
      <protection locked="0"/>
    </xf>
    <xf numFmtId="0" fontId="26" fillId="0" borderId="198" xfId="0" applyFont="1" applyBorder="1" applyAlignment="1" applyProtection="1">
      <alignment horizontal="left" vertical="center" shrinkToFit="1"/>
      <protection locked="0"/>
    </xf>
    <xf numFmtId="0" fontId="26" fillId="27" borderId="197" xfId="0" applyFont="1" applyFill="1" applyBorder="1">
      <alignment vertical="center"/>
    </xf>
    <xf numFmtId="0" fontId="26" fillId="27" borderId="198" xfId="0" applyFont="1" applyFill="1" applyBorder="1">
      <alignment vertical="center"/>
    </xf>
    <xf numFmtId="0" fontId="26" fillId="27" borderId="199" xfId="0" applyFont="1" applyFill="1" applyBorder="1">
      <alignment vertical="center"/>
    </xf>
    <xf numFmtId="0" fontId="26" fillId="29" borderId="201" xfId="0" applyFont="1" applyFill="1" applyBorder="1" applyAlignment="1" applyProtection="1">
      <alignment horizontal="center" vertical="center"/>
      <protection locked="0"/>
    </xf>
    <xf numFmtId="0" fontId="26" fillId="29" borderId="202" xfId="0" applyFont="1" applyFill="1" applyBorder="1" applyAlignment="1" applyProtection="1">
      <alignment horizontal="center" vertical="center"/>
      <protection locked="0"/>
    </xf>
    <xf numFmtId="0" fontId="26" fillId="29" borderId="23" xfId="0" applyFont="1" applyFill="1" applyBorder="1" applyAlignment="1" applyProtection="1">
      <alignment horizontal="center" vertical="center"/>
      <protection locked="0"/>
    </xf>
    <xf numFmtId="0" fontId="26" fillId="29" borderId="21" xfId="0" applyFont="1" applyFill="1" applyBorder="1" applyAlignment="1" applyProtection="1">
      <alignment horizontal="center" vertical="center"/>
      <protection locked="0"/>
    </xf>
    <xf numFmtId="0" fontId="25" fillId="0" borderId="51" xfId="0" applyFont="1" applyBorder="1" applyAlignment="1">
      <alignment vertical="top" wrapText="1"/>
    </xf>
    <xf numFmtId="0" fontId="47" fillId="29" borderId="201" xfId="0" applyFont="1" applyFill="1" applyBorder="1" applyAlignment="1" applyProtection="1">
      <alignment horizontal="center" vertical="center" wrapText="1"/>
      <protection locked="0"/>
    </xf>
    <xf numFmtId="0" fontId="47" fillId="29" borderId="200" xfId="0" applyFont="1" applyFill="1" applyBorder="1" applyAlignment="1" applyProtection="1">
      <alignment horizontal="center" vertical="center" wrapText="1"/>
      <protection locked="0"/>
    </xf>
    <xf numFmtId="0" fontId="47" fillId="29" borderId="202" xfId="0" applyFont="1" applyFill="1" applyBorder="1" applyAlignment="1" applyProtection="1">
      <alignment horizontal="center" vertical="center" wrapText="1"/>
      <protection locked="0"/>
    </xf>
    <xf numFmtId="0" fontId="47" fillId="29" borderId="23" xfId="0" applyFont="1" applyFill="1" applyBorder="1" applyAlignment="1" applyProtection="1">
      <alignment horizontal="center" vertical="center" wrapText="1"/>
      <protection locked="0"/>
    </xf>
    <xf numFmtId="0" fontId="47" fillId="29" borderId="20" xfId="0" applyFont="1" applyFill="1" applyBorder="1" applyAlignment="1" applyProtection="1">
      <alignment horizontal="center" vertical="center" wrapText="1"/>
      <protection locked="0"/>
    </xf>
    <xf numFmtId="0" fontId="47" fillId="29" borderId="21" xfId="0" applyFont="1" applyFill="1" applyBorder="1" applyAlignment="1" applyProtection="1">
      <alignment horizontal="center" vertical="center" wrapText="1"/>
      <protection locked="0"/>
    </xf>
    <xf numFmtId="0" fontId="47" fillId="29" borderId="201" xfId="0" applyFont="1" applyFill="1" applyBorder="1" applyAlignment="1" applyProtection="1">
      <alignment horizontal="center" vertical="center"/>
      <protection locked="0"/>
    </xf>
    <xf numFmtId="0" fontId="47" fillId="29" borderId="202" xfId="0" applyFont="1" applyFill="1" applyBorder="1" applyAlignment="1" applyProtection="1">
      <alignment horizontal="center" vertical="center"/>
      <protection locked="0"/>
    </xf>
    <xf numFmtId="0" fontId="47" fillId="29" borderId="15" xfId="0" applyFont="1" applyFill="1" applyBorder="1" applyAlignment="1" applyProtection="1">
      <alignment horizontal="center" vertical="center"/>
      <protection locked="0"/>
    </xf>
    <xf numFmtId="0" fontId="47" fillId="29" borderId="16" xfId="0" applyFont="1" applyFill="1" applyBorder="1" applyAlignment="1" applyProtection="1">
      <alignment horizontal="center" vertical="center"/>
      <protection locked="0"/>
    </xf>
    <xf numFmtId="0" fontId="47" fillId="29" borderId="23" xfId="0" applyFont="1" applyFill="1" applyBorder="1" applyAlignment="1" applyProtection="1">
      <alignment horizontal="center" vertical="center"/>
      <protection locked="0"/>
    </xf>
    <xf numFmtId="0" fontId="47" fillId="29" borderId="21" xfId="0" applyFont="1" applyFill="1" applyBorder="1" applyAlignment="1" applyProtection="1">
      <alignment horizontal="center" vertical="center"/>
      <protection locked="0"/>
    </xf>
    <xf numFmtId="0" fontId="47" fillId="27" borderId="15" xfId="0" applyFont="1" applyFill="1" applyBorder="1" applyAlignment="1">
      <alignment horizontal="center" vertical="center"/>
    </xf>
    <xf numFmtId="0" fontId="47" fillId="27" borderId="0" xfId="0" applyFont="1" applyFill="1" applyAlignment="1">
      <alignment horizontal="center" vertical="center"/>
    </xf>
    <xf numFmtId="0" fontId="47" fillId="27" borderId="201" xfId="0" applyFont="1" applyFill="1" applyBorder="1" applyAlignment="1">
      <alignment horizontal="left" vertical="center"/>
    </xf>
    <xf numFmtId="0" fontId="47" fillId="27" borderId="200" xfId="0" applyFont="1" applyFill="1" applyBorder="1" applyAlignment="1">
      <alignment horizontal="left" vertical="center"/>
    </xf>
    <xf numFmtId="0" fontId="47" fillId="27" borderId="202" xfId="0" applyFont="1" applyFill="1" applyBorder="1" applyAlignment="1">
      <alignment horizontal="left" vertical="center"/>
    </xf>
    <xf numFmtId="0" fontId="47" fillId="27" borderId="23" xfId="0" applyFont="1" applyFill="1" applyBorder="1" applyAlignment="1">
      <alignment horizontal="left" vertical="center"/>
    </xf>
    <xf numFmtId="0" fontId="47" fillId="27" borderId="20" xfId="0" applyFont="1" applyFill="1" applyBorder="1" applyAlignment="1">
      <alignment horizontal="left" vertical="center"/>
    </xf>
    <xf numFmtId="0" fontId="47" fillId="27" borderId="21" xfId="0" applyFont="1" applyFill="1" applyBorder="1" applyAlignment="1">
      <alignment horizontal="left" vertical="center"/>
    </xf>
    <xf numFmtId="0" fontId="25" fillId="27" borderId="201" xfId="0" quotePrefix="1" applyFont="1" applyFill="1" applyBorder="1" applyAlignment="1">
      <alignment horizontal="center" vertical="center" wrapText="1"/>
    </xf>
    <xf numFmtId="0" fontId="25" fillId="27" borderId="202" xfId="0" applyFont="1" applyFill="1" applyBorder="1" applyAlignment="1">
      <alignment horizontal="center" vertical="center" wrapText="1"/>
    </xf>
    <xf numFmtId="0" fontId="25" fillId="27" borderId="23" xfId="0" applyFont="1" applyFill="1" applyBorder="1" applyAlignment="1">
      <alignment horizontal="center" vertical="center" wrapText="1"/>
    </xf>
    <xf numFmtId="0" fontId="25" fillId="27" borderId="21" xfId="0" applyFont="1" applyFill="1" applyBorder="1" applyAlignment="1">
      <alignment horizontal="center" vertical="center" wrapText="1"/>
    </xf>
    <xf numFmtId="0" fontId="25" fillId="27" borderId="201" xfId="0" applyFont="1" applyFill="1" applyBorder="1" applyAlignment="1">
      <alignment vertical="center" wrapText="1"/>
    </xf>
    <xf numFmtId="0" fontId="25" fillId="27" borderId="200" xfId="0" applyFont="1" applyFill="1" applyBorder="1" applyAlignment="1">
      <alignment vertical="center" wrapText="1"/>
    </xf>
    <xf numFmtId="0" fontId="25" fillId="27" borderId="202" xfId="0" applyFont="1" applyFill="1" applyBorder="1" applyAlignment="1">
      <alignment vertical="center" wrapText="1"/>
    </xf>
    <xf numFmtId="0" fontId="25" fillId="27" borderId="23" xfId="0" applyFont="1" applyFill="1" applyBorder="1" applyAlignment="1">
      <alignment vertical="center" wrapText="1"/>
    </xf>
    <xf numFmtId="0" fontId="25" fillId="27" borderId="20" xfId="0" applyFont="1" applyFill="1" applyBorder="1" applyAlignment="1">
      <alignment vertical="center" wrapText="1"/>
    </xf>
    <xf numFmtId="0" fontId="25" fillId="27" borderId="21" xfId="0" applyFont="1" applyFill="1" applyBorder="1" applyAlignment="1">
      <alignment vertical="center" wrapText="1"/>
    </xf>
    <xf numFmtId="0" fontId="29" fillId="0" borderId="201" xfId="0" applyFont="1" applyBorder="1" applyAlignment="1" applyProtection="1">
      <alignment horizontal="center" vertical="center" shrinkToFit="1"/>
      <protection locked="0"/>
    </xf>
    <xf numFmtId="0" fontId="29" fillId="0" borderId="200" xfId="0" applyFont="1" applyBorder="1" applyAlignment="1" applyProtection="1">
      <alignment horizontal="center" vertical="center" shrinkToFit="1"/>
      <protection locked="0"/>
    </xf>
    <xf numFmtId="0" fontId="29" fillId="0" borderId="204" xfId="0" applyFont="1" applyBorder="1" applyAlignment="1" applyProtection="1">
      <alignment horizontal="center" vertical="center" shrinkToFit="1"/>
      <protection locked="0"/>
    </xf>
    <xf numFmtId="0" fontId="29" fillId="0" borderId="23" xfId="0" applyFont="1" applyBorder="1" applyAlignment="1" applyProtection="1">
      <alignment horizontal="center" vertical="center" shrinkToFit="1"/>
      <protection locked="0"/>
    </xf>
    <xf numFmtId="0" fontId="29" fillId="0" borderId="20" xfId="0" applyFont="1" applyBorder="1" applyAlignment="1" applyProtection="1">
      <alignment horizontal="center" vertical="center" shrinkToFit="1"/>
      <protection locked="0"/>
    </xf>
    <xf numFmtId="0" fontId="29" fillId="0" borderId="108" xfId="0" applyFont="1" applyBorder="1" applyAlignment="1" applyProtection="1">
      <alignment horizontal="center" vertical="center" shrinkToFit="1"/>
      <protection locked="0"/>
    </xf>
    <xf numFmtId="0" fontId="29" fillId="0" borderId="203" xfId="0" applyFont="1" applyBorder="1" applyAlignment="1" applyProtection="1">
      <alignment horizontal="center" vertical="center" shrinkToFit="1"/>
      <protection locked="0"/>
    </xf>
    <xf numFmtId="0" fontId="29" fillId="0" borderId="41" xfId="0" applyFont="1" applyBorder="1" applyAlignment="1" applyProtection="1">
      <alignment horizontal="center" vertical="center" shrinkToFit="1"/>
      <protection locked="0"/>
    </xf>
    <xf numFmtId="0" fontId="25" fillId="0" borderId="51" xfId="0" applyFont="1" applyBorder="1" applyAlignment="1">
      <alignment horizontal="left" vertical="top" wrapText="1"/>
    </xf>
    <xf numFmtId="0" fontId="25" fillId="27" borderId="15" xfId="0" applyFont="1" applyFill="1" applyBorder="1" applyAlignment="1">
      <alignment horizontal="center" vertical="center" wrapText="1"/>
    </xf>
    <xf numFmtId="0" fontId="25" fillId="27" borderId="16" xfId="0" applyFont="1" applyFill="1" applyBorder="1" applyAlignment="1">
      <alignment horizontal="center" vertical="center" wrapText="1"/>
    </xf>
    <xf numFmtId="0" fontId="25" fillId="27" borderId="201" xfId="0" applyFont="1" applyFill="1" applyBorder="1" applyAlignment="1">
      <alignment vertical="top" textRotation="255" wrapText="1"/>
    </xf>
    <xf numFmtId="0" fontId="70" fillId="0" borderId="200" xfId="0" applyFont="1" applyBorder="1" applyAlignment="1">
      <alignment vertical="top" textRotation="255" wrapText="1"/>
    </xf>
    <xf numFmtId="0" fontId="70" fillId="0" borderId="202" xfId="0" applyFont="1" applyBorder="1" applyAlignment="1">
      <alignment vertical="top" wrapText="1"/>
    </xf>
    <xf numFmtId="0" fontId="70" fillId="0" borderId="15" xfId="0" applyFont="1" applyBorder="1" applyAlignment="1">
      <alignment vertical="top" textRotation="255" wrapText="1"/>
    </xf>
    <xf numFmtId="0" fontId="70" fillId="0" borderId="0" xfId="0" applyFont="1" applyAlignment="1">
      <alignment vertical="top" textRotation="255" wrapText="1"/>
    </xf>
    <xf numFmtId="0" fontId="70" fillId="0" borderId="16" xfId="0" applyFont="1" applyBorder="1" applyAlignment="1">
      <alignment vertical="top" wrapText="1"/>
    </xf>
    <xf numFmtId="0" fontId="70" fillId="0" borderId="23" xfId="0" applyFont="1" applyBorder="1" applyAlignment="1">
      <alignment vertical="top" textRotation="255" wrapText="1"/>
    </xf>
    <xf numFmtId="0" fontId="70" fillId="0" borderId="20" xfId="0" applyFont="1" applyBorder="1" applyAlignment="1">
      <alignment vertical="top" textRotation="255" wrapText="1"/>
    </xf>
    <xf numFmtId="0" fontId="70" fillId="0" borderId="21" xfId="0" applyFont="1" applyBorder="1" applyAlignment="1">
      <alignment vertical="top" wrapText="1"/>
    </xf>
    <xf numFmtId="0" fontId="29" fillId="0" borderId="15" xfId="0" applyFont="1" applyBorder="1" applyAlignment="1" applyProtection="1">
      <alignment horizontal="center" vertical="center" shrinkToFit="1"/>
      <protection locked="0"/>
    </xf>
    <xf numFmtId="0" fontId="29" fillId="0" borderId="0" xfId="0" applyFont="1" applyAlignment="1" applyProtection="1">
      <alignment horizontal="center" vertical="center" shrinkToFit="1"/>
      <protection locked="0"/>
    </xf>
    <xf numFmtId="0" fontId="29" fillId="0" borderId="51" xfId="0" applyFont="1" applyBorder="1" applyAlignment="1" applyProtection="1">
      <alignment horizontal="center" vertical="center" shrinkToFit="1"/>
      <protection locked="0"/>
    </xf>
    <xf numFmtId="0" fontId="29" fillId="0" borderId="143" xfId="0" applyFont="1" applyBorder="1" applyAlignment="1" applyProtection="1">
      <alignment horizontal="center" vertical="center" shrinkToFit="1"/>
      <protection locked="0"/>
    </xf>
    <xf numFmtId="0" fontId="25" fillId="27" borderId="196" xfId="0" applyFont="1" applyFill="1" applyBorder="1" applyAlignment="1">
      <alignment vertical="center" wrapText="1"/>
    </xf>
    <xf numFmtId="0" fontId="50" fillId="27" borderId="200" xfId="0" applyFont="1" applyFill="1" applyBorder="1" applyAlignment="1">
      <alignment vertical="center" wrapText="1"/>
    </xf>
    <xf numFmtId="0" fontId="50" fillId="27" borderId="202" xfId="0" applyFont="1" applyFill="1" applyBorder="1" applyAlignment="1">
      <alignment vertical="center" wrapText="1"/>
    </xf>
    <xf numFmtId="0" fontId="50" fillId="27" borderId="20" xfId="0" applyFont="1" applyFill="1" applyBorder="1" applyAlignment="1">
      <alignment vertical="center" wrapText="1"/>
    </xf>
    <xf numFmtId="0" fontId="50" fillId="27" borderId="21" xfId="0" applyFont="1" applyFill="1" applyBorder="1" applyAlignment="1">
      <alignment vertical="center" wrapText="1"/>
    </xf>
    <xf numFmtId="0" fontId="70" fillId="0" borderId="202" xfId="0" applyFont="1" applyBorder="1" applyAlignment="1">
      <alignment vertical="top" textRotation="255" wrapText="1"/>
    </xf>
    <xf numFmtId="0" fontId="70" fillId="0" borderId="16" xfId="0" applyFont="1" applyBorder="1" applyAlignment="1">
      <alignment vertical="top" textRotation="255" wrapText="1"/>
    </xf>
    <xf numFmtId="0" fontId="70" fillId="0" borderId="21" xfId="0" applyFont="1" applyBorder="1" applyAlignment="1">
      <alignment vertical="top" textRotation="255" wrapText="1"/>
    </xf>
    <xf numFmtId="0" fontId="25" fillId="27" borderId="201" xfId="0" applyFont="1" applyFill="1" applyBorder="1" applyAlignment="1">
      <alignment horizontal="left" vertical="center" wrapText="1"/>
    </xf>
    <xf numFmtId="0" fontId="25" fillId="27" borderId="200" xfId="0" applyFont="1" applyFill="1" applyBorder="1" applyAlignment="1">
      <alignment horizontal="left" vertical="center" wrapText="1"/>
    </xf>
    <xf numFmtId="0" fontId="25" fillId="27" borderId="202" xfId="0" applyFont="1" applyFill="1" applyBorder="1" applyAlignment="1">
      <alignment horizontal="left" vertical="center" wrapText="1"/>
    </xf>
    <xf numFmtId="0" fontId="25" fillId="27" borderId="23" xfId="0" applyFont="1" applyFill="1" applyBorder="1" applyAlignment="1">
      <alignment horizontal="left" vertical="center" wrapText="1"/>
    </xf>
    <xf numFmtId="0" fontId="25" fillId="27" borderId="20" xfId="0" applyFont="1" applyFill="1" applyBorder="1" applyAlignment="1">
      <alignment horizontal="left" vertical="center" wrapText="1"/>
    </xf>
    <xf numFmtId="0" fontId="25" fillId="27" borderId="21" xfId="0" applyFont="1" applyFill="1" applyBorder="1" applyAlignment="1">
      <alignment horizontal="left" vertical="center" wrapText="1"/>
    </xf>
    <xf numFmtId="58" fontId="26" fillId="0" borderId="197" xfId="0" applyNumberFormat="1" applyFont="1" applyBorder="1" applyAlignment="1" applyProtection="1">
      <alignment horizontal="center" vertical="center" shrinkToFit="1"/>
      <protection locked="0"/>
    </xf>
    <xf numFmtId="58" fontId="26" fillId="0" borderId="198" xfId="0" applyNumberFormat="1" applyFont="1" applyBorder="1" applyAlignment="1" applyProtection="1">
      <alignment horizontal="center" vertical="center" shrinkToFit="1"/>
      <protection locked="0"/>
    </xf>
    <xf numFmtId="58" fontId="26" fillId="0" borderId="199" xfId="0" applyNumberFormat="1" applyFont="1" applyBorder="1" applyAlignment="1" applyProtection="1">
      <alignment horizontal="center" vertical="center" shrinkToFit="1"/>
      <protection locked="0"/>
    </xf>
    <xf numFmtId="0" fontId="25" fillId="27" borderId="197" xfId="0" applyFont="1" applyFill="1" applyBorder="1" applyAlignment="1">
      <alignment horizontal="left" vertical="center" shrinkToFit="1"/>
    </xf>
    <xf numFmtId="0" fontId="25" fillId="27" borderId="198" xfId="0" applyFont="1" applyFill="1" applyBorder="1" applyAlignment="1">
      <alignment horizontal="left" vertical="center" shrinkToFit="1"/>
    </xf>
    <xf numFmtId="0" fontId="26" fillId="27" borderId="28" xfId="0" applyFont="1" applyFill="1" applyBorder="1" applyAlignment="1">
      <alignment horizontal="center" vertical="center" shrinkToFit="1"/>
    </xf>
    <xf numFmtId="0" fontId="26" fillId="27" borderId="196" xfId="0" applyFont="1" applyFill="1" applyBorder="1" applyAlignment="1">
      <alignment horizontal="left" vertical="center" shrinkToFit="1"/>
    </xf>
    <xf numFmtId="0" fontId="25" fillId="0" borderId="196" xfId="0" applyFont="1" applyBorder="1" applyAlignment="1" applyProtection="1">
      <alignment horizontal="left" vertical="top" wrapText="1" shrinkToFit="1"/>
      <protection locked="0"/>
    </xf>
    <xf numFmtId="0" fontId="29" fillId="27" borderId="197" xfId="0" applyFont="1" applyFill="1" applyBorder="1" applyAlignment="1">
      <alignment vertical="center" shrinkToFit="1"/>
    </xf>
    <xf numFmtId="0" fontId="29" fillId="27" borderId="198" xfId="0" applyFont="1" applyFill="1" applyBorder="1" applyAlignment="1">
      <alignment vertical="center" shrinkToFit="1"/>
    </xf>
    <xf numFmtId="0" fontId="29" fillId="27" borderId="199" xfId="0" applyFont="1" applyFill="1" applyBorder="1" applyAlignment="1">
      <alignment vertical="center" shrinkToFit="1"/>
    </xf>
    <xf numFmtId="0" fontId="25" fillId="28" borderId="15" xfId="0" applyFont="1" applyFill="1" applyBorder="1" applyAlignment="1">
      <alignment horizontal="right" vertical="top" wrapText="1"/>
    </xf>
    <xf numFmtId="0" fontId="25" fillId="29" borderId="201" xfId="0" applyFont="1" applyFill="1" applyBorder="1" applyAlignment="1" applyProtection="1">
      <alignment horizontal="center" vertical="center" wrapText="1"/>
      <protection locked="0"/>
    </xf>
    <xf numFmtId="0" fontId="25" fillId="29" borderId="200" xfId="0" applyFont="1" applyFill="1" applyBorder="1" applyAlignment="1" applyProtection="1">
      <alignment horizontal="center" vertical="center" wrapText="1"/>
      <protection locked="0"/>
    </xf>
    <xf numFmtId="0" fontId="25" fillId="29" borderId="202" xfId="0" applyFont="1" applyFill="1" applyBorder="1" applyAlignment="1" applyProtection="1">
      <alignment horizontal="center" vertical="center" wrapText="1"/>
      <protection locked="0"/>
    </xf>
    <xf numFmtId="0" fontId="25" fillId="29" borderId="23" xfId="0" applyFont="1" applyFill="1" applyBorder="1" applyAlignment="1" applyProtection="1">
      <alignment horizontal="center" vertical="center" wrapText="1"/>
      <protection locked="0"/>
    </xf>
    <xf numFmtId="0" fontId="25" fillId="29" borderId="20" xfId="0" applyFont="1" applyFill="1" applyBorder="1" applyAlignment="1" applyProtection="1">
      <alignment horizontal="center" vertical="center" wrapText="1"/>
      <protection locked="0"/>
    </xf>
    <xf numFmtId="0" fontId="25" fillId="29" borderId="21" xfId="0" applyFont="1" applyFill="1" applyBorder="1" applyAlignment="1" applyProtection="1">
      <alignment horizontal="center" vertical="center" wrapText="1"/>
      <protection locked="0"/>
    </xf>
    <xf numFmtId="0" fontId="25" fillId="0" borderId="200" xfId="0" applyFont="1" applyBorder="1" applyAlignment="1">
      <alignment horizontal="left" vertical="center"/>
    </xf>
    <xf numFmtId="0" fontId="25" fillId="0" borderId="0" xfId="0" applyFont="1" applyAlignment="1">
      <alignment horizontal="left" vertical="center"/>
    </xf>
    <xf numFmtId="0" fontId="26" fillId="27" borderId="25" xfId="0" applyFont="1" applyFill="1" applyBorder="1" applyAlignment="1">
      <alignment horizontal="center" vertical="center"/>
    </xf>
    <xf numFmtId="0" fontId="26" fillId="27" borderId="26" xfId="0" applyFont="1" applyFill="1" applyBorder="1" applyAlignment="1">
      <alignment horizontal="center" vertical="center"/>
    </xf>
    <xf numFmtId="0" fontId="26" fillId="27" borderId="27" xfId="0" applyFont="1" applyFill="1" applyBorder="1" applyAlignment="1">
      <alignment horizontal="center" vertical="center"/>
    </xf>
    <xf numFmtId="0" fontId="29" fillId="27" borderId="201" xfId="0" applyFont="1" applyFill="1" applyBorder="1" applyAlignment="1">
      <alignment horizontal="left" vertical="center" wrapText="1" shrinkToFit="1"/>
    </xf>
    <xf numFmtId="0" fontId="29" fillId="27" borderId="200" xfId="0" applyFont="1" applyFill="1" applyBorder="1" applyAlignment="1">
      <alignment horizontal="left" vertical="center" shrinkToFit="1"/>
    </xf>
    <xf numFmtId="0" fontId="29" fillId="27" borderId="202" xfId="0" applyFont="1" applyFill="1" applyBorder="1" applyAlignment="1">
      <alignment horizontal="left" vertical="center" shrinkToFit="1"/>
    </xf>
    <xf numFmtId="0" fontId="29" fillId="27" borderId="23" xfId="0" applyFont="1" applyFill="1" applyBorder="1" applyAlignment="1">
      <alignment horizontal="left" vertical="center" shrinkToFit="1"/>
    </xf>
    <xf numFmtId="0" fontId="29" fillId="27" borderId="20" xfId="0" applyFont="1" applyFill="1" applyBorder="1" applyAlignment="1">
      <alignment horizontal="left" vertical="center" shrinkToFit="1"/>
    </xf>
    <xf numFmtId="0" fontId="29" fillId="27" borderId="21" xfId="0" applyFont="1" applyFill="1" applyBorder="1" applyAlignment="1">
      <alignment horizontal="left" vertical="center" shrinkToFit="1"/>
    </xf>
    <xf numFmtId="0" fontId="26" fillId="29" borderId="200" xfId="0" applyFont="1" applyFill="1" applyBorder="1" applyAlignment="1" applyProtection="1">
      <alignment horizontal="center" vertical="center"/>
      <protection locked="0"/>
    </xf>
    <xf numFmtId="0" fontId="26" fillId="29" borderId="20" xfId="0" applyFont="1" applyFill="1" applyBorder="1" applyAlignment="1" applyProtection="1">
      <alignment horizontal="center" vertical="center"/>
      <protection locked="0"/>
    </xf>
    <xf numFmtId="0" fontId="26" fillId="27" borderId="197" xfId="0" applyFont="1" applyFill="1" applyBorder="1" applyAlignment="1">
      <alignment vertical="center" shrinkToFit="1"/>
    </xf>
    <xf numFmtId="0" fontId="26" fillId="27" borderId="198" xfId="0" applyFont="1" applyFill="1" applyBorder="1" applyAlignment="1">
      <alignment vertical="center" shrinkToFit="1"/>
    </xf>
    <xf numFmtId="0" fontId="26" fillId="27" borderId="199" xfId="0" applyFont="1" applyFill="1" applyBorder="1" applyAlignment="1">
      <alignment vertical="center" shrinkToFit="1"/>
    </xf>
    <xf numFmtId="0" fontId="25" fillId="27" borderId="196" xfId="0" applyFont="1" applyFill="1" applyBorder="1" applyAlignment="1">
      <alignment vertical="center" shrinkToFit="1"/>
    </xf>
    <xf numFmtId="0" fontId="26" fillId="29" borderId="25" xfId="0" applyFont="1" applyFill="1" applyBorder="1" applyAlignment="1">
      <alignment horizontal="center" vertical="center"/>
    </xf>
    <xf numFmtId="0" fontId="26" fillId="29" borderId="26" xfId="0" applyFont="1" applyFill="1" applyBorder="1" applyAlignment="1">
      <alignment horizontal="center" vertical="center"/>
    </xf>
    <xf numFmtId="0" fontId="26" fillId="29" borderId="27" xfId="0" applyFont="1" applyFill="1" applyBorder="1" applyAlignment="1">
      <alignment horizontal="center" vertical="center"/>
    </xf>
    <xf numFmtId="0" fontId="31" fillId="27" borderId="196" xfId="0" applyFont="1" applyFill="1" applyBorder="1" applyAlignment="1">
      <alignment horizontal="center" vertical="center"/>
    </xf>
    <xf numFmtId="0" fontId="31" fillId="27" borderId="201" xfId="0" applyFont="1" applyFill="1" applyBorder="1" applyAlignment="1">
      <alignment horizontal="center" vertical="center" wrapText="1"/>
    </xf>
    <xf numFmtId="0" fontId="31" fillId="27" borderId="200" xfId="0" applyFont="1" applyFill="1" applyBorder="1" applyAlignment="1">
      <alignment horizontal="center" vertical="center" wrapText="1"/>
    </xf>
    <xf numFmtId="0" fontId="31" fillId="27" borderId="202" xfId="0" applyFont="1" applyFill="1" applyBorder="1" applyAlignment="1">
      <alignment horizontal="center" vertical="center" wrapText="1"/>
    </xf>
    <xf numFmtId="0" fontId="31" fillId="27" borderId="23" xfId="0" applyFont="1" applyFill="1" applyBorder="1" applyAlignment="1">
      <alignment horizontal="center" vertical="center" wrapText="1"/>
    </xf>
    <xf numFmtId="0" fontId="31" fillId="27" borderId="20" xfId="0" applyFont="1" applyFill="1" applyBorder="1" applyAlignment="1">
      <alignment horizontal="center" vertical="center" wrapText="1"/>
    </xf>
    <xf numFmtId="0" fontId="31" fillId="27" borderId="21" xfId="0" applyFont="1" applyFill="1" applyBorder="1" applyAlignment="1">
      <alignment horizontal="center" vertical="center" wrapText="1"/>
    </xf>
    <xf numFmtId="0" fontId="26" fillId="29" borderId="30" xfId="0" applyFont="1" applyFill="1" applyBorder="1" applyAlignment="1">
      <alignment horizontal="center" vertical="center"/>
    </xf>
    <xf numFmtId="0" fontId="26" fillId="0" borderId="15" xfId="0" applyFont="1" applyBorder="1" applyAlignment="1">
      <alignment horizontal="left" vertical="center" shrinkToFit="1"/>
    </xf>
    <xf numFmtId="0" fontId="26" fillId="0" borderId="16" xfId="0" applyFont="1" applyBorder="1" applyAlignment="1">
      <alignment horizontal="left" vertical="center" shrinkToFit="1"/>
    </xf>
    <xf numFmtId="0" fontId="25" fillId="0" borderId="19" xfId="0" applyFont="1" applyBorder="1" applyAlignment="1">
      <alignment horizontal="center" vertical="top" wrapText="1"/>
    </xf>
    <xf numFmtId="0" fontId="25" fillId="28" borderId="15" xfId="0" applyFont="1" applyFill="1" applyBorder="1" applyAlignment="1">
      <alignment vertical="top" wrapText="1"/>
    </xf>
    <xf numFmtId="0" fontId="25" fillId="0" borderId="0" xfId="0" applyFont="1" applyAlignment="1">
      <alignment horizontal="center" vertical="top" wrapText="1"/>
    </xf>
    <xf numFmtId="0" fontId="29" fillId="0" borderId="0" xfId="0" applyFont="1" applyAlignment="1">
      <alignment horizontal="left" vertical="center"/>
    </xf>
    <xf numFmtId="0" fontId="29" fillId="0" borderId="16" xfId="0" applyFont="1" applyBorder="1" applyAlignment="1">
      <alignment horizontal="left" vertical="center"/>
    </xf>
    <xf numFmtId="0" fontId="26" fillId="27" borderId="196" xfId="0" applyFont="1" applyFill="1" applyBorder="1" applyAlignment="1">
      <alignment vertical="center" shrinkToFit="1"/>
    </xf>
    <xf numFmtId="0" fontId="26" fillId="27" borderId="22" xfId="0" applyFont="1" applyFill="1" applyBorder="1" applyAlignment="1">
      <alignment horizontal="center" vertical="center" shrinkToFit="1"/>
    </xf>
    <xf numFmtId="0" fontId="26" fillId="27" borderId="15" xfId="0" applyFont="1" applyFill="1" applyBorder="1" applyAlignment="1">
      <alignment horizontal="center" vertical="center" shrinkToFit="1"/>
    </xf>
    <xf numFmtId="0" fontId="26" fillId="27" borderId="0" xfId="0" applyFont="1" applyFill="1" applyAlignment="1">
      <alignment horizontal="center" vertical="center" shrinkToFit="1"/>
    </xf>
    <xf numFmtId="0" fontId="26" fillId="27" borderId="16" xfId="0" applyFont="1" applyFill="1" applyBorder="1" applyAlignment="1">
      <alignment horizontal="center" vertical="center" shrinkToFit="1"/>
    </xf>
    <xf numFmtId="0" fontId="26" fillId="0" borderId="197" xfId="0" applyFont="1" applyBorder="1" applyAlignment="1">
      <alignment horizontal="center" vertical="center" shrinkToFit="1"/>
    </xf>
    <xf numFmtId="0" fontId="26" fillId="0" borderId="198" xfId="0" applyFont="1" applyBorder="1" applyAlignment="1">
      <alignment horizontal="center" vertical="center" shrinkToFit="1"/>
    </xf>
    <xf numFmtId="0" fontId="26" fillId="0" borderId="199" xfId="0" applyFont="1" applyBorder="1" applyAlignment="1">
      <alignment horizontal="center" vertical="center" shrinkToFit="1"/>
    </xf>
    <xf numFmtId="0" fontId="26" fillId="0" borderId="197" xfId="0" applyFont="1" applyBorder="1" applyAlignment="1" applyProtection="1">
      <alignment horizontal="right" vertical="center" shrinkToFit="1"/>
      <protection locked="0"/>
    </xf>
    <xf numFmtId="0" fontId="26" fillId="0" borderId="198" xfId="0" applyFont="1" applyBorder="1" applyAlignment="1" applyProtection="1">
      <alignment horizontal="right" vertical="center" shrinkToFit="1"/>
      <protection locked="0"/>
    </xf>
    <xf numFmtId="177" fontId="26" fillId="24" borderId="23" xfId="0" applyNumberFormat="1" applyFont="1" applyFill="1" applyBorder="1" applyAlignment="1">
      <alignment horizontal="right" vertical="center" shrinkToFit="1"/>
    </xf>
    <xf numFmtId="177" fontId="26" fillId="24" borderId="20" xfId="0" applyNumberFormat="1" applyFont="1" applyFill="1" applyBorder="1" applyAlignment="1">
      <alignment horizontal="right" vertical="center" shrinkToFit="1"/>
    </xf>
    <xf numFmtId="0" fontId="26" fillId="24" borderId="197" xfId="0" applyFont="1" applyFill="1" applyBorder="1" applyAlignment="1">
      <alignment horizontal="right" vertical="center" shrinkToFit="1"/>
    </xf>
    <xf numFmtId="0" fontId="26" fillId="24" borderId="198" xfId="0" applyFont="1" applyFill="1" applyBorder="1" applyAlignment="1">
      <alignment horizontal="right" vertical="center" shrinkToFit="1"/>
    </xf>
    <xf numFmtId="181" fontId="26" fillId="24" borderId="197" xfId="0" applyNumberFormat="1" applyFont="1" applyFill="1" applyBorder="1" applyAlignment="1">
      <alignment horizontal="right" vertical="center" shrinkToFit="1"/>
    </xf>
    <xf numFmtId="181" fontId="26" fillId="24" borderId="198" xfId="0" applyNumberFormat="1" applyFont="1" applyFill="1" applyBorder="1" applyAlignment="1">
      <alignment horizontal="right" vertical="center" shrinkToFit="1"/>
    </xf>
    <xf numFmtId="181" fontId="26" fillId="24" borderId="199" xfId="0" applyNumberFormat="1" applyFont="1" applyFill="1" applyBorder="1" applyAlignment="1">
      <alignment horizontal="right" vertical="center" shrinkToFit="1"/>
    </xf>
    <xf numFmtId="0" fontId="26" fillId="0" borderId="196" xfId="0" applyFont="1" applyBorder="1" applyAlignment="1">
      <alignment horizontal="center" vertical="center" shrinkToFit="1"/>
    </xf>
    <xf numFmtId="0" fontId="26" fillId="0" borderId="196" xfId="0" applyFont="1" applyBorder="1" applyAlignment="1" applyProtection="1">
      <alignment horizontal="right" vertical="center" shrinkToFit="1"/>
      <protection locked="0"/>
    </xf>
    <xf numFmtId="0" fontId="26" fillId="24" borderId="196" xfId="0" applyFont="1" applyFill="1" applyBorder="1" applyAlignment="1">
      <alignment horizontal="right" vertical="center" shrinkToFit="1"/>
    </xf>
    <xf numFmtId="177" fontId="26" fillId="24" borderId="197" xfId="0" applyNumberFormat="1" applyFont="1" applyFill="1" applyBorder="1" applyAlignment="1">
      <alignment horizontal="center" vertical="center" shrinkToFit="1"/>
    </xf>
    <xf numFmtId="177" fontId="26" fillId="24" borderId="198" xfId="0" applyNumberFormat="1" applyFont="1" applyFill="1" applyBorder="1" applyAlignment="1">
      <alignment horizontal="center" vertical="center" shrinkToFit="1"/>
    </xf>
    <xf numFmtId="177" fontId="26" fillId="0" borderId="198" xfId="0" applyNumberFormat="1" applyFont="1" applyBorder="1" applyAlignment="1">
      <alignment horizontal="center" vertical="center" shrinkToFit="1"/>
    </xf>
    <xf numFmtId="177" fontId="26" fillId="0" borderId="199" xfId="0" applyNumberFormat="1" applyFont="1" applyBorder="1" applyAlignment="1">
      <alignment horizontal="center" vertical="center" shrinkToFit="1"/>
    </xf>
    <xf numFmtId="0" fontId="26" fillId="27" borderId="201" xfId="0" applyFont="1" applyFill="1" applyBorder="1" applyAlignment="1">
      <alignment horizontal="center" vertical="center" shrinkToFit="1"/>
    </xf>
    <xf numFmtId="0" fontId="26" fillId="27" borderId="200" xfId="0" applyFont="1" applyFill="1" applyBorder="1" applyAlignment="1">
      <alignment horizontal="center" vertical="center" shrinkToFit="1"/>
    </xf>
    <xf numFmtId="0" fontId="26" fillId="27" borderId="202" xfId="0" applyFont="1" applyFill="1" applyBorder="1" applyAlignment="1">
      <alignment horizontal="center" vertical="center" shrinkToFit="1"/>
    </xf>
    <xf numFmtId="177" fontId="26" fillId="24" borderId="197" xfId="0" applyNumberFormat="1" applyFont="1" applyFill="1" applyBorder="1" applyAlignment="1">
      <alignment horizontal="right" vertical="center" shrinkToFit="1"/>
    </xf>
    <xf numFmtId="177" fontId="26" fillId="24" borderId="198" xfId="0" applyNumberFormat="1" applyFont="1" applyFill="1" applyBorder="1" applyAlignment="1">
      <alignment horizontal="right" vertical="center" shrinkToFit="1"/>
    </xf>
    <xf numFmtId="0" fontId="34" fillId="0" borderId="198" xfId="0" applyFont="1" applyBorder="1" applyAlignment="1">
      <alignment horizontal="center" vertical="center" shrinkToFit="1"/>
    </xf>
    <xf numFmtId="0" fontId="34" fillId="0" borderId="199" xfId="0" applyFont="1" applyBorder="1" applyAlignment="1">
      <alignment horizontal="center" vertical="center" shrinkToFit="1"/>
    </xf>
    <xf numFmtId="0" fontId="26" fillId="24" borderId="200" xfId="0" applyFont="1" applyFill="1" applyBorder="1" applyAlignment="1">
      <alignment horizontal="right" vertical="center" shrinkToFit="1"/>
    </xf>
    <xf numFmtId="0" fontId="26" fillId="0" borderId="200" xfId="0" applyFont="1" applyBorder="1" applyAlignment="1">
      <alignment horizontal="center" vertical="center" shrinkToFit="1"/>
    </xf>
    <xf numFmtId="0" fontId="26" fillId="0" borderId="202" xfId="0" applyFont="1" applyBorder="1" applyAlignment="1">
      <alignment horizontal="center" vertical="center" shrinkToFit="1"/>
    </xf>
    <xf numFmtId="181" fontId="26" fillId="30" borderId="201" xfId="0" applyNumberFormat="1" applyFont="1" applyFill="1" applyBorder="1" applyAlignment="1">
      <alignment horizontal="right" vertical="center" shrinkToFit="1"/>
    </xf>
    <xf numFmtId="181" fontId="26" fillId="30" borderId="200" xfId="0" applyNumberFormat="1" applyFont="1" applyFill="1" applyBorder="1" applyAlignment="1">
      <alignment horizontal="right" vertical="center" shrinkToFit="1"/>
    </xf>
    <xf numFmtId="181" fontId="26" fillId="30" borderId="202" xfId="0" applyNumberFormat="1" applyFont="1" applyFill="1" applyBorder="1" applyAlignment="1">
      <alignment horizontal="right" vertical="center" shrinkToFit="1"/>
    </xf>
    <xf numFmtId="177" fontId="26" fillId="24" borderId="199" xfId="0" applyNumberFormat="1" applyFont="1" applyFill="1" applyBorder="1" applyAlignment="1">
      <alignment horizontal="right" vertical="center" shrinkToFit="1"/>
    </xf>
    <xf numFmtId="0" fontId="26" fillId="0" borderId="198" xfId="0" applyFont="1" applyBorder="1" applyAlignment="1">
      <alignment horizontal="left" vertical="center"/>
    </xf>
    <xf numFmtId="0" fontId="26" fillId="0" borderId="15" xfId="0" applyFont="1" applyBorder="1" applyAlignment="1">
      <alignment horizontal="left" vertical="center"/>
    </xf>
    <xf numFmtId="0" fontId="26" fillId="0" borderId="20" xfId="0" applyFont="1" applyBorder="1" applyAlignment="1">
      <alignment horizontal="left" vertical="center" shrinkToFit="1"/>
    </xf>
    <xf numFmtId="0" fontId="84" fillId="0" borderId="19" xfId="0" applyFont="1" applyBorder="1" applyAlignment="1">
      <alignment horizontal="left" vertical="top" wrapText="1"/>
    </xf>
    <xf numFmtId="0" fontId="26" fillId="30" borderId="20" xfId="0" applyFont="1" applyFill="1" applyBorder="1" applyAlignment="1">
      <alignment horizontal="center" vertical="center"/>
    </xf>
    <xf numFmtId="0" fontId="26" fillId="0" borderId="0" xfId="0" applyFont="1" applyAlignment="1">
      <alignment horizontal="left" vertical="center" wrapText="1"/>
    </xf>
    <xf numFmtId="0" fontId="26" fillId="0" borderId="16" xfId="0" applyFont="1" applyBorder="1" applyAlignment="1">
      <alignment horizontal="left" vertical="center" wrapText="1"/>
    </xf>
    <xf numFmtId="0" fontId="37" fillId="0" borderId="0" xfId="0" applyFont="1" applyAlignment="1">
      <alignment horizontal="left" vertical="top" wrapText="1"/>
    </xf>
    <xf numFmtId="0" fontId="37" fillId="0" borderId="16" xfId="0" applyFont="1" applyBorder="1" applyAlignment="1">
      <alignment horizontal="left" vertical="top" wrapText="1"/>
    </xf>
    <xf numFmtId="0" fontId="37" fillId="0" borderId="20" xfId="0" applyFont="1" applyBorder="1" applyAlignment="1">
      <alignment horizontal="left" vertical="top" wrapText="1"/>
    </xf>
    <xf numFmtId="0" fontId="37" fillId="0" borderId="21" xfId="0" applyFont="1" applyBorder="1" applyAlignment="1">
      <alignment horizontal="left" vertical="top" wrapText="1"/>
    </xf>
    <xf numFmtId="0" fontId="26" fillId="0" borderId="197" xfId="0" applyFont="1" applyBorder="1" applyAlignment="1" applyProtection="1">
      <alignment horizontal="center" vertical="center" shrinkToFit="1"/>
      <protection locked="0"/>
    </xf>
    <xf numFmtId="0" fontId="26" fillId="0" borderId="33" xfId="0" applyFont="1" applyBorder="1" applyAlignment="1">
      <alignment horizontal="center" vertical="center" shrinkToFit="1"/>
    </xf>
    <xf numFmtId="0" fontId="26" fillId="0" borderId="35" xfId="0" applyFont="1" applyBorder="1" applyAlignment="1">
      <alignment horizontal="center" vertical="center" shrinkToFit="1"/>
    </xf>
    <xf numFmtId="183" fontId="26" fillId="30" borderId="33" xfId="0" applyNumberFormat="1" applyFont="1" applyFill="1" applyBorder="1" applyAlignment="1">
      <alignment horizontal="right" vertical="center" shrinkToFit="1"/>
    </xf>
    <xf numFmtId="183" fontId="26" fillId="30" borderId="35" xfId="0" applyNumberFormat="1" applyFont="1" applyFill="1" applyBorder="1" applyAlignment="1">
      <alignment horizontal="right" vertical="center" shrinkToFit="1"/>
    </xf>
    <xf numFmtId="0" fontId="26" fillId="27" borderId="60" xfId="0" applyFont="1" applyFill="1" applyBorder="1" applyAlignment="1">
      <alignment horizontal="center" vertical="center" shrinkToFit="1"/>
    </xf>
    <xf numFmtId="183" fontId="26" fillId="24" borderId="33" xfId="0" applyNumberFormat="1" applyFont="1" applyFill="1" applyBorder="1" applyAlignment="1">
      <alignment horizontal="right" vertical="center" shrinkToFit="1"/>
    </xf>
    <xf numFmtId="183" fontId="26" fillId="24" borderId="35" xfId="0" applyNumberFormat="1" applyFont="1" applyFill="1" applyBorder="1" applyAlignment="1">
      <alignment horizontal="right" vertical="center" shrinkToFit="1"/>
    </xf>
    <xf numFmtId="183" fontId="26" fillId="24" borderId="33" xfId="0" applyNumberFormat="1" applyFont="1" applyFill="1" applyBorder="1" applyAlignment="1">
      <alignment horizontal="center" vertical="center" shrinkToFit="1"/>
    </xf>
    <xf numFmtId="183" fontId="26" fillId="24" borderId="34" xfId="0" applyNumberFormat="1" applyFont="1" applyFill="1" applyBorder="1" applyAlignment="1">
      <alignment horizontal="center" vertical="center" shrinkToFit="1"/>
    </xf>
    <xf numFmtId="179" fontId="26" fillId="0" borderId="33" xfId="0" applyNumberFormat="1" applyFont="1" applyBorder="1" applyAlignment="1">
      <alignment horizontal="left" vertical="center" shrinkToFit="1"/>
    </xf>
    <xf numFmtId="179" fontId="26" fillId="0" borderId="34" xfId="0" applyNumberFormat="1" applyFont="1" applyBorder="1" applyAlignment="1">
      <alignment horizontal="left" vertical="center" shrinkToFit="1"/>
    </xf>
    <xf numFmtId="179" fontId="26" fillId="0" borderId="35" xfId="0" applyNumberFormat="1" applyFont="1" applyBorder="1" applyAlignment="1">
      <alignment horizontal="left" vertical="center" shrinkToFit="1"/>
    </xf>
    <xf numFmtId="183" fontId="26" fillId="30" borderId="196" xfId="0" applyNumberFormat="1" applyFont="1" applyFill="1" applyBorder="1" applyAlignment="1">
      <alignment horizontal="right" vertical="center" shrinkToFit="1"/>
    </xf>
    <xf numFmtId="0" fontId="29" fillId="0" borderId="196" xfId="0" applyFont="1" applyBorder="1" applyAlignment="1">
      <alignment horizontal="left" vertical="top" wrapText="1"/>
    </xf>
    <xf numFmtId="0" fontId="29" fillId="0" borderId="205" xfId="0" applyFont="1" applyBorder="1" applyAlignment="1">
      <alignment horizontal="left" vertical="top" wrapText="1"/>
    </xf>
    <xf numFmtId="176" fontId="26" fillId="24" borderId="201" xfId="0" applyNumberFormat="1" applyFont="1" applyFill="1" applyBorder="1" applyAlignment="1">
      <alignment vertical="center" shrinkToFit="1"/>
    </xf>
    <xf numFmtId="176" fontId="26" fillId="24" borderId="202" xfId="0" applyNumberFormat="1" applyFont="1" applyFill="1" applyBorder="1" applyAlignment="1">
      <alignment vertical="center" shrinkToFit="1"/>
    </xf>
    <xf numFmtId="176" fontId="26" fillId="24" borderId="15" xfId="0" applyNumberFormat="1" applyFont="1" applyFill="1" applyBorder="1" applyAlignment="1">
      <alignment vertical="center" shrinkToFit="1"/>
    </xf>
    <xf numFmtId="176" fontId="26" fillId="24" borderId="16" xfId="0" applyNumberFormat="1" applyFont="1" applyFill="1" applyBorder="1" applyAlignment="1">
      <alignment vertical="center" shrinkToFit="1"/>
    </xf>
    <xf numFmtId="176" fontId="26" fillId="0" borderId="197" xfId="0" applyNumberFormat="1" applyFont="1" applyBorder="1" applyAlignment="1" applyProtection="1">
      <alignment horizontal="left" vertical="center" shrinkToFit="1"/>
      <protection locked="0"/>
    </xf>
    <xf numFmtId="176" fontId="26" fillId="0" borderId="198" xfId="0" applyNumberFormat="1" applyFont="1" applyBorder="1" applyAlignment="1" applyProtection="1">
      <alignment horizontal="left" vertical="center" shrinkToFit="1"/>
      <protection locked="0"/>
    </xf>
    <xf numFmtId="176" fontId="26" fillId="0" borderId="199" xfId="0" applyNumberFormat="1" applyFont="1" applyBorder="1" applyAlignment="1" applyProtection="1">
      <alignment horizontal="left" vertical="center" shrinkToFit="1"/>
      <protection locked="0"/>
    </xf>
    <xf numFmtId="0" fontId="26" fillId="0" borderId="205" xfId="0" applyFont="1" applyBorder="1" applyAlignment="1">
      <alignment horizontal="center" vertical="center" shrinkToFit="1"/>
    </xf>
    <xf numFmtId="0" fontId="26" fillId="0" borderId="201" xfId="0" applyFont="1" applyBorder="1" applyAlignment="1" applyProtection="1">
      <alignment horizontal="center" vertical="center" shrinkToFit="1"/>
      <protection locked="0"/>
    </xf>
    <xf numFmtId="0" fontId="26" fillId="0" borderId="200" xfId="0" applyFont="1" applyBorder="1" applyAlignment="1" applyProtection="1">
      <alignment horizontal="center" vertical="center" shrinkToFit="1"/>
      <protection locked="0"/>
    </xf>
    <xf numFmtId="176" fontId="26" fillId="0" borderId="201" xfId="0" applyNumberFormat="1" applyFont="1" applyBorder="1" applyAlignment="1" applyProtection="1">
      <alignment horizontal="left" vertical="center" shrinkToFit="1"/>
      <protection locked="0"/>
    </xf>
    <xf numFmtId="176" fontId="26" fillId="0" borderId="200" xfId="0" applyNumberFormat="1" applyFont="1" applyBorder="1" applyAlignment="1" applyProtection="1">
      <alignment horizontal="left" vertical="center" shrinkToFit="1"/>
      <protection locked="0"/>
    </xf>
    <xf numFmtId="176" fontId="26" fillId="0" borderId="202" xfId="0" applyNumberFormat="1" applyFont="1" applyBorder="1" applyAlignment="1" applyProtection="1">
      <alignment horizontal="left" vertical="center" shrinkToFit="1"/>
      <protection locked="0"/>
    </xf>
    <xf numFmtId="176" fontId="26" fillId="24" borderId="197" xfId="0" applyNumberFormat="1" applyFont="1" applyFill="1" applyBorder="1" applyAlignment="1">
      <alignment vertical="center" shrinkToFit="1"/>
    </xf>
    <xf numFmtId="176" fontId="26" fillId="24" borderId="199" xfId="0" applyNumberFormat="1" applyFont="1" applyFill="1" applyBorder="1" applyAlignment="1">
      <alignment vertical="center" shrinkToFit="1"/>
    </xf>
    <xf numFmtId="176" fontId="26" fillId="24" borderId="23" xfId="0" applyNumberFormat="1" applyFont="1" applyFill="1" applyBorder="1" applyAlignment="1">
      <alignment vertical="center" shrinkToFit="1"/>
    </xf>
    <xf numFmtId="176" fontId="26" fillId="24" borderId="21" xfId="0" applyNumberFormat="1" applyFont="1" applyFill="1" applyBorder="1" applyAlignment="1">
      <alignment vertical="center" shrinkToFit="1"/>
    </xf>
    <xf numFmtId="0" fontId="25" fillId="27" borderId="201" xfId="0" applyFont="1" applyFill="1" applyBorder="1" applyAlignment="1">
      <alignment horizontal="center" vertical="center" shrinkToFit="1"/>
    </xf>
    <xf numFmtId="0" fontId="25" fillId="27" borderId="202" xfId="0" applyFont="1" applyFill="1" applyBorder="1" applyAlignment="1">
      <alignment horizontal="center" vertical="center" shrinkToFit="1"/>
    </xf>
    <xf numFmtId="0" fontId="25" fillId="27" borderId="23" xfId="0" applyFont="1" applyFill="1" applyBorder="1" applyAlignment="1">
      <alignment horizontal="center" vertical="center" shrinkToFit="1"/>
    </xf>
    <xf numFmtId="0" fontId="25" fillId="27" borderId="21" xfId="0" applyFont="1" applyFill="1" applyBorder="1" applyAlignment="1">
      <alignment horizontal="center" vertical="center" shrinkToFit="1"/>
    </xf>
    <xf numFmtId="0" fontId="25" fillId="27" borderId="205" xfId="0" applyFont="1" applyFill="1" applyBorder="1" applyAlignment="1">
      <alignment horizontal="right" vertical="center" shrinkToFit="1"/>
    </xf>
    <xf numFmtId="0" fontId="25" fillId="27" borderId="205" xfId="0" applyFont="1" applyFill="1" applyBorder="1" applyAlignment="1">
      <alignment horizontal="center" vertical="center" shrinkToFit="1"/>
    </xf>
    <xf numFmtId="0" fontId="25" fillId="27" borderId="197" xfId="0" applyFont="1" applyFill="1" applyBorder="1" applyAlignment="1">
      <alignment horizontal="center" vertical="center" shrinkToFit="1"/>
    </xf>
    <xf numFmtId="0" fontId="25" fillId="27" borderId="198" xfId="0" applyFont="1" applyFill="1" applyBorder="1" applyAlignment="1">
      <alignment horizontal="center" vertical="center" shrinkToFit="1"/>
    </xf>
    <xf numFmtId="0" fontId="25" fillId="27" borderId="199" xfId="0" applyFont="1" applyFill="1" applyBorder="1" applyAlignment="1">
      <alignment horizontal="center" vertical="center" shrinkToFit="1"/>
    </xf>
    <xf numFmtId="0" fontId="25" fillId="27" borderId="22" xfId="0" applyFont="1" applyFill="1" applyBorder="1" applyAlignment="1">
      <alignment horizontal="right" vertical="center" shrinkToFit="1"/>
    </xf>
    <xf numFmtId="0" fontId="25" fillId="27" borderId="22" xfId="0" applyFont="1" applyFill="1" applyBorder="1" applyAlignment="1">
      <alignment horizontal="center" vertical="center" shrinkToFit="1"/>
    </xf>
    <xf numFmtId="183" fontId="26" fillId="24" borderId="33" xfId="0" applyNumberFormat="1" applyFont="1" applyFill="1" applyBorder="1" applyAlignment="1">
      <alignment vertical="center" shrinkToFit="1"/>
    </xf>
    <xf numFmtId="183" fontId="26" fillId="24" borderId="35" xfId="0" applyNumberFormat="1" applyFont="1" applyFill="1" applyBorder="1" applyAlignment="1">
      <alignment vertical="center" shrinkToFit="1"/>
    </xf>
    <xf numFmtId="183" fontId="26" fillId="24" borderId="60" xfId="0" applyNumberFormat="1" applyFont="1" applyFill="1" applyBorder="1" applyAlignment="1">
      <alignment horizontal="center" vertical="center" shrinkToFit="1"/>
    </xf>
    <xf numFmtId="183" fontId="26" fillId="30" borderId="197" xfId="0" applyNumberFormat="1" applyFont="1" applyFill="1" applyBorder="1" applyAlignment="1">
      <alignment horizontal="right" vertical="center" shrinkToFit="1"/>
    </xf>
    <xf numFmtId="183" fontId="26" fillId="30" borderId="199" xfId="0" applyNumberFormat="1" applyFont="1" applyFill="1" applyBorder="1" applyAlignment="1">
      <alignment horizontal="right" vertical="center" shrinkToFit="1"/>
    </xf>
    <xf numFmtId="0" fontId="26" fillId="0" borderId="196" xfId="0" applyFont="1" applyBorder="1" applyAlignment="1" applyProtection="1">
      <alignment horizontal="center" vertical="center" shrinkToFit="1"/>
      <protection locked="0"/>
    </xf>
    <xf numFmtId="0" fontId="26" fillId="0" borderId="205" xfId="0" applyFont="1" applyBorder="1" applyAlignment="1" applyProtection="1">
      <alignment horizontal="center" vertical="center" shrinkToFit="1"/>
      <protection locked="0"/>
    </xf>
    <xf numFmtId="0" fontId="47" fillId="0" borderId="21" xfId="0" applyFont="1" applyBorder="1" applyAlignment="1">
      <alignment horizontal="left" vertical="center"/>
    </xf>
    <xf numFmtId="0" fontId="48" fillId="31" borderId="0" xfId="0" applyFont="1" applyFill="1" applyAlignment="1">
      <alignment horizontal="left" vertical="center" wrapText="1"/>
    </xf>
    <xf numFmtId="38" fontId="25" fillId="28" borderId="15" xfId="43" applyFont="1" applyFill="1" applyBorder="1" applyAlignment="1" applyProtection="1">
      <alignment horizontal="right" vertical="top" wrapText="1"/>
    </xf>
    <xf numFmtId="0" fontId="25" fillId="0" borderId="201" xfId="0" applyFont="1" applyBorder="1" applyAlignment="1" applyProtection="1">
      <alignment vertical="top" wrapText="1"/>
      <protection locked="0"/>
    </xf>
    <xf numFmtId="0" fontId="25" fillId="0" borderId="200" xfId="0" applyFont="1" applyBorder="1" applyAlignment="1" applyProtection="1">
      <alignment vertical="top" wrapText="1"/>
      <protection locked="0"/>
    </xf>
    <xf numFmtId="0" fontId="25" fillId="0" borderId="202" xfId="0" applyFont="1" applyBorder="1" applyAlignment="1" applyProtection="1">
      <alignment vertical="top" wrapText="1"/>
      <protection locked="0"/>
    </xf>
    <xf numFmtId="0" fontId="25" fillId="0" borderId="23" xfId="0" applyFont="1" applyBorder="1" applyAlignment="1" applyProtection="1">
      <alignment vertical="top" wrapText="1"/>
      <protection locked="0"/>
    </xf>
    <xf numFmtId="0" fontId="25" fillId="0" borderId="20" xfId="0" applyFont="1" applyBorder="1" applyAlignment="1" applyProtection="1">
      <alignment vertical="top" wrapText="1"/>
      <protection locked="0"/>
    </xf>
    <xf numFmtId="0" fontId="25" fillId="0" borderId="21" xfId="0" applyFont="1" applyBorder="1" applyAlignment="1" applyProtection="1">
      <alignment vertical="top" wrapText="1"/>
      <protection locked="0"/>
    </xf>
    <xf numFmtId="0" fontId="82" fillId="0" borderId="15" xfId="0" applyFont="1" applyBorder="1" applyAlignment="1">
      <alignment vertical="top" wrapText="1"/>
    </xf>
    <xf numFmtId="0" fontId="26" fillId="0" borderId="196" xfId="0" applyFont="1" applyBorder="1" applyAlignment="1" applyProtection="1">
      <alignment vertical="top" shrinkToFit="1"/>
      <protection locked="0"/>
    </xf>
    <xf numFmtId="0" fontId="26" fillId="27" borderId="196" xfId="0" applyFont="1" applyFill="1" applyBorder="1" applyAlignment="1">
      <alignment horizontal="center" vertical="top" shrinkToFit="1"/>
    </xf>
    <xf numFmtId="0" fontId="26" fillId="30" borderId="196" xfId="0" applyFont="1" applyFill="1" applyBorder="1" applyAlignment="1">
      <alignment horizontal="center" vertical="top"/>
    </xf>
    <xf numFmtId="2" fontId="26" fillId="30" borderId="15" xfId="0" applyNumberFormat="1" applyFont="1" applyFill="1" applyBorder="1" applyAlignment="1">
      <alignment vertical="top"/>
    </xf>
    <xf numFmtId="2" fontId="26" fillId="30" borderId="0" xfId="0" applyNumberFormat="1" applyFont="1" applyFill="1" applyAlignment="1">
      <alignment vertical="top"/>
    </xf>
    <xf numFmtId="0" fontId="26" fillId="27" borderId="196" xfId="0" applyFont="1" applyFill="1" applyBorder="1" applyAlignment="1">
      <alignment horizontal="center" vertical="top"/>
    </xf>
    <xf numFmtId="2" fontId="26" fillId="30" borderId="197" xfId="0" applyNumberFormat="1" applyFont="1" applyFill="1" applyBorder="1" applyAlignment="1">
      <alignment vertical="top"/>
    </xf>
    <xf numFmtId="2" fontId="26" fillId="30" borderId="198" xfId="0" applyNumberFormat="1" applyFont="1" applyFill="1" applyBorder="1" applyAlignment="1">
      <alignment vertical="top"/>
    </xf>
    <xf numFmtId="0" fontId="25" fillId="27" borderId="196" xfId="0" applyFont="1" applyFill="1" applyBorder="1" applyAlignment="1">
      <alignment horizontal="center" vertical="center"/>
    </xf>
    <xf numFmtId="0" fontId="26" fillId="30" borderId="33" xfId="0" applyFont="1" applyFill="1" applyBorder="1" applyAlignment="1">
      <alignment horizontal="right" vertical="top"/>
    </xf>
    <xf numFmtId="0" fontId="26" fillId="30" borderId="34" xfId="0" applyFont="1" applyFill="1" applyBorder="1" applyAlignment="1">
      <alignment horizontal="right" vertical="top"/>
    </xf>
    <xf numFmtId="0" fontId="26" fillId="30" borderId="35" xfId="0" applyFont="1" applyFill="1" applyBorder="1" applyAlignment="1">
      <alignment horizontal="right" vertical="top"/>
    </xf>
    <xf numFmtId="0" fontId="25" fillId="27" borderId="205" xfId="0" applyFont="1" applyFill="1" applyBorder="1" applyAlignment="1">
      <alignment horizontal="center" vertical="center"/>
    </xf>
    <xf numFmtId="0" fontId="26" fillId="27" borderId="33" xfId="0" applyFont="1" applyFill="1" applyBorder="1" applyAlignment="1">
      <alignment horizontal="center" vertical="center" shrinkToFit="1"/>
    </xf>
    <xf numFmtId="0" fontId="26" fillId="27" borderId="35" xfId="0" applyFont="1" applyFill="1" applyBorder="1" applyAlignment="1">
      <alignment horizontal="center" vertical="center" shrinkToFit="1"/>
    </xf>
    <xf numFmtId="0" fontId="26" fillId="0" borderId="196" xfId="0" applyFont="1" applyBorder="1" applyAlignment="1" applyProtection="1">
      <alignment vertical="center" wrapText="1"/>
      <protection locked="0"/>
    </xf>
    <xf numFmtId="0" fontId="26" fillId="37" borderId="196" xfId="0" applyFont="1" applyFill="1" applyBorder="1" applyAlignment="1" applyProtection="1">
      <alignment vertical="center" wrapText="1"/>
      <protection locked="0"/>
    </xf>
    <xf numFmtId="0" fontId="31" fillId="27" borderId="196" xfId="0" applyFont="1" applyFill="1" applyBorder="1" applyAlignment="1">
      <alignment horizontal="center" vertical="center" wrapText="1"/>
    </xf>
    <xf numFmtId="0" fontId="26" fillId="27" borderId="196" xfId="0" applyFont="1" applyFill="1" applyBorder="1" applyAlignment="1">
      <alignment horizontal="center" vertical="center" wrapText="1"/>
    </xf>
    <xf numFmtId="0" fontId="26" fillId="27" borderId="196" xfId="0" applyFont="1" applyFill="1" applyBorder="1" applyAlignment="1">
      <alignment horizontal="center" vertical="top" wrapText="1"/>
    </xf>
    <xf numFmtId="0" fontId="26" fillId="0" borderId="22" xfId="0" applyFont="1" applyBorder="1" applyAlignment="1" applyProtection="1">
      <alignment vertical="center" wrapText="1"/>
      <protection locked="0"/>
    </xf>
    <xf numFmtId="0" fontId="26" fillId="0" borderId="173" xfId="0" applyFont="1" applyBorder="1" applyAlignment="1" applyProtection="1">
      <alignment vertical="center" wrapText="1"/>
      <protection locked="0"/>
    </xf>
    <xf numFmtId="0" fontId="26" fillId="0" borderId="172" xfId="0" applyFont="1" applyBorder="1" applyAlignment="1" applyProtection="1">
      <alignment vertical="center" wrapText="1"/>
      <protection locked="0"/>
    </xf>
    <xf numFmtId="0" fontId="26" fillId="0" borderId="174" xfId="0" applyFont="1" applyBorder="1" applyAlignment="1" applyProtection="1">
      <alignment vertical="center" wrapText="1"/>
      <protection locked="0"/>
    </xf>
    <xf numFmtId="0" fontId="26" fillId="0" borderId="171" xfId="0" applyFont="1" applyBorder="1" applyAlignment="1" applyProtection="1">
      <alignment vertical="center" wrapText="1"/>
      <protection locked="0"/>
    </xf>
    <xf numFmtId="0" fontId="26" fillId="0" borderId="205" xfId="0" applyFont="1" applyBorder="1" applyAlignment="1" applyProtection="1">
      <alignment vertical="center" wrapText="1"/>
      <protection locked="0"/>
    </xf>
    <xf numFmtId="0" fontId="26" fillId="0" borderId="36" xfId="0" applyFont="1" applyBorder="1" applyAlignment="1" applyProtection="1">
      <alignment horizontal="center" vertical="center"/>
      <protection locked="0"/>
    </xf>
    <xf numFmtId="0" fontId="26" fillId="0" borderId="61" xfId="0" applyFont="1" applyBorder="1" applyAlignment="1" applyProtection="1">
      <alignment horizontal="center" vertical="center"/>
      <protection locked="0"/>
    </xf>
    <xf numFmtId="0" fontId="26" fillId="0" borderId="37" xfId="0" applyFont="1" applyBorder="1" applyAlignment="1" applyProtection="1">
      <alignment horizontal="center" vertical="center"/>
      <protection locked="0"/>
    </xf>
    <xf numFmtId="0" fontId="26" fillId="27" borderId="20" xfId="0" applyFont="1" applyFill="1" applyBorder="1" applyAlignment="1">
      <alignment horizontal="center" vertical="center"/>
    </xf>
    <xf numFmtId="0" fontId="37" fillId="0" borderId="0" xfId="0" applyFont="1" applyAlignment="1">
      <alignment horizontal="left" vertical="center" wrapText="1" shrinkToFit="1"/>
    </xf>
    <xf numFmtId="0" fontId="26" fillId="27" borderId="216" xfId="0" applyFont="1" applyFill="1" applyBorder="1" applyAlignment="1">
      <alignment horizontal="center" vertical="center" shrinkToFit="1"/>
    </xf>
    <xf numFmtId="0" fontId="26" fillId="0" borderId="201" xfId="0" applyFont="1" applyBorder="1" applyAlignment="1" applyProtection="1">
      <alignment horizontal="left" vertical="top" shrinkToFit="1"/>
      <protection locked="0"/>
    </xf>
    <xf numFmtId="0" fontId="26" fillId="0" borderId="200" xfId="0" applyFont="1" applyBorder="1" applyAlignment="1" applyProtection="1">
      <alignment horizontal="left" vertical="top" shrinkToFit="1"/>
      <protection locked="0"/>
    </xf>
    <xf numFmtId="0" fontId="26" fillId="0" borderId="202" xfId="0" applyFont="1" applyBorder="1" applyAlignment="1" applyProtection="1">
      <alignment horizontal="left" vertical="top" shrinkToFit="1"/>
      <protection locked="0"/>
    </xf>
    <xf numFmtId="0" fontId="26" fillId="0" borderId="23" xfId="0" applyFont="1" applyBorder="1" applyAlignment="1" applyProtection="1">
      <alignment horizontal="left" vertical="top" shrinkToFit="1"/>
      <protection locked="0"/>
    </xf>
    <xf numFmtId="0" fontId="26" fillId="0" borderId="20" xfId="0" applyFont="1" applyBorder="1" applyAlignment="1" applyProtection="1">
      <alignment horizontal="left" vertical="top" shrinkToFit="1"/>
      <protection locked="0"/>
    </xf>
    <xf numFmtId="0" fontId="26" fillId="0" borderId="21" xfId="0" applyFont="1" applyBorder="1" applyAlignment="1" applyProtection="1">
      <alignment horizontal="left" vertical="top" shrinkToFit="1"/>
      <protection locked="0"/>
    </xf>
    <xf numFmtId="0" fontId="29" fillId="27" borderId="201" xfId="0" applyFont="1" applyFill="1" applyBorder="1" applyAlignment="1">
      <alignment horizontal="center" vertical="center" wrapText="1" shrinkToFit="1"/>
    </xf>
    <xf numFmtId="0" fontId="29" fillId="27" borderId="200" xfId="0" applyFont="1" applyFill="1" applyBorder="1" applyAlignment="1">
      <alignment horizontal="center" vertical="center" shrinkToFit="1"/>
    </xf>
    <xf numFmtId="0" fontId="29" fillId="27" borderId="202" xfId="0" applyFont="1" applyFill="1" applyBorder="1" applyAlignment="1">
      <alignment horizontal="center" vertical="center" shrinkToFit="1"/>
    </xf>
    <xf numFmtId="0" fontId="29" fillId="27" borderId="15" xfId="0" applyFont="1" applyFill="1" applyBorder="1" applyAlignment="1">
      <alignment horizontal="center" vertical="center" wrapText="1" shrinkToFit="1"/>
    </xf>
    <xf numFmtId="0" fontId="29" fillId="27" borderId="0" xfId="0" applyFont="1" applyFill="1" applyAlignment="1">
      <alignment horizontal="center" vertical="center" shrinkToFit="1"/>
    </xf>
    <xf numFmtId="0" fontId="29" fillId="27" borderId="16" xfId="0" applyFont="1" applyFill="1" applyBorder="1" applyAlignment="1">
      <alignment horizontal="center" vertical="center" shrinkToFit="1"/>
    </xf>
    <xf numFmtId="0" fontId="29" fillId="27" borderId="23" xfId="0" applyFont="1" applyFill="1" applyBorder="1" applyAlignment="1">
      <alignment horizontal="center" vertical="center" shrinkToFit="1"/>
    </xf>
    <xf numFmtId="0" fontId="29" fillId="27" borderId="20" xfId="0" applyFont="1" applyFill="1" applyBorder="1" applyAlignment="1">
      <alignment horizontal="center" vertical="center" shrinkToFit="1"/>
    </xf>
    <xf numFmtId="0" fontId="29" fillId="27" borderId="21" xfId="0" applyFont="1" applyFill="1" applyBorder="1" applyAlignment="1">
      <alignment horizontal="center" vertical="center" shrinkToFit="1"/>
    </xf>
    <xf numFmtId="0" fontId="26" fillId="27" borderId="213" xfId="0" applyFont="1" applyFill="1" applyBorder="1" applyAlignment="1">
      <alignment horizontal="center" vertical="center" shrinkToFit="1"/>
    </xf>
    <xf numFmtId="0" fontId="26" fillId="27" borderId="214" xfId="0" applyFont="1" applyFill="1" applyBorder="1" applyAlignment="1">
      <alignment horizontal="center" vertical="center" shrinkToFit="1"/>
    </xf>
    <xf numFmtId="0" fontId="26" fillId="27" borderId="215" xfId="0" applyFont="1" applyFill="1" applyBorder="1" applyAlignment="1">
      <alignment horizontal="center" vertical="center" shrinkToFit="1"/>
    </xf>
    <xf numFmtId="0" fontId="26" fillId="27" borderId="23" xfId="0" applyFont="1" applyFill="1" applyBorder="1" applyAlignment="1">
      <alignment horizontal="center" vertical="center" shrinkToFit="1"/>
    </xf>
    <xf numFmtId="0" fontId="26" fillId="27" borderId="21" xfId="0" applyFont="1" applyFill="1" applyBorder="1" applyAlignment="1">
      <alignment horizontal="center" vertical="center" shrinkToFit="1"/>
    </xf>
    <xf numFmtId="0" fontId="26" fillId="27" borderId="210" xfId="0" applyFont="1" applyFill="1" applyBorder="1" applyAlignment="1">
      <alignment horizontal="center" vertical="center" shrinkToFit="1"/>
    </xf>
    <xf numFmtId="0" fontId="26" fillId="27" borderId="211" xfId="0" applyFont="1" applyFill="1" applyBorder="1" applyAlignment="1">
      <alignment horizontal="center" vertical="center" shrinkToFit="1"/>
    </xf>
    <xf numFmtId="0" fontId="29" fillId="27" borderId="196" xfId="0" applyFont="1" applyFill="1" applyBorder="1" applyAlignment="1">
      <alignment horizontal="center" vertical="center" wrapText="1" shrinkToFit="1"/>
    </xf>
    <xf numFmtId="0" fontId="29" fillId="27" borderId="196" xfId="0" applyFont="1" applyFill="1" applyBorder="1" applyAlignment="1">
      <alignment horizontal="center" vertical="center" shrinkToFit="1"/>
    </xf>
    <xf numFmtId="0" fontId="26" fillId="27" borderId="42" xfId="0" applyFont="1" applyFill="1" applyBorder="1" applyAlignment="1">
      <alignment horizontal="center" vertical="center" shrinkToFit="1"/>
    </xf>
    <xf numFmtId="0" fontId="26" fillId="27" borderId="45" xfId="0" applyFont="1" applyFill="1" applyBorder="1" applyAlignment="1">
      <alignment horizontal="center" vertical="center" shrinkToFit="1"/>
    </xf>
    <xf numFmtId="0" fontId="29" fillId="27" borderId="200" xfId="0" applyFont="1" applyFill="1" applyBorder="1" applyAlignment="1">
      <alignment horizontal="center" vertical="center" wrapText="1" shrinkToFit="1"/>
    </xf>
    <xf numFmtId="0" fontId="29" fillId="27" borderId="202" xfId="0" applyFont="1" applyFill="1" applyBorder="1" applyAlignment="1">
      <alignment horizontal="center" vertical="center" wrapText="1" shrinkToFit="1"/>
    </xf>
    <xf numFmtId="0" fontId="29" fillId="27" borderId="0" xfId="0" applyFont="1" applyFill="1" applyAlignment="1">
      <alignment horizontal="center" vertical="center" wrapText="1" shrinkToFit="1"/>
    </xf>
    <xf numFmtId="0" fontId="29" fillId="27" borderId="16" xfId="0" applyFont="1" applyFill="1" applyBorder="1" applyAlignment="1">
      <alignment horizontal="center" vertical="center" wrapText="1" shrinkToFit="1"/>
    </xf>
    <xf numFmtId="0" fontId="29" fillId="27" borderId="23" xfId="0" applyFont="1" applyFill="1" applyBorder="1" applyAlignment="1">
      <alignment horizontal="center" vertical="center" wrapText="1" shrinkToFit="1"/>
    </xf>
    <xf numFmtId="0" fontId="29" fillId="27" borderId="20" xfId="0" applyFont="1" applyFill="1" applyBorder="1" applyAlignment="1">
      <alignment horizontal="center" vertical="center" wrapText="1" shrinkToFit="1"/>
    </xf>
    <xf numFmtId="0" fontId="29" fillId="27" borderId="21" xfId="0" applyFont="1" applyFill="1" applyBorder="1" applyAlignment="1">
      <alignment horizontal="center" vertical="center" wrapText="1" shrinkToFit="1"/>
    </xf>
    <xf numFmtId="0" fontId="31" fillId="27" borderId="201" xfId="0" applyFont="1" applyFill="1" applyBorder="1" applyAlignment="1">
      <alignment horizontal="center" vertical="center" wrapText="1" shrinkToFit="1"/>
    </xf>
    <xf numFmtId="0" fontId="31" fillId="27" borderId="200" xfId="0" applyFont="1" applyFill="1" applyBorder="1" applyAlignment="1">
      <alignment horizontal="center" vertical="center" wrapText="1" shrinkToFit="1"/>
    </xf>
    <xf numFmtId="0" fontId="31" fillId="27" borderId="202" xfId="0" applyFont="1" applyFill="1" applyBorder="1" applyAlignment="1">
      <alignment horizontal="center" vertical="center" wrapText="1" shrinkToFit="1"/>
    </xf>
    <xf numFmtId="0" fontId="31" fillId="27" borderId="23" xfId="0" applyFont="1" applyFill="1" applyBorder="1" applyAlignment="1">
      <alignment horizontal="center" vertical="center" wrapText="1" shrinkToFit="1"/>
    </xf>
    <xf numFmtId="0" fontId="31" fillId="27" borderId="20" xfId="0" applyFont="1" applyFill="1" applyBorder="1" applyAlignment="1">
      <alignment horizontal="center" vertical="center" wrapText="1" shrinkToFit="1"/>
    </xf>
    <xf numFmtId="0" fontId="31" fillId="27" borderId="21" xfId="0" applyFont="1" applyFill="1" applyBorder="1" applyAlignment="1">
      <alignment horizontal="center" vertical="center" wrapText="1" shrinkToFit="1"/>
    </xf>
    <xf numFmtId="0" fontId="4" fillId="0" borderId="0" xfId="0" applyFont="1" applyAlignment="1">
      <alignment horizontal="center" vertical="center" wrapText="1"/>
    </xf>
    <xf numFmtId="0" fontId="25" fillId="0" borderId="31" xfId="0" applyFont="1" applyBorder="1" applyAlignment="1">
      <alignment horizontal="center" vertical="center" wrapText="1"/>
    </xf>
    <xf numFmtId="0" fontId="25" fillId="0" borderId="198" xfId="0" applyFont="1" applyBorder="1" applyAlignment="1">
      <alignment horizontal="center" vertical="center" wrapText="1"/>
    </xf>
    <xf numFmtId="0" fontId="25" fillId="0" borderId="32" xfId="0" applyFont="1" applyBorder="1" applyAlignment="1">
      <alignment horizontal="center" vertical="center" wrapText="1"/>
    </xf>
    <xf numFmtId="0" fontId="26" fillId="0" borderId="197" xfId="0" applyFont="1" applyBorder="1" applyAlignment="1">
      <alignment horizontal="center" vertical="center"/>
    </xf>
    <xf numFmtId="0" fontId="26" fillId="0" borderId="198" xfId="0" applyFont="1" applyBorder="1" applyAlignment="1">
      <alignment horizontal="center" vertical="center"/>
    </xf>
    <xf numFmtId="0" fontId="26" fillId="0" borderId="199" xfId="0" applyFont="1" applyBorder="1" applyAlignment="1">
      <alignment horizontal="center" vertical="center"/>
    </xf>
    <xf numFmtId="0" fontId="25" fillId="25" borderId="197" xfId="0" applyFont="1" applyFill="1" applyBorder="1" applyAlignment="1">
      <alignment horizontal="center" vertical="center"/>
    </xf>
    <xf numFmtId="0" fontId="25" fillId="25" borderId="198" xfId="0" applyFont="1" applyFill="1" applyBorder="1" applyAlignment="1">
      <alignment horizontal="center" vertical="center"/>
    </xf>
    <xf numFmtId="0" fontId="25" fillId="25" borderId="199" xfId="0" applyFont="1" applyFill="1" applyBorder="1" applyAlignment="1">
      <alignment horizontal="center" vertical="center"/>
    </xf>
    <xf numFmtId="0" fontId="25" fillId="0" borderId="15" xfId="0" applyFont="1" applyBorder="1" applyAlignment="1">
      <alignment vertical="top" wrapText="1"/>
    </xf>
    <xf numFmtId="0" fontId="23" fillId="0" borderId="196" xfId="0" applyFont="1" applyBorder="1" applyAlignment="1">
      <alignment horizontal="center" vertical="center" wrapText="1"/>
    </xf>
    <xf numFmtId="0" fontId="24" fillId="30" borderId="196" xfId="0" applyFont="1" applyFill="1" applyBorder="1" applyAlignment="1">
      <alignment horizontal="center" vertical="center" wrapText="1"/>
    </xf>
    <xf numFmtId="0" fontId="25" fillId="0" borderId="200" xfId="0" applyFont="1" applyBorder="1" applyAlignment="1">
      <alignment horizontal="left" vertical="center" wrapText="1"/>
    </xf>
    <xf numFmtId="0" fontId="31" fillId="27" borderId="196" xfId="0" applyFont="1" applyFill="1" applyBorder="1" applyAlignment="1">
      <alignment horizontal="center" vertical="center" wrapText="1" shrinkToFit="1"/>
    </xf>
    <xf numFmtId="0" fontId="31" fillId="27" borderId="196" xfId="0" applyFont="1" applyFill="1" applyBorder="1" applyAlignment="1">
      <alignment horizontal="center" vertical="center" shrinkToFit="1"/>
    </xf>
    <xf numFmtId="0" fontId="26" fillId="0" borderId="196" xfId="0" applyFont="1" applyBorder="1" applyAlignment="1">
      <alignment vertical="center" wrapText="1"/>
    </xf>
    <xf numFmtId="0" fontId="39" fillId="0" borderId="0" xfId="0" applyFont="1" applyAlignment="1">
      <alignment horizontal="left" vertical="top" wrapText="1"/>
    </xf>
    <xf numFmtId="0" fontId="39" fillId="0" borderId="16" xfId="0" applyFont="1" applyBorder="1" applyAlignment="1">
      <alignment horizontal="left" vertical="top" wrapText="1"/>
    </xf>
    <xf numFmtId="0" fontId="25" fillId="0" borderId="0" xfId="0" applyFont="1" applyAlignment="1">
      <alignment horizontal="center" vertical="center" shrinkToFit="1"/>
    </xf>
    <xf numFmtId="0" fontId="25" fillId="0" borderId="16" xfId="0" applyFont="1" applyBorder="1" applyAlignment="1">
      <alignment horizontal="center" vertical="center" shrinkToFit="1"/>
    </xf>
    <xf numFmtId="0" fontId="26" fillId="0" borderId="201" xfId="0" applyFont="1" applyBorder="1" applyAlignment="1">
      <alignment horizontal="left" vertical="center" shrinkToFit="1"/>
    </xf>
    <xf numFmtId="0" fontId="26" fillId="0" borderId="200" xfId="0" applyFont="1" applyBorder="1" applyAlignment="1">
      <alignment horizontal="left" vertical="center" shrinkToFit="1"/>
    </xf>
    <xf numFmtId="0" fontId="26" fillId="0" borderId="202" xfId="0" applyFont="1" applyBorder="1" applyAlignment="1">
      <alignment horizontal="left" vertical="center" shrinkToFit="1"/>
    </xf>
    <xf numFmtId="0" fontId="26" fillId="0" borderId="20" xfId="0" applyFont="1" applyBorder="1" applyAlignment="1" applyProtection="1">
      <alignment horizontal="center" vertical="center" shrinkToFit="1"/>
      <protection locked="0"/>
    </xf>
    <xf numFmtId="0" fontId="25" fillId="0" borderId="19" xfId="0" applyFont="1" applyBorder="1" applyAlignment="1">
      <alignment horizontal="left" vertical="center" wrapText="1"/>
    </xf>
    <xf numFmtId="0" fontId="26" fillId="0" borderId="0" xfId="0" applyFont="1" applyAlignment="1">
      <alignment horizontal="left"/>
    </xf>
    <xf numFmtId="0" fontId="26" fillId="27" borderId="201" xfId="0" applyFont="1" applyFill="1" applyBorder="1" applyAlignment="1">
      <alignment horizontal="center" vertical="center"/>
    </xf>
    <xf numFmtId="0" fontId="26" fillId="27" borderId="200" xfId="0" applyFont="1" applyFill="1" applyBorder="1" applyAlignment="1">
      <alignment horizontal="center" vertical="center"/>
    </xf>
    <xf numFmtId="0" fontId="26" fillId="27" borderId="202" xfId="0" applyFont="1" applyFill="1" applyBorder="1" applyAlignment="1">
      <alignment horizontal="center" vertical="center"/>
    </xf>
    <xf numFmtId="0" fontId="26" fillId="27" borderId="15" xfId="0" applyFont="1" applyFill="1" applyBorder="1" applyAlignment="1">
      <alignment horizontal="center" vertical="center"/>
    </xf>
    <xf numFmtId="0" fontId="26" fillId="27" borderId="0" xfId="0" applyFont="1" applyFill="1" applyAlignment="1">
      <alignment horizontal="center" vertical="center"/>
    </xf>
    <xf numFmtId="0" fontId="26" fillId="27" borderId="16" xfId="0" applyFont="1" applyFill="1" applyBorder="1" applyAlignment="1">
      <alignment horizontal="center" vertical="center"/>
    </xf>
    <xf numFmtId="0" fontId="26" fillId="27" borderId="23" xfId="0" applyFont="1" applyFill="1" applyBorder="1" applyAlignment="1">
      <alignment horizontal="center" vertical="center"/>
    </xf>
    <xf numFmtId="0" fontId="26" fillId="27" borderId="21" xfId="0" applyFont="1" applyFill="1" applyBorder="1" applyAlignment="1">
      <alignment horizontal="center" vertical="center"/>
    </xf>
    <xf numFmtId="0" fontId="26" fillId="28" borderId="197" xfId="0" applyFont="1" applyFill="1" applyBorder="1" applyAlignment="1">
      <alignment horizontal="left" vertical="center"/>
    </xf>
    <xf numFmtId="0" fontId="26" fillId="28" borderId="198" xfId="0" applyFont="1" applyFill="1" applyBorder="1" applyAlignment="1">
      <alignment horizontal="left" vertical="center"/>
    </xf>
    <xf numFmtId="0" fontId="26" fillId="28" borderId="199" xfId="0" applyFont="1" applyFill="1" applyBorder="1" applyAlignment="1">
      <alignment horizontal="left" vertical="center"/>
    </xf>
    <xf numFmtId="0" fontId="26" fillId="28" borderId="23" xfId="0" applyFont="1" applyFill="1" applyBorder="1" applyAlignment="1">
      <alignment horizontal="left" vertical="center"/>
    </xf>
    <xf numFmtId="0" fontId="26" fillId="28" borderId="20" xfId="0" applyFont="1" applyFill="1" applyBorder="1" applyAlignment="1">
      <alignment horizontal="left" vertical="center"/>
    </xf>
    <xf numFmtId="0" fontId="26" fillId="28" borderId="198" xfId="0" applyFont="1" applyFill="1" applyBorder="1" applyAlignment="1" applyProtection="1">
      <alignment horizontal="left" vertical="center" shrinkToFit="1"/>
      <protection locked="0"/>
    </xf>
    <xf numFmtId="0" fontId="26" fillId="0" borderId="0" xfId="0" applyFont="1" applyAlignment="1">
      <alignment vertical="center" wrapText="1"/>
    </xf>
    <xf numFmtId="0" fontId="39" fillId="31" borderId="0" xfId="0" applyFont="1" applyFill="1" applyAlignment="1">
      <alignment horizontal="left" vertical="top" wrapText="1"/>
    </xf>
    <xf numFmtId="0" fontId="47" fillId="28" borderId="0" xfId="0" applyFont="1" applyFill="1" applyAlignment="1">
      <alignment vertical="center" wrapText="1"/>
    </xf>
    <xf numFmtId="0" fontId="26" fillId="0" borderId="201" xfId="0" applyFont="1" applyBorder="1" applyAlignment="1" applyProtection="1">
      <alignment vertical="top"/>
      <protection locked="0"/>
    </xf>
    <xf numFmtId="0" fontId="26" fillId="0" borderId="200" xfId="0" applyFont="1" applyBorder="1" applyAlignment="1" applyProtection="1">
      <alignment vertical="top"/>
      <protection locked="0"/>
    </xf>
    <xf numFmtId="0" fontId="26" fillId="0" borderId="202" xfId="0" applyFont="1" applyBorder="1" applyAlignment="1" applyProtection="1">
      <alignment vertical="top"/>
      <protection locked="0"/>
    </xf>
    <xf numFmtId="0" fontId="26" fillId="0" borderId="15" xfId="0" applyFont="1" applyBorder="1" applyAlignment="1" applyProtection="1">
      <alignment vertical="top"/>
      <protection locked="0"/>
    </xf>
    <xf numFmtId="0" fontId="26" fillId="0" borderId="0" xfId="0" applyFont="1" applyAlignment="1" applyProtection="1">
      <alignment vertical="top"/>
      <protection locked="0"/>
    </xf>
    <xf numFmtId="0" fontId="26" fillId="0" borderId="16" xfId="0" applyFont="1" applyBorder="1" applyAlignment="1" applyProtection="1">
      <alignment vertical="top"/>
      <protection locked="0"/>
    </xf>
    <xf numFmtId="0" fontId="26" fillId="0" borderId="23" xfId="0" applyFont="1" applyBorder="1" applyAlignment="1" applyProtection="1">
      <alignment vertical="top"/>
      <protection locked="0"/>
    </xf>
    <xf numFmtId="0" fontId="26" fillId="0" borderId="20" xfId="0" applyFont="1" applyBorder="1" applyAlignment="1" applyProtection="1">
      <alignment vertical="top"/>
      <protection locked="0"/>
    </xf>
    <xf numFmtId="0" fontId="26" fillId="0" borderId="21" xfId="0" applyFont="1" applyBorder="1" applyAlignment="1" applyProtection="1">
      <alignment vertical="top"/>
      <protection locked="0"/>
    </xf>
    <xf numFmtId="0" fontId="26" fillId="0" borderId="20" xfId="0" applyFont="1" applyBorder="1" applyAlignment="1">
      <alignment horizontal="left"/>
    </xf>
    <xf numFmtId="0" fontId="26" fillId="0" borderId="197" xfId="0" applyFont="1" applyBorder="1" applyAlignment="1" applyProtection="1">
      <alignment horizontal="right" vertical="center"/>
      <protection locked="0"/>
    </xf>
    <xf numFmtId="0" fontId="26" fillId="0" borderId="198" xfId="0" applyFont="1" applyBorder="1" applyAlignment="1" applyProtection="1">
      <alignment horizontal="right" vertical="center"/>
      <protection locked="0"/>
    </xf>
    <xf numFmtId="0" fontId="26" fillId="0" borderId="201" xfId="0" applyFont="1" applyBorder="1" applyAlignment="1" applyProtection="1">
      <alignment horizontal="left" vertical="top" wrapText="1"/>
      <protection locked="0"/>
    </xf>
    <xf numFmtId="0" fontId="26" fillId="0" borderId="200" xfId="0" applyFont="1" applyBorder="1" applyAlignment="1" applyProtection="1">
      <alignment horizontal="left" vertical="top" wrapText="1"/>
      <protection locked="0"/>
    </xf>
    <xf numFmtId="0" fontId="26" fillId="0" borderId="202" xfId="0" applyFont="1" applyBorder="1" applyAlignment="1" applyProtection="1">
      <alignment horizontal="left" vertical="top" wrapText="1"/>
      <protection locked="0"/>
    </xf>
    <xf numFmtId="0" fontId="26" fillId="0" borderId="15" xfId="0" applyFont="1" applyBorder="1" applyAlignment="1" applyProtection="1">
      <alignment horizontal="left" vertical="top" wrapText="1"/>
      <protection locked="0"/>
    </xf>
    <xf numFmtId="0" fontId="26" fillId="0" borderId="0" xfId="0" applyFont="1" applyAlignment="1" applyProtection="1">
      <alignment horizontal="left" vertical="top" wrapText="1"/>
      <protection locked="0"/>
    </xf>
    <xf numFmtId="0" fontId="26" fillId="0" borderId="16" xfId="0" applyFont="1" applyBorder="1" applyAlignment="1" applyProtection="1">
      <alignment horizontal="left" vertical="top" wrapText="1"/>
      <protection locked="0"/>
    </xf>
    <xf numFmtId="0" fontId="26" fillId="0" borderId="23" xfId="0" applyFont="1" applyBorder="1" applyAlignment="1" applyProtection="1">
      <alignment horizontal="left" vertical="top" wrapText="1"/>
      <protection locked="0"/>
    </xf>
    <xf numFmtId="0" fontId="26" fillId="0" borderId="20" xfId="0" applyFont="1" applyBorder="1" applyAlignment="1" applyProtection="1">
      <alignment horizontal="left" vertical="top" wrapText="1"/>
      <protection locked="0"/>
    </xf>
    <xf numFmtId="0" fontId="26" fillId="0" borderId="21" xfId="0" applyFont="1" applyBorder="1" applyAlignment="1" applyProtection="1">
      <alignment horizontal="left" vertical="top" wrapText="1"/>
      <protection locked="0"/>
    </xf>
    <xf numFmtId="0" fontId="25" fillId="0" borderId="22" xfId="0" applyFont="1" applyBorder="1" applyAlignment="1">
      <alignment horizontal="left" vertical="center" wrapText="1"/>
    </xf>
    <xf numFmtId="0" fontId="69" fillId="0" borderId="19" xfId="0" applyFont="1" applyBorder="1" applyAlignment="1">
      <alignment horizontal="left" vertical="top" wrapText="1"/>
    </xf>
    <xf numFmtId="0" fontId="26" fillId="0" borderId="0" xfId="0" applyFont="1" applyAlignment="1">
      <alignment horizontal="left" wrapText="1"/>
    </xf>
    <xf numFmtId="0" fontId="26" fillId="0" borderId="201" xfId="0" applyFont="1" applyBorder="1" applyAlignment="1" applyProtection="1">
      <alignment vertical="top" wrapText="1"/>
      <protection locked="0"/>
    </xf>
    <xf numFmtId="0" fontId="26" fillId="0" borderId="200" xfId="0" applyFont="1" applyBorder="1" applyAlignment="1" applyProtection="1">
      <alignment vertical="top" wrapText="1"/>
      <protection locked="0"/>
    </xf>
    <xf numFmtId="0" fontId="26" fillId="0" borderId="202" xfId="0" applyFont="1" applyBorder="1" applyAlignment="1" applyProtection="1">
      <alignment vertical="top" wrapText="1"/>
      <protection locked="0"/>
    </xf>
    <xf numFmtId="0" fontId="26" fillId="0" borderId="15" xfId="0" applyFont="1" applyBorder="1" applyAlignment="1" applyProtection="1">
      <alignment vertical="top" wrapText="1"/>
      <protection locked="0"/>
    </xf>
    <xf numFmtId="0" fontId="26" fillId="0" borderId="0" xfId="0" applyFont="1" applyAlignment="1" applyProtection="1">
      <alignment vertical="top" wrapText="1"/>
      <protection locked="0"/>
    </xf>
    <xf numFmtId="0" fontId="26" fillId="0" borderId="16" xfId="0" applyFont="1" applyBorder="1" applyAlignment="1" applyProtection="1">
      <alignment vertical="top" wrapText="1"/>
      <protection locked="0"/>
    </xf>
    <xf numFmtId="0" fontId="26" fillId="0" borderId="23" xfId="0" applyFont="1" applyBorder="1" applyAlignment="1" applyProtection="1">
      <alignment vertical="top" wrapText="1"/>
      <protection locked="0"/>
    </xf>
    <xf numFmtId="0" fontId="26" fillId="0" borderId="20" xfId="0" applyFont="1" applyBorder="1" applyAlignment="1" applyProtection="1">
      <alignment vertical="top" wrapText="1"/>
      <protection locked="0"/>
    </xf>
    <xf numFmtId="0" fontId="26" fillId="0" borderId="21" xfId="0" applyFont="1" applyBorder="1" applyAlignment="1" applyProtection="1">
      <alignment vertical="top" wrapText="1"/>
      <protection locked="0"/>
    </xf>
    <xf numFmtId="0" fontId="25" fillId="0" borderId="0" xfId="0" applyFont="1" applyAlignment="1">
      <alignment horizontal="right" vertical="center" wrapText="1"/>
    </xf>
    <xf numFmtId="0" fontId="25" fillId="0" borderId="16" xfId="0" applyFont="1" applyBorder="1" applyAlignment="1">
      <alignment horizontal="right" vertical="center" wrapText="1"/>
    </xf>
    <xf numFmtId="0" fontId="26" fillId="0" borderId="0" xfId="0" applyFont="1" applyAlignment="1">
      <alignment horizontal="left" vertical="top" wrapText="1"/>
    </xf>
    <xf numFmtId="0" fontId="96" fillId="0" borderId="0" xfId="0" applyFont="1" applyAlignment="1" applyProtection="1">
      <alignment horizontal="center" vertical="center"/>
      <protection locked="0"/>
    </xf>
    <xf numFmtId="0" fontId="26" fillId="27" borderId="196" xfId="0" applyFont="1" applyFill="1" applyBorder="1" applyAlignment="1">
      <alignment horizontal="left" vertical="top" wrapText="1"/>
    </xf>
    <xf numFmtId="0" fontId="26" fillId="27" borderId="196" xfId="0" applyFont="1" applyFill="1" applyBorder="1" applyAlignment="1">
      <alignment horizontal="left" vertical="center" wrapText="1"/>
    </xf>
    <xf numFmtId="0" fontId="26" fillId="0" borderId="0" xfId="0" applyFont="1" applyAlignment="1">
      <alignment horizontal="left" vertical="center" wrapText="1" shrinkToFit="1"/>
    </xf>
    <xf numFmtId="0" fontId="26" fillId="0" borderId="20" xfId="0" applyFont="1" applyBorder="1" applyAlignment="1">
      <alignment horizontal="left" vertical="center" wrapText="1" shrinkToFit="1"/>
    </xf>
    <xf numFmtId="0" fontId="26" fillId="0" borderId="0" xfId="0" applyFont="1" applyAlignment="1">
      <alignment horizontal="left" shrinkToFit="1"/>
    </xf>
    <xf numFmtId="0" fontId="26" fillId="0" borderId="16" xfId="0" applyFont="1" applyBorder="1" applyAlignment="1">
      <alignment horizontal="left" shrinkToFit="1"/>
    </xf>
    <xf numFmtId="0" fontId="47" fillId="0" borderId="201" xfId="0" applyFont="1" applyBorder="1" applyAlignment="1" applyProtection="1">
      <alignment vertical="top" wrapText="1"/>
      <protection locked="0"/>
    </xf>
    <xf numFmtId="0" fontId="47" fillId="0" borderId="200" xfId="0" applyFont="1" applyBorder="1" applyAlignment="1" applyProtection="1">
      <alignment vertical="top" wrapText="1"/>
      <protection locked="0"/>
    </xf>
    <xf numFmtId="0" fontId="47" fillId="0" borderId="202" xfId="0" applyFont="1" applyBorder="1" applyAlignment="1" applyProtection="1">
      <alignment vertical="top" wrapText="1"/>
      <protection locked="0"/>
    </xf>
    <xf numFmtId="0" fontId="47" fillId="0" borderId="15" xfId="0" applyFont="1" applyBorder="1" applyAlignment="1" applyProtection="1">
      <alignment vertical="top" wrapText="1"/>
      <protection locked="0"/>
    </xf>
    <xf numFmtId="0" fontId="47" fillId="0" borderId="0" xfId="0" applyFont="1" applyAlignment="1" applyProtection="1">
      <alignment vertical="top" wrapText="1"/>
      <protection locked="0"/>
    </xf>
    <xf numFmtId="0" fontId="47" fillId="0" borderId="16" xfId="0" applyFont="1" applyBorder="1" applyAlignment="1" applyProtection="1">
      <alignment vertical="top" wrapText="1"/>
      <protection locked="0"/>
    </xf>
    <xf numFmtId="0" fontId="47" fillId="0" borderId="23" xfId="0" applyFont="1" applyBorder="1" applyAlignment="1" applyProtection="1">
      <alignment vertical="top" wrapText="1"/>
      <protection locked="0"/>
    </xf>
    <xf numFmtId="0" fontId="47" fillId="0" borderId="20" xfId="0" applyFont="1" applyBorder="1" applyAlignment="1" applyProtection="1">
      <alignment vertical="top" wrapText="1"/>
      <protection locked="0"/>
    </xf>
    <xf numFmtId="0" fontId="47" fillId="0" borderId="21" xfId="0" applyFont="1" applyBorder="1" applyAlignment="1" applyProtection="1">
      <alignment vertical="top" wrapText="1"/>
      <protection locked="0"/>
    </xf>
    <xf numFmtId="0" fontId="26" fillId="27" borderId="201" xfId="0" applyFont="1" applyFill="1" applyBorder="1" applyAlignment="1">
      <alignment vertical="center" wrapText="1" shrinkToFit="1"/>
    </xf>
    <xf numFmtId="0" fontId="26" fillId="27" borderId="200" xfId="0" applyFont="1" applyFill="1" applyBorder="1" applyAlignment="1">
      <alignment vertical="center" wrapText="1" shrinkToFit="1"/>
    </xf>
    <xf numFmtId="0" fontId="26" fillId="27" borderId="202" xfId="0" applyFont="1" applyFill="1" applyBorder="1" applyAlignment="1">
      <alignment vertical="center" wrapText="1" shrinkToFit="1"/>
    </xf>
    <xf numFmtId="0" fontId="26" fillId="27" borderId="23" xfId="0" applyFont="1" applyFill="1" applyBorder="1" applyAlignment="1">
      <alignment vertical="center" wrapText="1" shrinkToFit="1"/>
    </xf>
    <xf numFmtId="0" fontId="26" fillId="27" borderId="20" xfId="0" applyFont="1" applyFill="1" applyBorder="1" applyAlignment="1">
      <alignment vertical="center" wrapText="1" shrinkToFit="1"/>
    </xf>
    <xf numFmtId="0" fontId="26" fillId="27" borderId="21" xfId="0" applyFont="1" applyFill="1" applyBorder="1" applyAlignment="1">
      <alignment vertical="center" wrapText="1" shrinkToFit="1"/>
    </xf>
    <xf numFmtId="0" fontId="26" fillId="0" borderId="201" xfId="0" applyFont="1" applyBorder="1" applyAlignment="1" applyProtection="1">
      <alignment horizontal="center" vertical="center" wrapText="1"/>
      <protection locked="0"/>
    </xf>
    <xf numFmtId="0" fontId="26" fillId="0" borderId="200" xfId="0" applyFont="1" applyBorder="1" applyAlignment="1" applyProtection="1">
      <alignment horizontal="center" vertical="center" wrapText="1"/>
      <protection locked="0"/>
    </xf>
    <xf numFmtId="0" fontId="26" fillId="0" borderId="23" xfId="0" applyFont="1" applyBorder="1" applyAlignment="1" applyProtection="1">
      <alignment horizontal="center" vertical="center" wrapText="1"/>
      <protection locked="0"/>
    </xf>
    <xf numFmtId="0" fontId="26" fillId="0" borderId="20" xfId="0" applyFont="1" applyBorder="1" applyAlignment="1" applyProtection="1">
      <alignment horizontal="center" vertical="center" wrapText="1"/>
      <protection locked="0"/>
    </xf>
    <xf numFmtId="0" fontId="26" fillId="27" borderId="202" xfId="0" applyFont="1" applyFill="1" applyBorder="1" applyAlignment="1">
      <alignment wrapText="1"/>
    </xf>
    <xf numFmtId="0" fontId="26" fillId="27" borderId="21" xfId="0" applyFont="1" applyFill="1" applyBorder="1" applyAlignment="1">
      <alignment wrapText="1"/>
    </xf>
    <xf numFmtId="0" fontId="25" fillId="28" borderId="19" xfId="0" applyFont="1" applyFill="1" applyBorder="1" applyAlignment="1">
      <alignment horizontal="left" vertical="top" wrapText="1"/>
    </xf>
    <xf numFmtId="0" fontId="26" fillId="0" borderId="15" xfId="0" applyFont="1" applyBorder="1" applyAlignment="1" applyProtection="1">
      <alignment horizontal="center" vertical="center" wrapText="1"/>
      <protection locked="0"/>
    </xf>
    <xf numFmtId="0" fontId="26" fillId="0" borderId="0" xfId="0" applyFont="1" applyAlignment="1" applyProtection="1">
      <alignment horizontal="center" vertical="center" wrapText="1"/>
      <protection locked="0"/>
    </xf>
    <xf numFmtId="0" fontId="26" fillId="27" borderId="16" xfId="0" applyFont="1" applyFill="1" applyBorder="1" applyAlignment="1">
      <alignment wrapText="1"/>
    </xf>
    <xf numFmtId="0" fontId="26" fillId="27" borderId="201" xfId="0" applyFont="1" applyFill="1" applyBorder="1" applyAlignment="1">
      <alignment vertical="center" shrinkToFit="1"/>
    </xf>
    <xf numFmtId="0" fontId="26" fillId="27" borderId="200" xfId="0" applyFont="1" applyFill="1" applyBorder="1" applyAlignment="1">
      <alignment vertical="center" shrinkToFit="1"/>
    </xf>
    <xf numFmtId="0" fontId="26" fillId="27" borderId="202" xfId="0" applyFont="1" applyFill="1" applyBorder="1" applyAlignment="1">
      <alignment vertical="center" shrinkToFit="1"/>
    </xf>
    <xf numFmtId="0" fontId="26" fillId="27" borderId="23" xfId="0" applyFont="1" applyFill="1" applyBorder="1" applyAlignment="1">
      <alignment vertical="center" shrinkToFit="1"/>
    </xf>
    <xf numFmtId="0" fontId="26" fillId="27" borderId="20" xfId="0" applyFont="1" applyFill="1" applyBorder="1" applyAlignment="1">
      <alignment vertical="center" shrinkToFit="1"/>
    </xf>
    <xf numFmtId="0" fontId="26" fillId="27" borderId="21" xfId="0" applyFont="1" applyFill="1" applyBorder="1" applyAlignment="1">
      <alignment vertical="center" shrinkToFit="1"/>
    </xf>
    <xf numFmtId="0" fontId="26" fillId="0" borderId="201" xfId="0" applyFont="1" applyBorder="1" applyAlignment="1" applyProtection="1">
      <alignment horizontal="left" vertical="top"/>
      <protection locked="0"/>
    </xf>
    <xf numFmtId="0" fontId="26" fillId="0" borderId="200" xfId="0" applyFont="1" applyBorder="1" applyAlignment="1" applyProtection="1">
      <alignment horizontal="left" vertical="top"/>
      <protection locked="0"/>
    </xf>
    <xf numFmtId="0" fontId="26" fillId="0" borderId="202" xfId="0" applyFont="1" applyBorder="1" applyAlignment="1" applyProtection="1">
      <alignment horizontal="left" vertical="top"/>
      <protection locked="0"/>
    </xf>
    <xf numFmtId="0" fontId="26" fillId="0" borderId="15" xfId="0" applyFont="1" applyBorder="1" applyAlignment="1" applyProtection="1">
      <alignment horizontal="left" vertical="top"/>
      <protection locked="0"/>
    </xf>
    <xf numFmtId="0" fontId="26" fillId="0" borderId="0" xfId="0" applyFont="1" applyAlignment="1" applyProtection="1">
      <alignment horizontal="left" vertical="top"/>
      <protection locked="0"/>
    </xf>
    <xf numFmtId="0" fontId="26" fillId="0" borderId="16" xfId="0" applyFont="1" applyBorder="1" applyAlignment="1" applyProtection="1">
      <alignment horizontal="left" vertical="top"/>
      <protection locked="0"/>
    </xf>
    <xf numFmtId="0" fontId="26" fillId="0" borderId="23" xfId="0" applyFont="1" applyBorder="1" applyAlignment="1" applyProtection="1">
      <alignment horizontal="left" vertical="top"/>
      <protection locked="0"/>
    </xf>
    <xf numFmtId="0" fontId="26" fillId="0" borderId="20" xfId="0" applyFont="1" applyBorder="1" applyAlignment="1" applyProtection="1">
      <alignment horizontal="left" vertical="top"/>
      <protection locked="0"/>
    </xf>
    <xf numFmtId="0" fontId="26" fillId="0" borderId="21" xfId="0" applyFont="1" applyBorder="1" applyAlignment="1" applyProtection="1">
      <alignment horizontal="left" vertical="top"/>
      <protection locked="0"/>
    </xf>
    <xf numFmtId="0" fontId="26" fillId="27" borderId="201" xfId="0" applyFont="1" applyFill="1" applyBorder="1" applyAlignment="1">
      <alignment vertical="center" wrapText="1"/>
    </xf>
    <xf numFmtId="0" fontId="26" fillId="27" borderId="200" xfId="0" applyFont="1" applyFill="1" applyBorder="1" applyAlignment="1">
      <alignment vertical="center" wrapText="1"/>
    </xf>
    <xf numFmtId="0" fontId="26" fillId="27" borderId="202" xfId="0" applyFont="1" applyFill="1" applyBorder="1" applyAlignment="1">
      <alignment vertical="center" wrapText="1"/>
    </xf>
    <xf numFmtId="0" fontId="26" fillId="27" borderId="23" xfId="0" applyFont="1" applyFill="1" applyBorder="1" applyAlignment="1">
      <alignment vertical="center" wrapText="1"/>
    </xf>
    <xf numFmtId="0" fontId="26" fillId="27" borderId="20" xfId="0" applyFont="1" applyFill="1" applyBorder="1" applyAlignment="1">
      <alignment vertical="center" wrapText="1"/>
    </xf>
    <xf numFmtId="0" fontId="26" fillId="27" borderId="21" xfId="0" applyFont="1" applyFill="1" applyBorder="1" applyAlignment="1">
      <alignment vertical="center" wrapText="1"/>
    </xf>
    <xf numFmtId="0" fontId="25" fillId="0" borderId="201" xfId="0" applyFont="1" applyBorder="1" applyAlignment="1" applyProtection="1">
      <alignment horizontal="center" vertical="center" wrapText="1"/>
      <protection locked="0"/>
    </xf>
    <xf numFmtId="0" fontId="25" fillId="0" borderId="200" xfId="0" applyFont="1" applyBorder="1" applyAlignment="1" applyProtection="1">
      <alignment horizontal="center" vertical="center" wrapText="1"/>
      <protection locked="0"/>
    </xf>
    <xf numFmtId="0" fontId="25" fillId="0" borderId="202" xfId="0" applyFont="1" applyBorder="1" applyAlignment="1" applyProtection="1">
      <alignment horizontal="center" vertical="center" wrapText="1"/>
      <protection locked="0"/>
    </xf>
    <xf numFmtId="0" fontId="25" fillId="0" borderId="23" xfId="0" applyFont="1" applyBorder="1" applyAlignment="1" applyProtection="1">
      <alignment horizontal="center" vertical="center" wrapText="1"/>
      <protection locked="0"/>
    </xf>
    <xf numFmtId="0" fontId="25" fillId="0" borderId="20" xfId="0" applyFont="1" applyBorder="1" applyAlignment="1" applyProtection="1">
      <alignment horizontal="center" vertical="center" wrapText="1"/>
      <protection locked="0"/>
    </xf>
    <xf numFmtId="0" fontId="25" fillId="0" borderId="21" xfId="0" applyFont="1" applyBorder="1" applyAlignment="1" applyProtection="1">
      <alignment horizontal="center" vertical="center" wrapText="1"/>
      <protection locked="0"/>
    </xf>
    <xf numFmtId="0" fontId="26" fillId="28" borderId="0" xfId="0" applyFont="1" applyFill="1" applyAlignment="1">
      <alignment horizontal="left" shrinkToFit="1"/>
    </xf>
    <xf numFmtId="0" fontId="26" fillId="0" borderId="196" xfId="0" applyFont="1" applyBorder="1" applyAlignment="1" applyProtection="1">
      <alignment vertical="center" shrinkToFit="1"/>
      <protection locked="0"/>
    </xf>
    <xf numFmtId="185" fontId="26" fillId="0" borderId="197" xfId="0" applyNumberFormat="1" applyFont="1" applyBorder="1" applyAlignment="1" applyProtection="1">
      <alignment horizontal="center" vertical="center" shrinkToFit="1"/>
      <protection locked="0"/>
    </xf>
    <xf numFmtId="185" fontId="26" fillId="0" borderId="198" xfId="0" applyNumberFormat="1" applyFont="1" applyBorder="1" applyAlignment="1" applyProtection="1">
      <alignment horizontal="center" vertical="center" shrinkToFit="1"/>
      <protection locked="0"/>
    </xf>
    <xf numFmtId="185" fontId="26" fillId="0" borderId="199" xfId="0" applyNumberFormat="1" applyFont="1" applyBorder="1" applyAlignment="1" applyProtection="1">
      <alignment horizontal="center" vertical="center" shrinkToFit="1"/>
      <protection locked="0"/>
    </xf>
    <xf numFmtId="0" fontId="26" fillId="0" borderId="20" xfId="0" applyFont="1" applyBorder="1" applyAlignment="1">
      <alignment horizontal="left" shrinkToFit="1"/>
    </xf>
    <xf numFmtId="0" fontId="0" fillId="0" borderId="0" xfId="0" applyAlignment="1">
      <alignment horizontal="left" vertical="center" wrapText="1"/>
    </xf>
    <xf numFmtId="0" fontId="0" fillId="0" borderId="20" xfId="0" applyBorder="1" applyAlignment="1">
      <alignment horizontal="left" vertical="center" wrapText="1"/>
    </xf>
    <xf numFmtId="0" fontId="26" fillId="0" borderId="196" xfId="0" applyFont="1" applyBorder="1" applyAlignment="1" applyProtection="1">
      <alignment horizontal="right" vertical="center"/>
      <protection locked="0"/>
    </xf>
    <xf numFmtId="0" fontId="60" fillId="0" borderId="19" xfId="0" applyFont="1" applyBorder="1" applyAlignment="1">
      <alignment horizontal="left" vertical="top" wrapText="1"/>
    </xf>
    <xf numFmtId="0" fontId="25" fillId="28" borderId="51" xfId="0" applyFont="1" applyFill="1" applyBorder="1" applyAlignment="1">
      <alignment horizontal="left" vertical="top" wrapText="1"/>
    </xf>
    <xf numFmtId="0" fontId="26" fillId="27" borderId="196" xfId="0" applyFont="1" applyFill="1" applyBorder="1" applyAlignment="1">
      <alignment horizontal="left" vertical="center"/>
    </xf>
    <xf numFmtId="0" fontId="26" fillId="29" borderId="205" xfId="0" applyFont="1" applyFill="1" applyBorder="1" applyAlignment="1" applyProtection="1">
      <alignment horizontal="center" vertical="center"/>
      <protection locked="0"/>
    </xf>
    <xf numFmtId="0" fontId="26" fillId="0" borderId="196" xfId="0" applyFont="1" applyBorder="1" applyProtection="1">
      <alignment vertical="center"/>
      <protection locked="0"/>
    </xf>
    <xf numFmtId="0" fontId="25" fillId="28" borderId="0" xfId="0" applyFont="1" applyFill="1" applyAlignment="1">
      <alignment horizontal="left" vertical="top" wrapText="1"/>
    </xf>
    <xf numFmtId="0" fontId="25" fillId="28" borderId="49" xfId="0" applyFont="1" applyFill="1" applyBorder="1" applyAlignment="1">
      <alignment horizontal="center" vertical="top" wrapText="1"/>
    </xf>
    <xf numFmtId="0" fontId="26" fillId="27" borderId="201" xfId="0" applyFont="1" applyFill="1" applyBorder="1" applyAlignment="1">
      <alignment horizontal="left" vertical="top" wrapText="1" shrinkToFit="1"/>
    </xf>
    <xf numFmtId="0" fontId="26" fillId="27" borderId="200" xfId="0" applyFont="1" applyFill="1" applyBorder="1" applyAlignment="1">
      <alignment horizontal="left" vertical="top" wrapText="1" shrinkToFit="1"/>
    </xf>
    <xf numFmtId="0" fontId="26" fillId="27" borderId="202" xfId="0" applyFont="1" applyFill="1" applyBorder="1" applyAlignment="1">
      <alignment horizontal="left" vertical="top" wrapText="1" shrinkToFit="1"/>
    </xf>
    <xf numFmtId="0" fontId="26" fillId="27" borderId="23" xfId="0" applyFont="1" applyFill="1" applyBorder="1" applyAlignment="1">
      <alignment horizontal="left" vertical="top" wrapText="1" shrinkToFit="1"/>
    </xf>
    <xf numFmtId="0" fontId="26" fillId="27" borderId="20" xfId="0" applyFont="1" applyFill="1" applyBorder="1" applyAlignment="1">
      <alignment horizontal="left" vertical="top" wrapText="1" shrinkToFit="1"/>
    </xf>
    <xf numFmtId="0" fontId="26" fillId="27" borderId="21" xfId="0" applyFont="1" applyFill="1" applyBorder="1" applyAlignment="1">
      <alignment horizontal="left" vertical="top" wrapText="1" shrinkToFit="1"/>
    </xf>
    <xf numFmtId="0" fontId="26" fillId="0" borderId="83" xfId="0" applyFont="1" applyBorder="1" applyAlignment="1" applyProtection="1">
      <alignment horizontal="center" vertical="center" shrinkToFit="1"/>
      <protection locked="0"/>
    </xf>
    <xf numFmtId="0" fontId="26" fillId="0" borderId="82" xfId="0" applyFont="1" applyBorder="1" applyAlignment="1" applyProtection="1">
      <alignment horizontal="center" vertical="center" shrinkToFit="1"/>
      <protection locked="0"/>
    </xf>
    <xf numFmtId="0" fontId="26" fillId="0" borderId="81" xfId="0" applyFont="1" applyBorder="1" applyAlignment="1" applyProtection="1">
      <alignment horizontal="center" vertical="center" shrinkToFit="1"/>
      <protection locked="0"/>
    </xf>
    <xf numFmtId="0" fontId="26" fillId="0" borderId="221" xfId="0" applyFont="1" applyBorder="1" applyAlignment="1" applyProtection="1">
      <alignment horizontal="center" vertical="center" shrinkToFit="1"/>
      <protection locked="0"/>
    </xf>
    <xf numFmtId="0" fontId="26" fillId="0" borderId="97" xfId="0" applyFont="1" applyBorder="1" applyAlignment="1" applyProtection="1">
      <alignment horizontal="center" vertical="center" shrinkToFit="1"/>
      <protection locked="0"/>
    </xf>
    <xf numFmtId="0" fontId="26" fillId="0" borderId="20" xfId="0" applyFont="1" applyBorder="1" applyAlignment="1">
      <alignment horizontal="center" vertical="center" shrinkToFit="1"/>
    </xf>
    <xf numFmtId="0" fontId="26" fillId="0" borderId="95" xfId="0" applyFont="1" applyBorder="1" applyAlignment="1" applyProtection="1">
      <alignment horizontal="center" vertical="center" shrinkToFit="1"/>
      <protection locked="0"/>
    </xf>
    <xf numFmtId="0" fontId="26" fillId="0" borderId="85" xfId="0" applyFont="1" applyBorder="1" applyAlignment="1" applyProtection="1">
      <alignment horizontal="center" vertical="center" shrinkToFit="1"/>
      <protection locked="0"/>
    </xf>
    <xf numFmtId="0" fontId="26" fillId="0" borderId="84" xfId="0" applyFont="1" applyBorder="1" applyAlignment="1" applyProtection="1">
      <alignment horizontal="center" vertical="center" shrinkToFit="1"/>
      <protection locked="0"/>
    </xf>
    <xf numFmtId="0" fontId="26" fillId="0" borderId="220" xfId="0" applyFont="1" applyBorder="1" applyAlignment="1" applyProtection="1">
      <alignment horizontal="center" vertical="center" shrinkToFit="1"/>
      <protection locked="0"/>
    </xf>
    <xf numFmtId="0" fontId="26" fillId="0" borderId="96" xfId="0" applyFont="1" applyBorder="1" applyAlignment="1" applyProtection="1">
      <alignment horizontal="center" vertical="center" shrinkToFit="1"/>
      <protection locked="0"/>
    </xf>
    <xf numFmtId="0" fontId="26" fillId="0" borderId="93" xfId="0" applyFont="1" applyBorder="1" applyAlignment="1" applyProtection="1">
      <alignment horizontal="center" vertical="center" shrinkToFit="1"/>
      <protection locked="0"/>
    </xf>
    <xf numFmtId="0" fontId="26" fillId="0" borderId="87" xfId="0" applyFont="1" applyBorder="1" applyAlignment="1" applyProtection="1">
      <alignment horizontal="center" vertical="center" shrinkToFit="1"/>
      <protection locked="0"/>
    </xf>
    <xf numFmtId="0" fontId="26" fillId="0" borderId="86" xfId="0" applyFont="1" applyBorder="1" applyAlignment="1" applyProtection="1">
      <alignment horizontal="center" vertical="center" shrinkToFit="1"/>
      <protection locked="0"/>
    </xf>
    <xf numFmtId="0" fontId="26" fillId="0" borderId="219" xfId="0" applyFont="1" applyBorder="1" applyAlignment="1" applyProtection="1">
      <alignment horizontal="center" vertical="center" shrinkToFit="1"/>
      <protection locked="0"/>
    </xf>
    <xf numFmtId="0" fontId="26" fillId="0" borderId="94" xfId="0" applyFont="1" applyBorder="1" applyAlignment="1" applyProtection="1">
      <alignment horizontal="center" vertical="center" shrinkToFit="1"/>
      <protection locked="0"/>
    </xf>
    <xf numFmtId="0" fontId="54" fillId="27" borderId="197" xfId="0" applyFont="1" applyFill="1" applyBorder="1" applyAlignment="1">
      <alignment horizontal="center" vertical="center"/>
    </xf>
    <xf numFmtId="0" fontId="54" fillId="27" borderId="198" xfId="0" applyFont="1" applyFill="1" applyBorder="1" applyAlignment="1">
      <alignment horizontal="center" vertical="center"/>
    </xf>
    <xf numFmtId="0" fontId="54" fillId="27" borderId="199" xfId="0" applyFont="1" applyFill="1" applyBorder="1" applyAlignment="1">
      <alignment horizontal="center" vertical="center"/>
    </xf>
    <xf numFmtId="0" fontId="54" fillId="27" borderId="218" xfId="0" applyFont="1" applyFill="1" applyBorder="1" applyAlignment="1">
      <alignment horizontal="center" vertical="center"/>
    </xf>
    <xf numFmtId="0" fontId="54" fillId="27" borderId="88" xfId="0" applyFont="1" applyFill="1" applyBorder="1" applyAlignment="1">
      <alignment horizontal="center" vertical="center"/>
    </xf>
    <xf numFmtId="0" fontId="26" fillId="27" borderId="196" xfId="0" applyFont="1" applyFill="1" applyBorder="1" applyAlignment="1">
      <alignment horizontal="left" shrinkToFit="1"/>
    </xf>
    <xf numFmtId="0" fontId="26" fillId="0" borderId="199" xfId="0" applyFont="1" applyBorder="1" applyAlignment="1" applyProtection="1">
      <alignment horizontal="center" vertical="center"/>
      <protection locked="0"/>
    </xf>
    <xf numFmtId="0" fontId="54" fillId="0" borderId="0" xfId="0" applyFont="1" applyAlignment="1">
      <alignment horizontal="left" vertical="top" wrapText="1"/>
    </xf>
    <xf numFmtId="0" fontId="54" fillId="0" borderId="20" xfId="0" applyFont="1" applyBorder="1" applyAlignment="1">
      <alignment horizontal="left" vertical="top" wrapText="1"/>
    </xf>
    <xf numFmtId="0" fontId="0" fillId="27" borderId="196" xfId="0" applyFill="1" applyBorder="1" applyAlignment="1">
      <alignment horizontal="center" vertical="center"/>
    </xf>
    <xf numFmtId="0" fontId="26" fillId="0" borderId="196" xfId="0" applyFont="1" applyBorder="1" applyAlignment="1" applyProtection="1">
      <alignment horizontal="left" vertical="top" wrapText="1"/>
      <protection locked="0"/>
    </xf>
    <xf numFmtId="0" fontId="69" fillId="28" borderId="51" xfId="0" applyFont="1" applyFill="1" applyBorder="1" applyAlignment="1">
      <alignment horizontal="left" vertical="top" wrapText="1"/>
    </xf>
    <xf numFmtId="0" fontId="26" fillId="29" borderId="201" xfId="0" applyFont="1" applyFill="1" applyBorder="1" applyAlignment="1" applyProtection="1">
      <alignment horizontal="left" vertical="center"/>
      <protection locked="0"/>
    </xf>
    <xf numFmtId="0" fontId="26" fillId="29" borderId="202" xfId="0" applyFont="1" applyFill="1" applyBorder="1" applyAlignment="1" applyProtection="1">
      <alignment horizontal="left" vertical="center"/>
      <protection locked="0"/>
    </xf>
    <xf numFmtId="0" fontId="26" fillId="29" borderId="23" xfId="0" applyFont="1" applyFill="1" applyBorder="1" applyAlignment="1" applyProtection="1">
      <alignment horizontal="left" vertical="center"/>
      <protection locked="0"/>
    </xf>
    <xf numFmtId="0" fontId="26" fillId="29" borderId="21" xfId="0" applyFont="1" applyFill="1" applyBorder="1" applyAlignment="1" applyProtection="1">
      <alignment horizontal="left" vertical="center"/>
      <protection locked="0"/>
    </xf>
    <xf numFmtId="0" fontId="26" fillId="28" borderId="201" xfId="0" applyFont="1" applyFill="1" applyBorder="1" applyAlignment="1">
      <alignment horizontal="left" vertical="center" wrapText="1" shrinkToFit="1"/>
    </xf>
    <xf numFmtId="0" fontId="26" fillId="28" borderId="200" xfId="0" applyFont="1" applyFill="1" applyBorder="1" applyAlignment="1">
      <alignment horizontal="left" vertical="center" wrapText="1" shrinkToFit="1"/>
    </xf>
    <xf numFmtId="0" fontId="26" fillId="28" borderId="202" xfId="0" applyFont="1" applyFill="1" applyBorder="1" applyAlignment="1">
      <alignment horizontal="left" vertical="center" wrapText="1" shrinkToFit="1"/>
    </xf>
    <xf numFmtId="0" fontId="26" fillId="28" borderId="20" xfId="0" applyFont="1" applyFill="1" applyBorder="1" applyAlignment="1" applyProtection="1">
      <alignment vertical="center" shrinkToFit="1"/>
      <protection locked="0"/>
    </xf>
    <xf numFmtId="0" fontId="26" fillId="27" borderId="197" xfId="0" applyFont="1" applyFill="1" applyBorder="1" applyAlignment="1">
      <alignment horizontal="left" vertical="center"/>
    </xf>
    <xf numFmtId="0" fontId="26" fillId="27" borderId="198" xfId="0" applyFont="1" applyFill="1" applyBorder="1" applyAlignment="1">
      <alignment horizontal="left" vertical="center"/>
    </xf>
    <xf numFmtId="0" fontId="26" fillId="27" borderId="199" xfId="0" applyFont="1" applyFill="1" applyBorder="1" applyAlignment="1">
      <alignment horizontal="left" vertical="center"/>
    </xf>
    <xf numFmtId="0" fontId="26" fillId="0" borderId="20" xfId="0" applyFont="1" applyBorder="1">
      <alignment vertical="center"/>
    </xf>
    <xf numFmtId="0" fontId="26" fillId="28" borderId="197" xfId="0" applyFont="1" applyFill="1" applyBorder="1" applyAlignment="1">
      <alignment horizontal="left" vertical="center" shrinkToFit="1"/>
    </xf>
    <xf numFmtId="0" fontId="26" fillId="28" borderId="198" xfId="0" applyFont="1" applyFill="1" applyBorder="1" applyAlignment="1">
      <alignment horizontal="left" vertical="center" shrinkToFit="1"/>
    </xf>
    <xf numFmtId="0" fontId="26" fillId="28" borderId="199" xfId="0" applyFont="1" applyFill="1" applyBorder="1" applyAlignment="1">
      <alignment horizontal="left" vertical="center" shrinkToFit="1"/>
    </xf>
    <xf numFmtId="0" fontId="0" fillId="27" borderId="200" xfId="0" applyFill="1" applyBorder="1" applyAlignment="1">
      <alignment horizontal="center" vertical="center"/>
    </xf>
    <xf numFmtId="0" fontId="0" fillId="27" borderId="202" xfId="0" applyFill="1" applyBorder="1" applyAlignment="1">
      <alignment horizontal="center" vertical="center"/>
    </xf>
    <xf numFmtId="0" fontId="0" fillId="27" borderId="0" xfId="0" applyFill="1" applyAlignment="1">
      <alignment horizontal="center" vertical="center"/>
    </xf>
    <xf numFmtId="0" fontId="0" fillId="27" borderId="16" xfId="0" applyFill="1" applyBorder="1" applyAlignment="1">
      <alignment horizontal="center" vertical="center"/>
    </xf>
    <xf numFmtId="0" fontId="0" fillId="27" borderId="23" xfId="0" applyFill="1" applyBorder="1" applyAlignment="1">
      <alignment horizontal="center" vertical="center"/>
    </xf>
    <xf numFmtId="0" fontId="0" fillId="27" borderId="20" xfId="0" applyFill="1" applyBorder="1" applyAlignment="1">
      <alignment horizontal="center" vertical="center"/>
    </xf>
    <xf numFmtId="0" fontId="0" fillId="27" borderId="21" xfId="0" applyFill="1" applyBorder="1" applyAlignment="1">
      <alignment horizontal="center" vertical="center"/>
    </xf>
    <xf numFmtId="0" fontId="26" fillId="0" borderId="196" xfId="0" applyFont="1" applyBorder="1" applyAlignment="1" applyProtection="1">
      <alignment vertical="top" wrapText="1"/>
      <protection locked="0"/>
    </xf>
    <xf numFmtId="0" fontId="26" fillId="0" borderId="0" xfId="0" applyFont="1">
      <alignment vertical="center"/>
    </xf>
    <xf numFmtId="0" fontId="25" fillId="0" borderId="19" xfId="0" applyFont="1" applyBorder="1" applyAlignment="1">
      <alignment horizontal="left" vertical="top" wrapText="1" readingOrder="1"/>
    </xf>
    <xf numFmtId="0" fontId="25" fillId="0" borderId="22" xfId="0" applyFont="1" applyBorder="1" applyAlignment="1">
      <alignment horizontal="left" vertical="top" wrapText="1" readingOrder="1"/>
    </xf>
    <xf numFmtId="0" fontId="96" fillId="0" borderId="0" xfId="0" applyFont="1">
      <alignment vertical="center"/>
    </xf>
    <xf numFmtId="0" fontId="25" fillId="0" borderId="16" xfId="0" applyFont="1" applyBorder="1" applyAlignment="1">
      <alignment horizontal="left" vertical="center" wrapText="1"/>
    </xf>
    <xf numFmtId="0" fontId="26" fillId="0" borderId="199" xfId="0" applyFont="1" applyBorder="1" applyAlignment="1">
      <alignment horizontal="left" vertical="center" shrinkToFit="1"/>
    </xf>
    <xf numFmtId="0" fontId="39" fillId="28" borderId="200" xfId="0" applyFont="1" applyFill="1" applyBorder="1" applyAlignment="1">
      <alignment horizontal="left" vertical="center" wrapText="1"/>
    </xf>
    <xf numFmtId="0" fontId="39" fillId="28" borderId="0" xfId="0" applyFont="1" applyFill="1" applyAlignment="1">
      <alignment horizontal="left" vertical="center" wrapText="1"/>
    </xf>
    <xf numFmtId="0" fontId="26" fillId="0" borderId="20" xfId="0" applyFont="1" applyBorder="1" applyAlignment="1" applyProtection="1">
      <alignment vertical="center" shrinkToFit="1"/>
      <protection locked="0"/>
    </xf>
    <xf numFmtId="0" fontId="26" fillId="27" borderId="197" xfId="0" applyFont="1" applyFill="1" applyBorder="1" applyAlignment="1">
      <alignment horizontal="left" vertical="top"/>
    </xf>
    <xf numFmtId="0" fontId="26" fillId="27" borderId="198" xfId="0" applyFont="1" applyFill="1" applyBorder="1" applyAlignment="1">
      <alignment horizontal="left" vertical="top"/>
    </xf>
    <xf numFmtId="0" fontId="26" fillId="27" borderId="199" xfId="0" applyFont="1" applyFill="1" applyBorder="1" applyAlignment="1">
      <alignment horizontal="left" vertical="top"/>
    </xf>
    <xf numFmtId="0" fontId="26" fillId="29" borderId="196" xfId="0" applyFont="1" applyFill="1" applyBorder="1" applyAlignment="1" applyProtection="1">
      <alignment horizontal="center" vertical="top"/>
      <protection locked="0"/>
    </xf>
    <xf numFmtId="0" fontId="26" fillId="27" borderId="197" xfId="0" applyFont="1" applyFill="1" applyBorder="1" applyAlignment="1">
      <alignment horizontal="left" vertical="center" wrapText="1"/>
    </xf>
    <xf numFmtId="0" fontId="26" fillId="28" borderId="0" xfId="0" applyFont="1" applyFill="1" applyAlignment="1">
      <alignment horizontal="left" vertical="center" shrinkToFit="1"/>
    </xf>
    <xf numFmtId="0" fontId="26" fillId="0" borderId="0" xfId="0" applyFont="1" applyAlignment="1" applyProtection="1">
      <alignment horizontal="center" vertical="center"/>
      <protection locked="0"/>
    </xf>
    <xf numFmtId="0" fontId="26" fillId="28" borderId="0" xfId="0" applyFont="1" applyFill="1">
      <alignment vertical="center"/>
    </xf>
    <xf numFmtId="0" fontId="26" fillId="29" borderId="197" xfId="0" applyFont="1" applyFill="1" applyBorder="1" applyAlignment="1" applyProtection="1">
      <alignment horizontal="center" vertical="top"/>
      <protection locked="0"/>
    </xf>
    <xf numFmtId="0" fontId="26" fillId="29" borderId="198" xfId="0" applyFont="1" applyFill="1" applyBorder="1" applyAlignment="1" applyProtection="1">
      <alignment horizontal="center" vertical="top"/>
      <protection locked="0"/>
    </xf>
    <xf numFmtId="0" fontId="26" fillId="29" borderId="199" xfId="0" applyFont="1" applyFill="1" applyBorder="1" applyAlignment="1" applyProtection="1">
      <alignment horizontal="center" vertical="top"/>
      <protection locked="0"/>
    </xf>
    <xf numFmtId="0" fontId="47" fillId="0" borderId="201" xfId="0" applyFont="1" applyBorder="1" applyAlignment="1" applyProtection="1">
      <alignment horizontal="left" vertical="top" wrapText="1"/>
      <protection locked="0"/>
    </xf>
    <xf numFmtId="0" fontId="47" fillId="0" borderId="200" xfId="0" applyFont="1" applyBorder="1" applyAlignment="1" applyProtection="1">
      <alignment horizontal="left" vertical="top" wrapText="1"/>
      <protection locked="0"/>
    </xf>
    <xf numFmtId="0" fontId="47" fillId="0" borderId="202" xfId="0" applyFont="1" applyBorder="1" applyAlignment="1" applyProtection="1">
      <alignment horizontal="left" vertical="top" wrapText="1"/>
      <protection locked="0"/>
    </xf>
    <xf numFmtId="0" fontId="47" fillId="0" borderId="23" xfId="0" applyFont="1" applyBorder="1" applyAlignment="1" applyProtection="1">
      <alignment horizontal="left" vertical="top" wrapText="1"/>
      <protection locked="0"/>
    </xf>
    <xf numFmtId="0" fontId="47" fillId="0" borderId="20" xfId="0" applyFont="1" applyBorder="1" applyAlignment="1" applyProtection="1">
      <alignment horizontal="left" vertical="top" wrapText="1"/>
      <protection locked="0"/>
    </xf>
    <xf numFmtId="0" fontId="47" fillId="0" borderId="21" xfId="0" applyFont="1" applyBorder="1" applyAlignment="1" applyProtection="1">
      <alignment horizontal="left" vertical="top" wrapText="1"/>
      <protection locked="0"/>
    </xf>
    <xf numFmtId="0" fontId="26" fillId="0" borderId="20" xfId="0" applyFont="1" applyBorder="1" applyAlignment="1">
      <alignment horizontal="left" vertical="center" wrapText="1"/>
    </xf>
    <xf numFmtId="0" fontId="101" fillId="25" borderId="15" xfId="0" applyFont="1" applyFill="1" applyBorder="1" applyAlignment="1">
      <alignment horizontal="center" vertical="top" wrapText="1" shrinkToFit="1"/>
    </xf>
    <xf numFmtId="0" fontId="101" fillId="25" borderId="0" xfId="0" applyFont="1" applyFill="1" applyAlignment="1">
      <alignment horizontal="center" vertical="top" wrapText="1" shrinkToFit="1"/>
    </xf>
    <xf numFmtId="0" fontId="101" fillId="25" borderId="16" xfId="0" applyFont="1" applyFill="1" applyBorder="1" applyAlignment="1">
      <alignment horizontal="center" vertical="top" wrapText="1" shrinkToFit="1"/>
    </xf>
    <xf numFmtId="0" fontId="25" fillId="0" borderId="51" xfId="0" applyFont="1" applyBorder="1" applyAlignment="1">
      <alignment horizontal="center" vertical="top" wrapText="1"/>
    </xf>
    <xf numFmtId="0" fontId="26" fillId="0" borderId="200" xfId="0" applyFont="1" applyBorder="1" applyAlignment="1">
      <alignment horizontal="left" vertical="top" wrapText="1"/>
    </xf>
    <xf numFmtId="0" fontId="26" fillId="0" borderId="20" xfId="0" applyFont="1" applyBorder="1" applyAlignment="1">
      <alignment horizontal="left" vertical="top" wrapText="1"/>
    </xf>
    <xf numFmtId="0" fontId="26" fillId="0" borderId="16" xfId="0" applyFont="1" applyBorder="1" applyAlignment="1">
      <alignment horizontal="left" vertical="center" wrapText="1" shrinkToFit="1"/>
    </xf>
    <xf numFmtId="0" fontId="25" fillId="27" borderId="196" xfId="0" applyFont="1" applyFill="1" applyBorder="1" applyAlignment="1">
      <alignment horizontal="center" vertical="center" wrapText="1"/>
    </xf>
    <xf numFmtId="0" fontId="26" fillId="0" borderId="196" xfId="0" applyFont="1" applyBorder="1" applyAlignment="1" applyProtection="1">
      <alignment horizontal="right" vertical="center" wrapText="1"/>
      <protection locked="0"/>
    </xf>
    <xf numFmtId="0" fontId="26" fillId="0" borderId="197" xfId="0" applyFont="1" applyBorder="1" applyAlignment="1" applyProtection="1">
      <alignment horizontal="right" vertical="center" wrapText="1"/>
      <protection locked="0"/>
    </xf>
    <xf numFmtId="0" fontId="26" fillId="27" borderId="205" xfId="0" applyFont="1" applyFill="1" applyBorder="1" applyAlignment="1">
      <alignment horizontal="left" vertical="center"/>
    </xf>
    <xf numFmtId="0" fontId="26" fillId="27" borderId="201" xfId="0" applyFont="1" applyFill="1" applyBorder="1" applyAlignment="1">
      <alignment horizontal="left" vertical="center"/>
    </xf>
    <xf numFmtId="0" fontId="26" fillId="27" borderId="200" xfId="0" applyFont="1" applyFill="1" applyBorder="1" applyAlignment="1">
      <alignment horizontal="left" vertical="center"/>
    </xf>
    <xf numFmtId="0" fontId="26" fillId="27" borderId="202" xfId="0" applyFont="1" applyFill="1" applyBorder="1" applyAlignment="1">
      <alignment horizontal="left" vertical="center"/>
    </xf>
    <xf numFmtId="0" fontId="26" fillId="27" borderId="23" xfId="0" applyFont="1" applyFill="1" applyBorder="1" applyAlignment="1">
      <alignment horizontal="left" vertical="center"/>
    </xf>
    <xf numFmtId="0" fontId="26" fillId="27" borderId="20" xfId="0" applyFont="1" applyFill="1" applyBorder="1" applyAlignment="1">
      <alignment horizontal="left" vertical="center"/>
    </xf>
    <xf numFmtId="0" fontId="26" fillId="27" borderId="21" xfId="0" applyFont="1" applyFill="1" applyBorder="1" applyAlignment="1">
      <alignment horizontal="left" vertical="center"/>
    </xf>
    <xf numFmtId="0" fontId="26" fillId="0" borderId="196" xfId="0" applyFont="1" applyBorder="1" applyAlignment="1" applyProtection="1">
      <alignment horizontal="left" vertical="top"/>
      <protection locked="0"/>
    </xf>
    <xf numFmtId="0" fontId="26" fillId="0" borderId="197" xfId="0" applyFont="1" applyBorder="1" applyAlignment="1" applyProtection="1">
      <alignment horizontal="left" vertical="center" shrinkToFit="1"/>
      <protection locked="0"/>
    </xf>
    <xf numFmtId="0" fontId="26" fillId="0" borderId="199" xfId="0" applyFont="1" applyBorder="1" applyAlignment="1" applyProtection="1">
      <alignment horizontal="left" vertical="center" shrinkToFit="1"/>
      <protection locked="0"/>
    </xf>
    <xf numFmtId="0" fontId="26" fillId="0" borderId="201" xfId="0" applyFont="1" applyBorder="1" applyAlignment="1" applyProtection="1">
      <alignment horizontal="center" vertical="center"/>
      <protection locked="0"/>
    </xf>
    <xf numFmtId="0" fontId="26" fillId="0" borderId="200" xfId="0" applyFont="1" applyBorder="1" applyAlignment="1" applyProtection="1">
      <alignment horizontal="center" vertical="center"/>
      <protection locked="0"/>
    </xf>
    <xf numFmtId="0" fontId="26" fillId="0" borderId="202" xfId="0" applyFont="1" applyBorder="1" applyAlignment="1" applyProtection="1">
      <alignment horizontal="center" vertical="center"/>
      <protection locked="0"/>
    </xf>
    <xf numFmtId="0" fontId="26" fillId="0" borderId="15" xfId="0" applyFont="1" applyBorder="1" applyAlignment="1" applyProtection="1">
      <alignment horizontal="center" vertical="center"/>
      <protection locked="0"/>
    </xf>
    <xf numFmtId="0" fontId="26" fillId="0" borderId="16" xfId="0" applyFont="1" applyBorder="1" applyAlignment="1" applyProtection="1">
      <alignment horizontal="center" vertical="center"/>
      <protection locked="0"/>
    </xf>
    <xf numFmtId="0" fontId="26" fillId="0" borderId="23" xfId="0" applyFont="1" applyBorder="1" applyAlignment="1" applyProtection="1">
      <alignment horizontal="center" vertical="center"/>
      <protection locked="0"/>
    </xf>
    <xf numFmtId="0" fontId="26" fillId="0" borderId="20" xfId="0" applyFont="1" applyBorder="1" applyAlignment="1" applyProtection="1">
      <alignment horizontal="center" vertical="center"/>
      <protection locked="0"/>
    </xf>
    <xf numFmtId="0" fontId="26" fillId="0" borderId="21" xfId="0" applyFont="1" applyBorder="1" applyAlignment="1" applyProtection="1">
      <alignment horizontal="center" vertical="center"/>
      <protection locked="0"/>
    </xf>
    <xf numFmtId="0" fontId="26" fillId="0" borderId="0" xfId="0" applyFont="1" applyAlignment="1">
      <alignment horizontal="left" vertical="top" wrapText="1" shrinkToFit="1"/>
    </xf>
    <xf numFmtId="0" fontId="26" fillId="0" borderId="20" xfId="0" applyFont="1" applyBorder="1" applyAlignment="1">
      <alignment horizontal="left" vertical="top" wrapText="1" shrinkToFit="1"/>
    </xf>
    <xf numFmtId="0" fontId="26" fillId="0" borderId="201" xfId="0" applyFont="1" applyBorder="1" applyAlignment="1" applyProtection="1">
      <alignment vertical="top" wrapText="1" shrinkToFit="1"/>
      <protection locked="0"/>
    </xf>
    <xf numFmtId="0" fontId="26" fillId="0" borderId="200" xfId="0" applyFont="1" applyBorder="1" applyAlignment="1" applyProtection="1">
      <alignment vertical="top" wrapText="1" shrinkToFit="1"/>
      <protection locked="0"/>
    </xf>
    <xf numFmtId="0" fontId="26" fillId="0" borderId="202" xfId="0" applyFont="1" applyBorder="1" applyAlignment="1" applyProtection="1">
      <alignment vertical="top" wrapText="1" shrinkToFit="1"/>
      <protection locked="0"/>
    </xf>
    <xf numFmtId="0" fontId="26" fillId="0" borderId="15" xfId="0" applyFont="1" applyBorder="1" applyAlignment="1" applyProtection="1">
      <alignment vertical="top" wrapText="1" shrinkToFit="1"/>
      <protection locked="0"/>
    </xf>
    <xf numFmtId="0" fontId="26" fillId="0" borderId="0" xfId="0" applyFont="1" applyAlignment="1" applyProtection="1">
      <alignment vertical="top" wrapText="1" shrinkToFit="1"/>
      <protection locked="0"/>
    </xf>
    <xf numFmtId="0" fontId="26" fillId="0" borderId="16" xfId="0" applyFont="1" applyBorder="1" applyAlignment="1" applyProtection="1">
      <alignment vertical="top" wrapText="1" shrinkToFit="1"/>
      <protection locked="0"/>
    </xf>
    <xf numFmtId="0" fontId="26" fillId="0" borderId="23" xfId="0" applyFont="1" applyBorder="1" applyAlignment="1" applyProtection="1">
      <alignment vertical="top" wrapText="1" shrinkToFit="1"/>
      <protection locked="0"/>
    </xf>
    <xf numFmtId="0" fontId="26" fillId="0" borderId="20" xfId="0" applyFont="1" applyBorder="1" applyAlignment="1" applyProtection="1">
      <alignment vertical="top" wrapText="1" shrinkToFit="1"/>
      <protection locked="0"/>
    </xf>
    <xf numFmtId="0" fontId="26" fillId="0" borderId="21" xfId="0" applyFont="1" applyBorder="1" applyAlignment="1" applyProtection="1">
      <alignment vertical="top" wrapText="1" shrinkToFit="1"/>
      <protection locked="0"/>
    </xf>
    <xf numFmtId="0" fontId="26" fillId="28" borderId="201" xfId="0" applyFont="1" applyFill="1" applyBorder="1" applyAlignment="1">
      <alignment horizontal="left" vertical="center" shrinkToFit="1"/>
    </xf>
    <xf numFmtId="0" fontId="26" fillId="28" borderId="200" xfId="0" applyFont="1" applyFill="1" applyBorder="1" applyAlignment="1">
      <alignment horizontal="left" vertical="center" shrinkToFit="1"/>
    </xf>
    <xf numFmtId="0" fontId="26" fillId="28" borderId="202" xfId="0" applyFont="1" applyFill="1" applyBorder="1" applyAlignment="1">
      <alignment horizontal="left" vertical="center" shrinkToFit="1"/>
    </xf>
    <xf numFmtId="0" fontId="26" fillId="28" borderId="20" xfId="0" applyFont="1" applyFill="1" applyBorder="1" applyAlignment="1" applyProtection="1">
      <alignment horizontal="left" vertical="center" shrinkToFit="1"/>
      <protection locked="0"/>
    </xf>
    <xf numFmtId="0" fontId="26" fillId="28" borderId="196" xfId="0" applyFont="1" applyFill="1" applyBorder="1" applyAlignment="1">
      <alignment horizontal="left" vertical="center" shrinkToFit="1"/>
    </xf>
    <xf numFmtId="0" fontId="47" fillId="0" borderId="201" xfId="0" applyFont="1" applyBorder="1" applyAlignment="1" applyProtection="1">
      <alignment vertical="top" wrapText="1" shrinkToFit="1"/>
      <protection locked="0"/>
    </xf>
    <xf numFmtId="0" fontId="47" fillId="0" borderId="200" xfId="0" applyFont="1" applyBorder="1" applyAlignment="1" applyProtection="1">
      <alignment vertical="top" wrapText="1" shrinkToFit="1"/>
      <protection locked="0"/>
    </xf>
    <xf numFmtId="0" fontId="47" fillId="0" borderId="202" xfId="0" applyFont="1" applyBorder="1" applyAlignment="1" applyProtection="1">
      <alignment vertical="top" wrapText="1" shrinkToFit="1"/>
      <protection locked="0"/>
    </xf>
    <xf numFmtId="0" fontId="47" fillId="0" borderId="15" xfId="0" applyFont="1" applyBorder="1" applyAlignment="1" applyProtection="1">
      <alignment vertical="top" wrapText="1" shrinkToFit="1"/>
      <protection locked="0"/>
    </xf>
    <xf numFmtId="0" fontId="47" fillId="0" borderId="0" xfId="0" applyFont="1" applyAlignment="1" applyProtection="1">
      <alignment vertical="top" wrapText="1" shrinkToFit="1"/>
      <protection locked="0"/>
    </xf>
    <xf numFmtId="0" fontId="47" fillId="0" borderId="16" xfId="0" applyFont="1" applyBorder="1" applyAlignment="1" applyProtection="1">
      <alignment vertical="top" wrapText="1" shrinkToFit="1"/>
      <protection locked="0"/>
    </xf>
    <xf numFmtId="0" fontId="47" fillId="0" borderId="23" xfId="0" applyFont="1" applyBorder="1" applyAlignment="1" applyProtection="1">
      <alignment vertical="top" wrapText="1" shrinkToFit="1"/>
      <protection locked="0"/>
    </xf>
    <xf numFmtId="0" fontId="47" fillId="0" borderId="20" xfId="0" applyFont="1" applyBorder="1" applyAlignment="1" applyProtection="1">
      <alignment vertical="top" wrapText="1" shrinkToFit="1"/>
      <protection locked="0"/>
    </xf>
    <xf numFmtId="0" fontId="47" fillId="0" borderId="21" xfId="0" applyFont="1" applyBorder="1" applyAlignment="1" applyProtection="1">
      <alignment vertical="top" wrapText="1" shrinkToFit="1"/>
      <protection locked="0"/>
    </xf>
    <xf numFmtId="0" fontId="26" fillId="28" borderId="0" xfId="0" applyFont="1" applyFill="1" applyAlignment="1">
      <alignment horizontal="left" vertical="center" wrapText="1"/>
    </xf>
    <xf numFmtId="0" fontId="69" fillId="28" borderId="15" xfId="0" applyFont="1" applyFill="1" applyBorder="1" applyAlignment="1">
      <alignment vertical="top" wrapText="1"/>
    </xf>
    <xf numFmtId="0" fontId="97" fillId="0" borderId="15" xfId="0" applyFont="1" applyBorder="1" applyAlignment="1">
      <alignment vertical="top" wrapText="1"/>
    </xf>
    <xf numFmtId="0" fontId="26" fillId="28" borderId="197" xfId="0" applyFont="1" applyFill="1" applyBorder="1" applyAlignment="1" applyProtection="1">
      <alignment horizontal="right" vertical="center"/>
      <protection locked="0"/>
    </xf>
    <xf numFmtId="0" fontId="26" fillId="28" borderId="198" xfId="0" applyFont="1" applyFill="1" applyBorder="1" applyAlignment="1" applyProtection="1">
      <alignment horizontal="right" vertical="center"/>
      <protection locked="0"/>
    </xf>
    <xf numFmtId="0" fontId="25" fillId="28" borderId="15" xfId="0" applyFont="1" applyFill="1" applyBorder="1" applyAlignment="1">
      <alignment horizontal="left" vertical="top" wrapText="1"/>
    </xf>
    <xf numFmtId="0" fontId="69" fillId="0" borderId="0" xfId="0" applyFont="1" applyAlignment="1">
      <alignment horizontal="left" vertical="top" wrapText="1"/>
    </xf>
    <xf numFmtId="0" fontId="25" fillId="0" borderId="15" xfId="0" applyFont="1" applyBorder="1" applyAlignment="1">
      <alignment horizontal="left" vertical="top" wrapText="1"/>
    </xf>
    <xf numFmtId="0" fontId="69" fillId="0" borderId="49" xfId="0" applyFont="1" applyBorder="1" applyAlignment="1">
      <alignment horizontal="center" vertical="top" wrapText="1"/>
    </xf>
    <xf numFmtId="0" fontId="96" fillId="28" borderId="0" xfId="0" applyFont="1" applyFill="1" applyAlignment="1">
      <alignment horizontal="left" vertical="center" shrinkToFit="1"/>
    </xf>
    <xf numFmtId="0" fontId="0" fillId="28" borderId="19" xfId="0" applyFill="1" applyBorder="1" applyAlignment="1">
      <alignment horizontal="left" vertical="top" wrapText="1"/>
    </xf>
    <xf numFmtId="0" fontId="39" fillId="31" borderId="0" xfId="0" applyFont="1" applyFill="1" applyAlignment="1">
      <alignment vertical="top" wrapText="1"/>
    </xf>
    <xf numFmtId="0" fontId="60" fillId="0" borderId="0" xfId="0" applyFont="1" applyAlignment="1">
      <alignment horizontal="left" vertical="top" wrapText="1"/>
    </xf>
    <xf numFmtId="0" fontId="60" fillId="0" borderId="49" xfId="0" applyFont="1" applyBorder="1" applyAlignment="1">
      <alignment horizontal="center" vertical="top" wrapText="1"/>
    </xf>
    <xf numFmtId="0" fontId="26" fillId="0" borderId="0" xfId="0" applyFont="1" applyAlignment="1">
      <alignment horizontal="left" vertical="top"/>
    </xf>
    <xf numFmtId="0" fontId="0" fillId="0" borderId="0" xfId="0" applyAlignment="1">
      <alignment vertical="top"/>
    </xf>
    <xf numFmtId="184" fontId="26" fillId="0" borderId="197" xfId="0" applyNumberFormat="1" applyFont="1" applyBorder="1" applyAlignment="1" applyProtection="1">
      <alignment horizontal="left" vertical="center"/>
      <protection locked="0"/>
    </xf>
    <xf numFmtId="184" fontId="26" fillId="0" borderId="198" xfId="0" applyNumberFormat="1" applyFont="1" applyBorder="1" applyAlignment="1" applyProtection="1">
      <alignment horizontal="left" vertical="center"/>
      <protection locked="0"/>
    </xf>
    <xf numFmtId="184" fontId="26" fillId="0" borderId="199" xfId="0" applyNumberFormat="1" applyFont="1" applyBorder="1" applyAlignment="1" applyProtection="1">
      <alignment horizontal="left" vertical="center"/>
      <protection locked="0"/>
    </xf>
    <xf numFmtId="0" fontId="26" fillId="0" borderId="197" xfId="0" applyFont="1" applyBorder="1" applyAlignment="1" applyProtection="1">
      <alignment horizontal="left" vertical="center"/>
      <protection locked="0"/>
    </xf>
    <xf numFmtId="0" fontId="26" fillId="0" borderId="198" xfId="0" applyFont="1" applyBorder="1" applyAlignment="1" applyProtection="1">
      <alignment horizontal="left" vertical="center"/>
      <protection locked="0"/>
    </xf>
    <xf numFmtId="0" fontId="26" fillId="0" borderId="199" xfId="0" applyFont="1" applyBorder="1" applyAlignment="1" applyProtection="1">
      <alignment horizontal="left" vertical="center"/>
      <protection locked="0"/>
    </xf>
    <xf numFmtId="0" fontId="26" fillId="0" borderId="199" xfId="0" applyFont="1" applyBorder="1" applyAlignment="1" applyProtection="1">
      <alignment horizontal="right" vertical="center"/>
      <protection locked="0"/>
    </xf>
    <xf numFmtId="0" fontId="25" fillId="0" borderId="28" xfId="0" applyFont="1" applyBorder="1" applyAlignment="1">
      <alignment horizontal="center" vertical="center" wrapText="1"/>
    </xf>
    <xf numFmtId="0" fontId="25" fillId="0" borderId="0" xfId="0" applyFont="1" applyAlignment="1">
      <alignment horizontal="center" vertical="top"/>
    </xf>
    <xf numFmtId="0" fontId="4" fillId="28" borderId="0" xfId="0" applyFont="1" applyFill="1" applyAlignment="1">
      <alignment horizontal="center" vertical="center" wrapText="1"/>
    </xf>
    <xf numFmtId="0" fontId="53" fillId="0" borderId="0" xfId="0" applyFont="1" applyAlignment="1">
      <alignment horizontal="left" vertical="top" wrapText="1"/>
    </xf>
    <xf numFmtId="0" fontId="53" fillId="0" borderId="0" xfId="0" applyFont="1" applyAlignment="1">
      <alignment horizontal="left" vertical="top"/>
    </xf>
    <xf numFmtId="0" fontId="25" fillId="34" borderId="197" xfId="0" applyFont="1" applyFill="1" applyBorder="1" applyAlignment="1">
      <alignment horizontal="center" vertical="center"/>
    </xf>
    <xf numFmtId="0" fontId="25" fillId="34" borderId="198" xfId="0" applyFont="1" applyFill="1" applyBorder="1" applyAlignment="1">
      <alignment horizontal="center" vertical="center"/>
    </xf>
    <xf numFmtId="0" fontId="25" fillId="34" borderId="199" xfId="0" applyFont="1" applyFill="1" applyBorder="1" applyAlignment="1">
      <alignment horizontal="center" vertical="center"/>
    </xf>
    <xf numFmtId="0" fontId="25" fillId="34" borderId="15" xfId="0" applyFont="1" applyFill="1" applyBorder="1" applyAlignment="1">
      <alignment horizontal="center" vertical="top" wrapText="1" shrinkToFit="1"/>
    </xf>
    <xf numFmtId="0" fontId="25" fillId="34" borderId="0" xfId="0" applyFont="1" applyFill="1" applyAlignment="1">
      <alignment horizontal="center" vertical="top" wrapText="1" shrinkToFit="1"/>
    </xf>
    <xf numFmtId="0" fontId="25" fillId="34" borderId="16" xfId="0" applyFont="1" applyFill="1" applyBorder="1" applyAlignment="1">
      <alignment horizontal="center" vertical="top" wrapText="1" shrinkToFit="1"/>
    </xf>
    <xf numFmtId="0" fontId="26" fillId="27" borderId="201" xfId="0" applyFont="1" applyFill="1" applyBorder="1" applyAlignment="1">
      <alignment horizontal="center" vertical="center" wrapText="1"/>
    </xf>
    <xf numFmtId="0" fontId="26" fillId="27" borderId="200" xfId="0" applyFont="1" applyFill="1" applyBorder="1" applyAlignment="1">
      <alignment horizontal="center" vertical="center" wrapText="1"/>
    </xf>
    <xf numFmtId="0" fontId="26" fillId="27" borderId="202" xfId="0" applyFont="1" applyFill="1" applyBorder="1" applyAlignment="1">
      <alignment horizontal="center" vertical="center" wrapText="1"/>
    </xf>
    <xf numFmtId="0" fontId="26" fillId="27" borderId="23" xfId="0" applyFont="1" applyFill="1" applyBorder="1" applyAlignment="1">
      <alignment horizontal="center" vertical="center" wrapText="1"/>
    </xf>
    <xf numFmtId="0" fontId="26" fillId="27" borderId="20" xfId="0" applyFont="1" applyFill="1" applyBorder="1" applyAlignment="1">
      <alignment horizontal="center" vertical="center" wrapText="1"/>
    </xf>
    <xf numFmtId="0" fontId="26" fillId="27" borderId="21" xfId="0" applyFont="1" applyFill="1" applyBorder="1" applyAlignment="1">
      <alignment horizontal="center" vertical="center" wrapText="1"/>
    </xf>
    <xf numFmtId="0" fontId="26" fillId="0" borderId="201" xfId="0" applyFont="1" applyBorder="1" applyAlignment="1" applyProtection="1">
      <alignment horizontal="right" vertical="center" wrapText="1"/>
      <protection locked="0"/>
    </xf>
    <xf numFmtId="0" fontId="26" fillId="0" borderId="200" xfId="0" applyFont="1" applyBorder="1" applyAlignment="1" applyProtection="1">
      <alignment horizontal="right" vertical="center" wrapText="1"/>
      <protection locked="0"/>
    </xf>
    <xf numFmtId="0" fontId="26" fillId="0" borderId="23" xfId="0" applyFont="1" applyBorder="1" applyAlignment="1" applyProtection="1">
      <alignment horizontal="right" vertical="center" wrapText="1"/>
      <protection locked="0"/>
    </xf>
    <xf numFmtId="0" fontId="26" fillId="0" borderId="20" xfId="0" applyFont="1" applyBorder="1" applyAlignment="1" applyProtection="1">
      <alignment horizontal="right" vertical="center" wrapText="1"/>
      <protection locked="0"/>
    </xf>
    <xf numFmtId="0" fontId="26" fillId="0" borderId="21" xfId="0" applyFont="1" applyBorder="1" applyAlignment="1">
      <alignment horizontal="left" vertical="center" shrinkToFit="1"/>
    </xf>
    <xf numFmtId="0" fontId="26" fillId="0" borderId="201" xfId="0" applyFont="1" applyBorder="1" applyAlignment="1">
      <alignment horizontal="center" vertical="center"/>
    </xf>
    <xf numFmtId="0" fontId="25" fillId="0" borderId="15" xfId="0" applyFont="1" applyBorder="1" applyAlignment="1">
      <alignment horizontal="right" vertical="top" wrapText="1"/>
    </xf>
    <xf numFmtId="0" fontId="25" fillId="0" borderId="16" xfId="0" applyFont="1" applyBorder="1" applyAlignment="1">
      <alignment horizontal="center" vertical="top" wrapText="1"/>
    </xf>
    <xf numFmtId="0" fontId="26" fillId="0" borderId="196" xfId="0" applyFont="1" applyBorder="1" applyAlignment="1" applyProtection="1">
      <alignment horizontal="center" vertical="center"/>
      <protection locked="0"/>
    </xf>
    <xf numFmtId="0" fontId="26" fillId="0" borderId="202" xfId="0" applyFont="1" applyBorder="1" applyAlignment="1">
      <alignment horizontal="center" vertical="center"/>
    </xf>
    <xf numFmtId="0" fontId="26" fillId="27" borderId="201" xfId="0" applyFont="1" applyFill="1" applyBorder="1" applyAlignment="1">
      <alignment horizontal="center" vertical="center" wrapText="1" shrinkToFit="1"/>
    </xf>
    <xf numFmtId="0" fontId="26" fillId="27" borderId="200" xfId="0" applyFont="1" applyFill="1" applyBorder="1" applyAlignment="1">
      <alignment horizontal="center" vertical="center" wrapText="1" shrinkToFit="1"/>
    </xf>
    <xf numFmtId="0" fontId="26" fillId="27" borderId="202" xfId="0" applyFont="1" applyFill="1" applyBorder="1" applyAlignment="1">
      <alignment horizontal="center" vertical="center" wrapText="1" shrinkToFit="1"/>
    </xf>
    <xf numFmtId="0" fontId="26" fillId="27" borderId="15" xfId="0" applyFont="1" applyFill="1" applyBorder="1" applyAlignment="1">
      <alignment horizontal="center" vertical="center" wrapText="1" shrinkToFit="1"/>
    </xf>
    <xf numFmtId="0" fontId="26" fillId="27" borderId="0" xfId="0" applyFont="1" applyFill="1" applyAlignment="1">
      <alignment horizontal="center" vertical="center" wrapText="1" shrinkToFit="1"/>
    </xf>
    <xf numFmtId="0" fontId="26" fillId="27" borderId="16" xfId="0" applyFont="1" applyFill="1" applyBorder="1" applyAlignment="1">
      <alignment horizontal="center" vertical="center" wrapText="1" shrinkToFit="1"/>
    </xf>
    <xf numFmtId="0" fontId="26" fillId="27" borderId="23" xfId="0" applyFont="1" applyFill="1" applyBorder="1" applyAlignment="1">
      <alignment horizontal="center" vertical="center" wrapText="1" shrinkToFit="1"/>
    </xf>
    <xf numFmtId="0" fontId="26" fillId="27" borderId="20" xfId="0" applyFont="1" applyFill="1" applyBorder="1" applyAlignment="1">
      <alignment horizontal="center" vertical="center" wrapText="1" shrinkToFit="1"/>
    </xf>
    <xf numFmtId="0" fontId="26" fillId="27" borderId="21" xfId="0" applyFont="1" applyFill="1" applyBorder="1" applyAlignment="1">
      <alignment horizontal="center" vertical="center" wrapText="1" shrinkToFit="1"/>
    </xf>
    <xf numFmtId="0" fontId="25" fillId="0" borderId="16" xfId="0" applyFont="1" applyBorder="1" applyAlignment="1">
      <alignment vertical="top" wrapText="1"/>
    </xf>
    <xf numFmtId="0" fontId="25" fillId="0" borderId="197" xfId="0" applyFont="1" applyBorder="1" applyAlignment="1" applyProtection="1">
      <alignment horizontal="center" vertical="center" wrapText="1"/>
      <protection locked="0"/>
    </xf>
    <xf numFmtId="0" fontId="25" fillId="0" borderId="198" xfId="0" applyFont="1" applyBorder="1" applyAlignment="1" applyProtection="1">
      <alignment horizontal="center" vertical="center" wrapText="1"/>
      <protection locked="0"/>
    </xf>
    <xf numFmtId="0" fontId="25" fillId="27" borderId="196" xfId="0" applyFont="1" applyFill="1" applyBorder="1" applyAlignment="1">
      <alignment horizontal="center" vertical="center" shrinkToFit="1"/>
    </xf>
    <xf numFmtId="0" fontId="25" fillId="0" borderId="201" xfId="0" applyFont="1" applyBorder="1" applyAlignment="1">
      <alignment horizontal="center" vertical="top"/>
    </xf>
    <xf numFmtId="0" fontId="25" fillId="0" borderId="15" xfId="0" applyFont="1" applyBorder="1" applyAlignment="1">
      <alignment horizontal="center" vertical="top"/>
    </xf>
    <xf numFmtId="0" fontId="25" fillId="0" borderId="23" xfId="0" applyFont="1" applyBorder="1" applyAlignment="1">
      <alignment horizontal="center" vertical="top"/>
    </xf>
    <xf numFmtId="0" fontId="29" fillId="0" borderId="200" xfId="0" applyFont="1" applyBorder="1" applyAlignment="1">
      <alignment horizontal="left" vertical="top" wrapText="1"/>
    </xf>
    <xf numFmtId="0" fontId="29" fillId="0" borderId="202" xfId="0" applyFont="1" applyBorder="1" applyAlignment="1">
      <alignment horizontal="left" vertical="top" wrapText="1"/>
    </xf>
    <xf numFmtId="0" fontId="29" fillId="0" borderId="0" xfId="0" applyFont="1" applyAlignment="1">
      <alignment horizontal="left" vertical="top" wrapText="1"/>
    </xf>
    <xf numFmtId="0" fontId="29" fillId="0" borderId="16" xfId="0" applyFont="1" applyBorder="1" applyAlignment="1">
      <alignment horizontal="left" vertical="top" wrapText="1"/>
    </xf>
    <xf numFmtId="0" fontId="29" fillId="0" borderId="20" xfId="0" applyFont="1" applyBorder="1" applyAlignment="1">
      <alignment horizontal="left" vertical="top" wrapText="1"/>
    </xf>
    <xf numFmtId="0" fontId="29" fillId="0" borderId="21" xfId="0" applyFont="1" applyBorder="1" applyAlignment="1">
      <alignment horizontal="left" vertical="top" wrapText="1"/>
    </xf>
    <xf numFmtId="0" fontId="25" fillId="29" borderId="201" xfId="0" applyFont="1" applyFill="1" applyBorder="1" applyAlignment="1" applyProtection="1">
      <alignment horizontal="center" vertical="center"/>
      <protection locked="0"/>
    </xf>
    <xf numFmtId="0" fontId="25" fillId="29" borderId="200" xfId="0" applyFont="1" applyFill="1" applyBorder="1" applyAlignment="1" applyProtection="1">
      <alignment horizontal="center" vertical="center"/>
      <protection locked="0"/>
    </xf>
    <xf numFmtId="0" fontId="25" fillId="29" borderId="202" xfId="0" applyFont="1" applyFill="1" applyBorder="1" applyAlignment="1" applyProtection="1">
      <alignment horizontal="center" vertical="center"/>
      <protection locked="0"/>
    </xf>
    <xf numFmtId="0" fontId="25" fillId="29" borderId="15" xfId="0" applyFont="1" applyFill="1" applyBorder="1" applyAlignment="1" applyProtection="1">
      <alignment horizontal="center" vertical="center"/>
      <protection locked="0"/>
    </xf>
    <xf numFmtId="0" fontId="25" fillId="29" borderId="0" xfId="0" applyFont="1" applyFill="1" applyAlignment="1" applyProtection="1">
      <alignment horizontal="center" vertical="center"/>
      <protection locked="0"/>
    </xf>
    <xf numFmtId="0" fontId="25" fillId="29" borderId="16" xfId="0" applyFont="1" applyFill="1" applyBorder="1" applyAlignment="1" applyProtection="1">
      <alignment horizontal="center" vertical="center"/>
      <protection locked="0"/>
    </xf>
    <xf numFmtId="0" fontId="25" fillId="29" borderId="23" xfId="0" applyFont="1" applyFill="1" applyBorder="1" applyAlignment="1" applyProtection="1">
      <alignment horizontal="center" vertical="center"/>
      <protection locked="0"/>
    </xf>
    <xf numFmtId="0" fontId="25" fillId="29" borderId="20" xfId="0" applyFont="1" applyFill="1" applyBorder="1" applyAlignment="1" applyProtection="1">
      <alignment horizontal="center" vertical="center"/>
      <protection locked="0"/>
    </xf>
    <xf numFmtId="0" fontId="25" fillId="29" borderId="21" xfId="0" applyFont="1" applyFill="1" applyBorder="1" applyAlignment="1" applyProtection="1">
      <alignment horizontal="center" vertical="center"/>
      <protection locked="0"/>
    </xf>
    <xf numFmtId="0" fontId="50" fillId="0" borderId="19" xfId="0" applyFont="1" applyBorder="1" applyAlignment="1">
      <alignment horizontal="left" vertical="top" wrapText="1"/>
    </xf>
    <xf numFmtId="0" fontId="29" fillId="0" borderId="200" xfId="0" applyFont="1" applyBorder="1" applyAlignment="1">
      <alignment horizontal="left" vertical="top"/>
    </xf>
    <xf numFmtId="0" fontId="29" fillId="0" borderId="202" xfId="0" applyFont="1" applyBorder="1" applyAlignment="1">
      <alignment horizontal="left" vertical="top"/>
    </xf>
    <xf numFmtId="0" fontId="29" fillId="0" borderId="0" xfId="0" applyFont="1" applyAlignment="1">
      <alignment horizontal="left" vertical="top"/>
    </xf>
    <xf numFmtId="0" fontId="29" fillId="0" borderId="16" xfId="0" applyFont="1" applyBorder="1" applyAlignment="1">
      <alignment horizontal="left" vertical="top"/>
    </xf>
    <xf numFmtId="0" fontId="25" fillId="0" borderId="201" xfId="0" applyFont="1" applyBorder="1" applyAlignment="1">
      <alignment horizontal="left" vertical="center" wrapText="1"/>
    </xf>
    <xf numFmtId="0" fontId="25" fillId="0" borderId="202" xfId="0" applyFont="1" applyBorder="1" applyAlignment="1">
      <alignment horizontal="left" vertical="center" wrapText="1"/>
    </xf>
    <xf numFmtId="0" fontId="25" fillId="0" borderId="23" xfId="0" applyFont="1" applyBorder="1" applyAlignment="1">
      <alignment horizontal="left" vertical="center" wrapText="1"/>
    </xf>
    <xf numFmtId="0" fontId="25" fillId="0" borderId="20" xfId="0" applyFont="1" applyBorder="1" applyAlignment="1">
      <alignment horizontal="left" vertical="center" wrapText="1"/>
    </xf>
    <xf numFmtId="0" fontId="25" fillId="0" borderId="21" xfId="0" applyFont="1" applyBorder="1" applyAlignment="1">
      <alignment horizontal="left" vertical="center" wrapText="1"/>
    </xf>
    <xf numFmtId="0" fontId="25" fillId="27" borderId="197" xfId="0" applyFont="1" applyFill="1" applyBorder="1" applyAlignment="1">
      <alignment horizontal="center" vertical="center"/>
    </xf>
    <xf numFmtId="0" fontId="25" fillId="27" borderId="198" xfId="0" applyFont="1" applyFill="1" applyBorder="1" applyAlignment="1">
      <alignment horizontal="center" vertical="center"/>
    </xf>
    <xf numFmtId="0" fontId="25" fillId="27" borderId="199" xfId="0" applyFont="1" applyFill="1" applyBorder="1" applyAlignment="1">
      <alignment horizontal="center" vertical="center"/>
    </xf>
    <xf numFmtId="0" fontId="36" fillId="0" borderId="20" xfId="0" applyFont="1" applyBorder="1" applyAlignment="1">
      <alignment horizontal="left" vertical="center"/>
    </xf>
    <xf numFmtId="0" fontId="36" fillId="0" borderId="20" xfId="0" applyFont="1" applyBorder="1" applyAlignment="1">
      <alignment horizontal="left" vertical="center" shrinkToFit="1"/>
    </xf>
    <xf numFmtId="0" fontId="26" fillId="29" borderId="201" xfId="0" applyFont="1" applyFill="1" applyBorder="1" applyAlignment="1" applyProtection="1">
      <alignment horizontal="center" vertical="center" shrinkToFit="1"/>
      <protection locked="0"/>
    </xf>
    <xf numFmtId="0" fontId="26" fillId="29" borderId="200" xfId="0" applyFont="1" applyFill="1" applyBorder="1" applyAlignment="1" applyProtection="1">
      <alignment horizontal="center" vertical="center" shrinkToFit="1"/>
      <protection locked="0"/>
    </xf>
    <xf numFmtId="0" fontId="26" fillId="29" borderId="202" xfId="0" applyFont="1" applyFill="1" applyBorder="1" applyAlignment="1" applyProtection="1">
      <alignment horizontal="center" vertical="center" shrinkToFit="1"/>
      <protection locked="0"/>
    </xf>
    <xf numFmtId="0" fontId="26" fillId="29" borderId="23" xfId="0" applyFont="1" applyFill="1" applyBorder="1" applyAlignment="1" applyProtection="1">
      <alignment horizontal="center" vertical="center" shrinkToFit="1"/>
      <protection locked="0"/>
    </xf>
    <xf numFmtId="0" fontId="26" fillId="29" borderId="20" xfId="0" applyFont="1" applyFill="1" applyBorder="1" applyAlignment="1" applyProtection="1">
      <alignment horizontal="center" vertical="center" shrinkToFit="1"/>
      <protection locked="0"/>
    </xf>
    <xf numFmtId="0" fontId="26" fillId="29" borderId="21" xfId="0" applyFont="1" applyFill="1" applyBorder="1" applyAlignment="1" applyProtection="1">
      <alignment horizontal="center" vertical="center" shrinkToFit="1"/>
      <protection locked="0"/>
    </xf>
    <xf numFmtId="0" fontId="26" fillId="30" borderId="197" xfId="0" applyFont="1" applyFill="1" applyBorder="1" applyAlignment="1">
      <alignment horizontal="center" vertical="center"/>
    </xf>
    <xf numFmtId="0" fontId="26" fillId="30" borderId="198" xfId="0" applyFont="1" applyFill="1" applyBorder="1" applyAlignment="1">
      <alignment horizontal="center" vertical="center"/>
    </xf>
    <xf numFmtId="0" fontId="25" fillId="0" borderId="20" xfId="0" applyFont="1" applyBorder="1" applyAlignment="1">
      <alignment vertical="center" wrapText="1"/>
    </xf>
    <xf numFmtId="0" fontId="25" fillId="27" borderId="197" xfId="0" applyFont="1" applyFill="1" applyBorder="1" applyAlignment="1">
      <alignment horizontal="center" vertical="center" wrapText="1"/>
    </xf>
    <xf numFmtId="0" fontId="25" fillId="27" borderId="198" xfId="0" applyFont="1" applyFill="1" applyBorder="1" applyAlignment="1">
      <alignment horizontal="center" vertical="center" wrapText="1"/>
    </xf>
    <xf numFmtId="0" fontId="25" fillId="27" borderId="199" xfId="0" applyFont="1" applyFill="1" applyBorder="1" applyAlignment="1">
      <alignment horizontal="center" vertical="center" wrapText="1"/>
    </xf>
    <xf numFmtId="0" fontId="25" fillId="0" borderId="199" xfId="0" applyFont="1" applyBorder="1" applyAlignment="1" applyProtection="1">
      <alignment horizontal="center" vertical="center" wrapText="1"/>
      <protection locked="0"/>
    </xf>
    <xf numFmtId="38" fontId="25" fillId="0" borderId="197" xfId="43" applyFont="1" applyFill="1" applyBorder="1" applyAlignment="1" applyProtection="1">
      <alignment horizontal="center" vertical="center" wrapText="1"/>
      <protection locked="0"/>
    </xf>
    <xf numFmtId="38" fontId="25" fillId="0" borderId="198" xfId="43" applyFont="1" applyFill="1" applyBorder="1" applyAlignment="1" applyProtection="1">
      <alignment horizontal="center" vertical="center" wrapText="1"/>
      <protection locked="0"/>
    </xf>
    <xf numFmtId="49" fontId="25" fillId="0" borderId="197" xfId="0" applyNumberFormat="1" applyFont="1" applyBorder="1" applyAlignment="1" applyProtection="1">
      <alignment horizontal="center" vertical="center" shrinkToFit="1"/>
      <protection locked="0"/>
    </xf>
    <xf numFmtId="49" fontId="25" fillId="0" borderId="198" xfId="0" applyNumberFormat="1" applyFont="1" applyBorder="1" applyAlignment="1" applyProtection="1">
      <alignment horizontal="center" vertical="center" shrinkToFit="1"/>
      <protection locked="0"/>
    </xf>
    <xf numFmtId="49" fontId="25" fillId="0" borderId="199" xfId="0" applyNumberFormat="1" applyFont="1" applyBorder="1" applyAlignment="1" applyProtection="1">
      <alignment horizontal="center" vertical="center" shrinkToFit="1"/>
      <protection locked="0"/>
    </xf>
    <xf numFmtId="38" fontId="25" fillId="0" borderId="198" xfId="43" applyFont="1" applyFill="1" applyBorder="1" applyAlignment="1" applyProtection="1">
      <alignment vertical="center" shrinkToFit="1"/>
      <protection locked="0"/>
    </xf>
    <xf numFmtId="49" fontId="25" fillId="29" borderId="197" xfId="0" applyNumberFormat="1" applyFont="1" applyFill="1" applyBorder="1" applyAlignment="1" applyProtection="1">
      <alignment horizontal="center" vertical="center" shrinkToFit="1"/>
      <protection locked="0"/>
    </xf>
    <xf numFmtId="49" fontId="25" fillId="29" borderId="198" xfId="0" applyNumberFormat="1" applyFont="1" applyFill="1" applyBorder="1" applyAlignment="1" applyProtection="1">
      <alignment horizontal="center" vertical="center" shrinkToFit="1"/>
      <protection locked="0"/>
    </xf>
    <xf numFmtId="49" fontId="25" fillId="29" borderId="199" xfId="0" applyNumberFormat="1" applyFont="1" applyFill="1" applyBorder="1" applyAlignment="1" applyProtection="1">
      <alignment horizontal="center" vertical="center" shrinkToFit="1"/>
      <protection locked="0"/>
    </xf>
    <xf numFmtId="0" fontId="40" fillId="0" borderId="0" xfId="0" applyFont="1" applyAlignment="1">
      <alignment horizontal="left" vertical="top" wrapText="1"/>
    </xf>
    <xf numFmtId="0" fontId="25" fillId="33" borderId="15" xfId="0" applyFont="1" applyFill="1" applyBorder="1" applyAlignment="1">
      <alignment horizontal="center" vertical="top" wrapText="1" shrinkToFit="1"/>
    </xf>
    <xf numFmtId="0" fontId="25" fillId="33" borderId="0" xfId="0" applyFont="1" applyFill="1" applyAlignment="1">
      <alignment horizontal="center" vertical="top" wrapText="1" shrinkToFit="1"/>
    </xf>
    <xf numFmtId="0" fontId="25" fillId="33" borderId="16" xfId="0" applyFont="1" applyFill="1" applyBorder="1" applyAlignment="1">
      <alignment horizontal="center" vertical="top" wrapText="1" shrinkToFit="1"/>
    </xf>
    <xf numFmtId="0" fontId="26" fillId="30" borderId="197" xfId="0" applyFont="1" applyFill="1" applyBorder="1" applyAlignment="1">
      <alignment horizontal="right" vertical="center" shrinkToFit="1"/>
    </xf>
    <xf numFmtId="0" fontId="26" fillId="30" borderId="199" xfId="0" applyFont="1" applyFill="1" applyBorder="1" applyAlignment="1">
      <alignment horizontal="right" vertical="center" shrinkToFit="1"/>
    </xf>
    <xf numFmtId="0" fontId="26" fillId="30" borderId="196" xfId="0" applyFont="1" applyFill="1" applyBorder="1" applyAlignment="1">
      <alignment horizontal="right" vertical="center" shrinkToFit="1"/>
    </xf>
    <xf numFmtId="0" fontId="25" fillId="27" borderId="201" xfId="0" applyFont="1" applyFill="1" applyBorder="1" applyAlignment="1">
      <alignment horizontal="right" vertical="center" shrinkToFit="1"/>
    </xf>
    <xf numFmtId="0" fontId="25" fillId="27" borderId="202" xfId="0" applyFont="1" applyFill="1" applyBorder="1" applyAlignment="1">
      <alignment horizontal="right" vertical="center" shrinkToFit="1"/>
    </xf>
    <xf numFmtId="0" fontId="25" fillId="27" borderId="200" xfId="0" applyFont="1" applyFill="1" applyBorder="1" applyAlignment="1">
      <alignment horizontal="center" vertical="center" shrinkToFit="1"/>
    </xf>
    <xf numFmtId="0" fontId="25" fillId="27" borderId="23" xfId="0" applyFont="1" applyFill="1" applyBorder="1" applyAlignment="1">
      <alignment horizontal="right" vertical="center" shrinkToFit="1"/>
    </xf>
    <xf numFmtId="0" fontId="25" fillId="27" borderId="21" xfId="0" applyFont="1" applyFill="1" applyBorder="1" applyAlignment="1">
      <alignment horizontal="right" vertical="center" shrinkToFit="1"/>
    </xf>
    <xf numFmtId="0" fontId="25" fillId="27" borderId="20" xfId="0" applyFont="1" applyFill="1" applyBorder="1" applyAlignment="1">
      <alignment horizontal="center" vertical="center" shrinkToFit="1"/>
    </xf>
    <xf numFmtId="179" fontId="26" fillId="24" borderId="33" xfId="0" applyNumberFormat="1" applyFont="1" applyFill="1" applyBorder="1" applyAlignment="1">
      <alignment vertical="center" shrinkToFit="1"/>
    </xf>
    <xf numFmtId="179" fontId="26" fillId="24" borderId="35" xfId="0" applyNumberFormat="1" applyFont="1" applyFill="1" applyBorder="1" applyAlignment="1">
      <alignment vertical="center" shrinkToFit="1"/>
    </xf>
    <xf numFmtId="0" fontId="26" fillId="30" borderId="33" xfId="0" applyFont="1" applyFill="1" applyBorder="1" applyAlignment="1">
      <alignment horizontal="right" vertical="center" shrinkToFit="1"/>
    </xf>
    <xf numFmtId="0" fontId="26" fillId="30" borderId="35" xfId="0" applyFont="1" applyFill="1" applyBorder="1" applyAlignment="1">
      <alignment horizontal="right" vertical="center" shrinkToFit="1"/>
    </xf>
    <xf numFmtId="176" fontId="26" fillId="24" borderId="121" xfId="0" applyNumberFormat="1" applyFont="1" applyFill="1" applyBorder="1" applyAlignment="1">
      <alignment vertical="center" shrinkToFit="1"/>
    </xf>
    <xf numFmtId="176" fontId="26" fillId="24" borderId="123" xfId="0" applyNumberFormat="1" applyFont="1" applyFill="1" applyBorder="1" applyAlignment="1">
      <alignment vertical="center" shrinkToFit="1"/>
    </xf>
    <xf numFmtId="0" fontId="25" fillId="30" borderId="36" xfId="0" applyFont="1" applyFill="1" applyBorder="1" applyAlignment="1">
      <alignment horizontal="center" vertical="center"/>
    </xf>
    <xf numFmtId="0" fontId="25" fillId="30" borderId="37" xfId="0" applyFont="1" applyFill="1" applyBorder="1" applyAlignment="1">
      <alignment horizontal="center" vertical="center"/>
    </xf>
    <xf numFmtId="0" fontId="29" fillId="0" borderId="0" xfId="0" applyFont="1" applyAlignment="1">
      <alignment horizontal="center" vertical="center" wrapText="1"/>
    </xf>
    <xf numFmtId="0" fontId="25" fillId="0" borderId="0" xfId="0" applyFont="1" applyAlignment="1">
      <alignment horizontal="center" vertical="center" wrapText="1"/>
    </xf>
    <xf numFmtId="0" fontId="25" fillId="0" borderId="0" xfId="0" applyFont="1" applyAlignment="1">
      <alignment horizontal="center" vertical="center"/>
    </xf>
    <xf numFmtId="0" fontId="25" fillId="0" borderId="16" xfId="0" applyFont="1" applyBorder="1" applyAlignment="1">
      <alignment horizontal="center" vertical="center"/>
    </xf>
    <xf numFmtId="0" fontId="29" fillId="0" borderId="137" xfId="0" applyFont="1" applyBorder="1" applyAlignment="1">
      <alignment horizontal="left" vertical="center"/>
    </xf>
    <xf numFmtId="0" fontId="26" fillId="30" borderId="197" xfId="0" applyFont="1" applyFill="1" applyBorder="1">
      <alignment vertical="center"/>
    </xf>
    <xf numFmtId="0" fontId="26" fillId="30" borderId="198" xfId="0" applyFont="1" applyFill="1" applyBorder="1">
      <alignment vertical="center"/>
    </xf>
    <xf numFmtId="0" fontId="26" fillId="0" borderId="137" xfId="0" applyFont="1" applyBorder="1" applyAlignment="1">
      <alignment horizontal="center" vertical="center"/>
    </xf>
    <xf numFmtId="0" fontId="25" fillId="0" borderId="36" xfId="0" applyFont="1" applyBorder="1" applyAlignment="1" applyProtection="1">
      <alignment horizontal="center" vertical="center"/>
      <protection locked="0"/>
    </xf>
    <xf numFmtId="0" fontId="25" fillId="0" borderId="61" xfId="0" applyFont="1" applyBorder="1" applyAlignment="1" applyProtection="1">
      <alignment horizontal="center" vertical="center"/>
      <protection locked="0"/>
    </xf>
    <xf numFmtId="0" fontId="25" fillId="0" borderId="37" xfId="0" applyFont="1" applyBorder="1" applyAlignment="1" applyProtection="1">
      <alignment horizontal="center" vertical="center"/>
      <protection locked="0"/>
    </xf>
    <xf numFmtId="0" fontId="40" fillId="0" borderId="16" xfId="0" applyFont="1" applyBorder="1" applyAlignment="1">
      <alignment horizontal="left" vertical="top" wrapText="1"/>
    </xf>
    <xf numFmtId="38" fontId="25" fillId="29" borderId="197" xfId="43" applyFont="1" applyFill="1" applyBorder="1" applyAlignment="1" applyProtection="1">
      <alignment horizontal="center" vertical="center"/>
      <protection locked="0"/>
    </xf>
    <xf numFmtId="38" fontId="25" fillId="29" borderId="199" xfId="43" applyFont="1" applyFill="1" applyBorder="1" applyAlignment="1" applyProtection="1">
      <alignment horizontal="center" vertical="center"/>
      <protection locked="0"/>
    </xf>
    <xf numFmtId="0" fontId="25" fillId="27" borderId="197" xfId="0" applyFont="1" applyFill="1" applyBorder="1" applyAlignment="1">
      <alignment horizontal="left" vertical="center"/>
    </xf>
    <xf numFmtId="0" fontId="25" fillId="27" borderId="198" xfId="0" applyFont="1" applyFill="1" applyBorder="1" applyAlignment="1">
      <alignment horizontal="left" vertical="center"/>
    </xf>
    <xf numFmtId="0" fontId="25" fillId="27" borderId="71" xfId="0" applyFont="1" applyFill="1" applyBorder="1" applyAlignment="1">
      <alignment horizontal="center" vertical="center"/>
    </xf>
    <xf numFmtId="0" fontId="25" fillId="30" borderId="61" xfId="0" applyFont="1" applyFill="1" applyBorder="1" applyAlignment="1">
      <alignment horizontal="center" vertical="center"/>
    </xf>
    <xf numFmtId="38" fontId="25" fillId="29" borderId="23" xfId="43" applyFont="1" applyFill="1" applyBorder="1" applyAlignment="1" applyProtection="1">
      <alignment horizontal="center" vertical="center"/>
      <protection locked="0"/>
    </xf>
    <xf numFmtId="38" fontId="25" fillId="29" borderId="21" xfId="43" applyFont="1" applyFill="1" applyBorder="1" applyAlignment="1" applyProtection="1">
      <alignment horizontal="center" vertical="center"/>
      <protection locked="0"/>
    </xf>
    <xf numFmtId="0" fontId="25" fillId="27" borderId="23" xfId="0" applyFont="1" applyFill="1" applyBorder="1" applyAlignment="1">
      <alignment horizontal="left" vertical="center"/>
    </xf>
    <xf numFmtId="0" fontId="25" fillId="27" borderId="20" xfId="0" applyFont="1" applyFill="1" applyBorder="1" applyAlignment="1">
      <alignment horizontal="left" vertical="center"/>
    </xf>
    <xf numFmtId="0" fontId="25" fillId="0" borderId="197" xfId="0" applyFont="1" applyBorder="1" applyAlignment="1">
      <alignment horizontal="center" vertical="center"/>
    </xf>
    <xf numFmtId="0" fontId="25" fillId="0" borderId="198" xfId="0" applyFont="1" applyBorder="1" applyAlignment="1">
      <alignment horizontal="center" vertical="center"/>
    </xf>
    <xf numFmtId="0" fontId="25" fillId="0" borderId="199" xfId="0" applyFont="1" applyBorder="1" applyAlignment="1">
      <alignment horizontal="center" vertical="center"/>
    </xf>
    <xf numFmtId="0" fontId="25" fillId="0" borderId="36" xfId="0" applyFont="1" applyBorder="1" applyAlignment="1" applyProtection="1">
      <alignment horizontal="center" vertical="center" shrinkToFit="1"/>
      <protection locked="0"/>
    </xf>
    <xf numFmtId="0" fontId="25" fillId="0" borderId="61" xfId="0" applyFont="1" applyBorder="1" applyAlignment="1" applyProtection="1">
      <alignment horizontal="center" vertical="center" shrinkToFit="1"/>
      <protection locked="0"/>
    </xf>
    <xf numFmtId="0" fontId="25" fillId="0" borderId="37" xfId="0" applyFont="1" applyBorder="1" applyAlignment="1" applyProtection="1">
      <alignment horizontal="center" vertical="center" shrinkToFit="1"/>
      <protection locked="0"/>
    </xf>
    <xf numFmtId="0" fontId="26" fillId="27" borderId="73" xfId="0" applyFont="1" applyFill="1" applyBorder="1" applyAlignment="1">
      <alignment horizontal="center" vertical="center"/>
    </xf>
    <xf numFmtId="0" fontId="26" fillId="27" borderId="74" xfId="0" applyFont="1" applyFill="1" applyBorder="1" applyAlignment="1">
      <alignment horizontal="center" vertical="center"/>
    </xf>
    <xf numFmtId="0" fontId="26" fillId="27" borderId="75" xfId="0" applyFont="1" applyFill="1" applyBorder="1" applyAlignment="1">
      <alignment horizontal="center" vertical="center"/>
    </xf>
    <xf numFmtId="0" fontId="25" fillId="0" borderId="113" xfId="0" applyFont="1" applyBorder="1" applyAlignment="1" applyProtection="1">
      <alignment horizontal="center" vertical="center"/>
      <protection locked="0"/>
    </xf>
    <xf numFmtId="0" fontId="25" fillId="0" borderId="115" xfId="0" applyFont="1" applyBorder="1" applyAlignment="1" applyProtection="1">
      <alignment horizontal="center" vertical="center"/>
      <protection locked="0"/>
    </xf>
    <xf numFmtId="0" fontId="25" fillId="27" borderId="201" xfId="0" applyFont="1" applyFill="1" applyBorder="1" applyAlignment="1">
      <alignment horizontal="center" vertical="center"/>
    </xf>
    <xf numFmtId="0" fontId="25" fillId="27" borderId="200" xfId="0" applyFont="1" applyFill="1" applyBorder="1" applyAlignment="1">
      <alignment horizontal="center" vertical="center"/>
    </xf>
    <xf numFmtId="0" fontId="25" fillId="27" borderId="202" xfId="0" applyFont="1" applyFill="1" applyBorder="1" applyAlignment="1">
      <alignment horizontal="center" vertical="center"/>
    </xf>
    <xf numFmtId="0" fontId="25" fillId="0" borderId="36" xfId="0" applyFont="1" applyBorder="1" applyAlignment="1" applyProtection="1">
      <alignment horizontal="left" vertical="center"/>
      <protection locked="0"/>
    </xf>
    <xf numFmtId="0" fontId="25" fillId="0" borderId="61" xfId="0" applyFont="1" applyBorder="1" applyAlignment="1" applyProtection="1">
      <alignment horizontal="left" vertical="center"/>
      <protection locked="0"/>
    </xf>
    <xf numFmtId="0" fontId="25" fillId="0" borderId="37" xfId="0" applyFont="1" applyBorder="1" applyAlignment="1" applyProtection="1">
      <alignment horizontal="left" vertical="center"/>
      <protection locked="0"/>
    </xf>
    <xf numFmtId="0" fontId="40" fillId="0" borderId="0" xfId="0" applyFont="1" applyAlignment="1">
      <alignment horizontal="left" vertical="center"/>
    </xf>
    <xf numFmtId="0" fontId="25" fillId="27" borderId="15" xfId="0" applyFont="1" applyFill="1" applyBorder="1" applyAlignment="1">
      <alignment horizontal="left" vertical="center" wrapText="1"/>
    </xf>
    <xf numFmtId="0" fontId="25" fillId="27" borderId="0" xfId="0" applyFont="1" applyFill="1" applyAlignment="1">
      <alignment horizontal="left" vertical="center" wrapText="1"/>
    </xf>
    <xf numFmtId="0" fontId="25" fillId="27" borderId="16" xfId="0" applyFont="1" applyFill="1" applyBorder="1" applyAlignment="1">
      <alignment horizontal="left" vertical="center" wrapText="1"/>
    </xf>
    <xf numFmtId="38" fontId="25" fillId="29" borderId="196" xfId="43" applyFont="1" applyFill="1" applyBorder="1" applyAlignment="1" applyProtection="1">
      <alignment horizontal="center" vertical="center"/>
      <protection locked="0"/>
    </xf>
    <xf numFmtId="0" fontId="25" fillId="27" borderId="199" xfId="0" applyFont="1" applyFill="1" applyBorder="1" applyAlignment="1">
      <alignment horizontal="left" vertical="center"/>
    </xf>
    <xf numFmtId="0" fontId="26" fillId="0" borderId="38" xfId="0" applyFont="1" applyBorder="1" applyAlignment="1">
      <alignment horizontal="center" vertical="center" shrinkToFit="1"/>
    </xf>
    <xf numFmtId="0" fontId="26" fillId="0" borderId="39" xfId="0" applyFont="1" applyBorder="1" applyAlignment="1">
      <alignment horizontal="center" vertical="center" shrinkToFit="1"/>
    </xf>
    <xf numFmtId="0" fontId="29" fillId="0" borderId="201" xfId="0" applyFont="1" applyBorder="1" applyAlignment="1">
      <alignment horizontal="left" vertical="top" wrapText="1"/>
    </xf>
    <xf numFmtId="0" fontId="29" fillId="0" borderId="121" xfId="0" applyFont="1" applyBorder="1" applyAlignment="1">
      <alignment horizontal="left" vertical="top" wrapText="1"/>
    </xf>
    <xf numFmtId="0" fontId="29" fillId="0" borderId="122" xfId="0" applyFont="1" applyBorder="1" applyAlignment="1">
      <alignment horizontal="left" vertical="top" wrapText="1"/>
    </xf>
    <xf numFmtId="0" fontId="29" fillId="0" borderId="123" xfId="0" applyFont="1" applyBorder="1" applyAlignment="1">
      <alignment horizontal="left" vertical="top" wrapText="1"/>
    </xf>
    <xf numFmtId="0" fontId="26" fillId="27" borderId="34" xfId="0" applyFont="1" applyFill="1" applyBorder="1" applyAlignment="1">
      <alignment horizontal="center" vertical="center" shrinkToFit="1"/>
    </xf>
    <xf numFmtId="0" fontId="31" fillId="0" borderId="15" xfId="0" applyFont="1" applyBorder="1" applyAlignment="1">
      <alignment horizontal="center" vertical="center"/>
    </xf>
    <xf numFmtId="0" fontId="31" fillId="0" borderId="0" xfId="0" applyFont="1" applyAlignment="1">
      <alignment horizontal="center" vertical="center"/>
    </xf>
    <xf numFmtId="0" fontId="25" fillId="0" borderId="197" xfId="0" applyFont="1" applyBorder="1" applyAlignment="1">
      <alignment horizontal="left" vertical="center" wrapText="1"/>
    </xf>
    <xf numFmtId="0" fontId="25" fillId="0" borderId="198" xfId="0" applyFont="1" applyBorder="1" applyAlignment="1">
      <alignment horizontal="left" vertical="center"/>
    </xf>
    <xf numFmtId="0" fontId="25" fillId="0" borderId="199" xfId="0" applyFont="1" applyBorder="1" applyAlignment="1">
      <alignment horizontal="left" vertical="center"/>
    </xf>
    <xf numFmtId="0" fontId="25" fillId="0" borderId="197" xfId="0" applyFont="1" applyBorder="1" applyAlignment="1">
      <alignment horizontal="left" vertical="center"/>
    </xf>
    <xf numFmtId="0" fontId="25" fillId="29" borderId="196" xfId="0" applyFont="1" applyFill="1" applyBorder="1" applyAlignment="1" applyProtection="1">
      <alignment horizontal="center" vertical="center"/>
      <protection locked="0"/>
    </xf>
    <xf numFmtId="0" fontId="25" fillId="0" borderId="120" xfId="0" applyFont="1" applyBorder="1" applyAlignment="1">
      <alignment horizontal="center" vertical="center"/>
    </xf>
    <xf numFmtId="0" fontId="25" fillId="0" borderId="197" xfId="0" applyFont="1" applyBorder="1" applyAlignment="1">
      <alignment horizontal="left" vertical="center" shrinkToFit="1"/>
    </xf>
    <xf numFmtId="0" fontId="25" fillId="0" borderId="198" xfId="0" applyFont="1" applyBorder="1" applyAlignment="1">
      <alignment horizontal="left" vertical="center" shrinkToFit="1"/>
    </xf>
    <xf numFmtId="0" fontId="25" fillId="0" borderId="199" xfId="0" applyFont="1" applyBorder="1" applyAlignment="1">
      <alignment horizontal="left" vertical="center" shrinkToFit="1"/>
    </xf>
    <xf numFmtId="0" fontId="25" fillId="0" borderId="198" xfId="0" applyFont="1" applyBorder="1" applyAlignment="1">
      <alignment horizontal="left" vertical="center" wrapText="1"/>
    </xf>
    <xf numFmtId="0" fontId="25" fillId="0" borderId="199" xfId="0" applyFont="1" applyBorder="1" applyAlignment="1">
      <alignment horizontal="left" vertical="center" wrapText="1"/>
    </xf>
    <xf numFmtId="0" fontId="80" fillId="0" borderId="0" xfId="0" applyFont="1" applyAlignment="1">
      <alignment vertical="top" wrapText="1"/>
    </xf>
    <xf numFmtId="0" fontId="80" fillId="0" borderId="16" xfId="0" applyFont="1" applyBorder="1" applyAlignment="1">
      <alignment vertical="top" wrapText="1"/>
    </xf>
    <xf numFmtId="0" fontId="36" fillId="0" borderId="196" xfId="0" applyFont="1" applyBorder="1" applyAlignment="1">
      <alignment horizontal="center" vertical="center" shrinkToFit="1"/>
    </xf>
    <xf numFmtId="0" fontId="31" fillId="0" borderId="201" xfId="0" applyFont="1" applyBorder="1" applyAlignment="1">
      <alignment horizontal="center" vertical="center" wrapText="1"/>
    </xf>
    <xf numFmtId="0" fontId="31" fillId="0" borderId="200" xfId="0" applyFont="1" applyBorder="1" applyAlignment="1">
      <alignment horizontal="center" vertical="center" wrapText="1"/>
    </xf>
    <xf numFmtId="0" fontId="31" fillId="0" borderId="202" xfId="0" applyFont="1" applyBorder="1" applyAlignment="1">
      <alignment horizontal="center" vertical="center" wrapText="1"/>
    </xf>
    <xf numFmtId="0" fontId="31" fillId="0" borderId="23" xfId="0" applyFont="1" applyBorder="1" applyAlignment="1">
      <alignment horizontal="center" vertical="center" wrapText="1"/>
    </xf>
    <xf numFmtId="0" fontId="31" fillId="0" borderId="20" xfId="0" applyFont="1" applyBorder="1" applyAlignment="1">
      <alignment horizontal="center" vertical="center" wrapText="1"/>
    </xf>
    <xf numFmtId="0" fontId="31" fillId="0" borderId="21" xfId="0" applyFont="1" applyBorder="1" applyAlignment="1">
      <alignment horizontal="center" vertical="center" wrapText="1"/>
    </xf>
    <xf numFmtId="179" fontId="26" fillId="30" borderId="197" xfId="0" applyNumberFormat="1" applyFont="1" applyFill="1" applyBorder="1" applyAlignment="1">
      <alignment horizontal="center" vertical="center"/>
    </xf>
    <xf numFmtId="0" fontId="36" fillId="0" borderId="197" xfId="0" applyFont="1" applyBorder="1" applyAlignment="1">
      <alignment horizontal="center" vertical="center" shrinkToFit="1"/>
    </xf>
    <xf numFmtId="0" fontId="36" fillId="0" borderId="199" xfId="0" applyFont="1" applyBorder="1" applyAlignment="1">
      <alignment horizontal="center" vertical="center" shrinkToFit="1"/>
    </xf>
    <xf numFmtId="0" fontId="29" fillId="0" borderId="23" xfId="0" applyFont="1" applyBorder="1" applyAlignment="1">
      <alignment horizontal="left" vertical="top" wrapText="1"/>
    </xf>
    <xf numFmtId="0" fontId="26" fillId="30" borderId="38" xfId="0" applyFont="1" applyFill="1" applyBorder="1" applyAlignment="1">
      <alignment horizontal="right" vertical="center" shrinkToFit="1"/>
    </xf>
    <xf numFmtId="0" fontId="26" fillId="30" borderId="39" xfId="0" applyFont="1" applyFill="1" applyBorder="1" applyAlignment="1">
      <alignment horizontal="right" vertical="center" shrinkToFit="1"/>
    </xf>
    <xf numFmtId="0" fontId="26" fillId="0" borderId="20" xfId="0" applyFont="1" applyBorder="1" applyAlignment="1">
      <alignment vertical="center" shrinkToFit="1"/>
    </xf>
    <xf numFmtId="0" fontId="26" fillId="0" borderId="90" xfId="0" applyFont="1" applyBorder="1" applyAlignment="1">
      <alignment vertical="center" shrinkToFit="1"/>
    </xf>
    <xf numFmtId="0" fontId="26" fillId="0" borderId="36" xfId="0" applyFont="1" applyBorder="1" applyAlignment="1" applyProtection="1">
      <alignment horizontal="center" vertical="center" shrinkToFit="1"/>
      <protection locked="0"/>
    </xf>
    <xf numFmtId="0" fontId="26" fillId="0" borderId="61" xfId="0" applyFont="1" applyBorder="1" applyAlignment="1" applyProtection="1">
      <alignment horizontal="center" vertical="center" shrinkToFit="1"/>
      <protection locked="0"/>
    </xf>
    <xf numFmtId="0" fontId="26" fillId="0" borderId="37" xfId="0" applyFont="1" applyBorder="1" applyAlignment="1" applyProtection="1">
      <alignment horizontal="center" vertical="center" shrinkToFit="1"/>
      <protection locked="0"/>
    </xf>
    <xf numFmtId="0" fontId="25" fillId="0" borderId="201" xfId="0" applyFont="1" applyBorder="1" applyAlignment="1">
      <alignment horizontal="center" vertical="center"/>
    </xf>
    <xf numFmtId="0" fontId="25" fillId="0" borderId="200" xfId="0" applyFont="1" applyBorder="1" applyAlignment="1">
      <alignment horizontal="center" vertical="center"/>
    </xf>
    <xf numFmtId="0" fontId="25" fillId="0" borderId="202" xfId="0" applyFont="1" applyBorder="1" applyAlignment="1">
      <alignment horizontal="center" vertical="center"/>
    </xf>
    <xf numFmtId="0" fontId="25" fillId="0" borderId="23" xfId="0" applyFont="1" applyBorder="1" applyAlignment="1">
      <alignment horizontal="center" vertical="center"/>
    </xf>
    <xf numFmtId="0" fontId="25" fillId="0" borderId="20" xfId="0" applyFont="1" applyBorder="1" applyAlignment="1">
      <alignment horizontal="center" vertical="center"/>
    </xf>
    <xf numFmtId="0" fontId="25" fillId="0" borderId="21" xfId="0" applyFont="1" applyBorder="1" applyAlignment="1">
      <alignment horizontal="center" vertical="center"/>
    </xf>
    <xf numFmtId="0" fontId="25" fillId="0" borderId="91" xfId="0" applyFont="1" applyBorder="1" applyAlignment="1">
      <alignment horizontal="center" vertical="center"/>
    </xf>
    <xf numFmtId="0" fontId="25" fillId="0" borderId="90" xfId="0" applyFont="1" applyBorder="1" applyAlignment="1">
      <alignment horizontal="center" vertical="center"/>
    </xf>
    <xf numFmtId="0" fontId="25" fillId="30" borderId="109" xfId="0" applyFont="1" applyFill="1" applyBorder="1" applyAlignment="1">
      <alignment horizontal="center" vertical="center"/>
    </xf>
    <xf numFmtId="0" fontId="25" fillId="30" borderId="110" xfId="0" applyFont="1" applyFill="1" applyBorder="1" applyAlignment="1">
      <alignment horizontal="center" vertical="center"/>
    </xf>
    <xf numFmtId="0" fontId="25" fillId="30" borderId="111" xfId="0" applyFont="1" applyFill="1" applyBorder="1" applyAlignment="1">
      <alignment horizontal="center" vertical="center"/>
    </xf>
    <xf numFmtId="0" fontId="25" fillId="30" borderId="113" xfId="0" applyFont="1" applyFill="1" applyBorder="1" applyAlignment="1">
      <alignment horizontal="center" vertical="center"/>
    </xf>
    <xf numFmtId="0" fontId="25" fillId="30" borderId="114" xfId="0" applyFont="1" applyFill="1" applyBorder="1" applyAlignment="1">
      <alignment horizontal="center" vertical="center"/>
    </xf>
    <xf numFmtId="0" fontId="25" fillId="30" borderId="115" xfId="0" applyFont="1" applyFill="1" applyBorder="1" applyAlignment="1">
      <alignment horizontal="center" vertical="center"/>
    </xf>
    <xf numFmtId="0" fontId="25" fillId="0" borderId="112" xfId="0" applyFont="1" applyBorder="1" applyAlignment="1">
      <alignment horizontal="center" vertical="center"/>
    </xf>
    <xf numFmtId="0" fontId="25" fillId="0" borderId="80" xfId="0" applyFont="1" applyBorder="1" applyAlignment="1">
      <alignment horizontal="center" vertical="center"/>
    </xf>
    <xf numFmtId="38" fontId="25" fillId="29" borderId="201" xfId="43" applyFont="1" applyFill="1" applyBorder="1" applyAlignment="1" applyProtection="1">
      <alignment horizontal="center" vertical="center"/>
      <protection locked="0"/>
    </xf>
    <xf numFmtId="38" fontId="25" fillId="29" borderId="202" xfId="43" applyFont="1" applyFill="1" applyBorder="1" applyAlignment="1" applyProtection="1">
      <alignment horizontal="center" vertical="center"/>
      <protection locked="0"/>
    </xf>
    <xf numFmtId="38" fontId="25" fillId="29" borderId="15" xfId="43" applyFont="1" applyFill="1" applyBorder="1" applyAlignment="1" applyProtection="1">
      <alignment horizontal="center" vertical="center"/>
      <protection locked="0"/>
    </xf>
    <xf numFmtId="38" fontId="25" fillId="29" borderId="16" xfId="43" applyFont="1" applyFill="1" applyBorder="1" applyAlignment="1" applyProtection="1">
      <alignment horizontal="center" vertical="center"/>
      <protection locked="0"/>
    </xf>
    <xf numFmtId="0" fontId="25" fillId="27" borderId="15" xfId="0" applyFont="1" applyFill="1" applyBorder="1" applyAlignment="1">
      <alignment horizontal="center" vertical="center"/>
    </xf>
    <xf numFmtId="0" fontId="25" fillId="27" borderId="0" xfId="0" applyFont="1" applyFill="1" applyAlignment="1">
      <alignment horizontal="center" vertical="center"/>
    </xf>
    <xf numFmtId="0" fontId="25" fillId="27" borderId="23" xfId="0" applyFont="1" applyFill="1" applyBorder="1" applyAlignment="1">
      <alignment horizontal="center" vertical="center"/>
    </xf>
    <xf numFmtId="0" fontId="25" fillId="27" borderId="20" xfId="0" applyFont="1" applyFill="1" applyBorder="1" applyAlignment="1">
      <alignment horizontal="center" vertical="center"/>
    </xf>
    <xf numFmtId="0" fontId="25" fillId="0" borderId="200" xfId="0" applyFont="1" applyBorder="1" applyAlignment="1" applyProtection="1">
      <alignment horizontal="left" vertical="center" wrapText="1"/>
      <protection locked="0"/>
    </xf>
    <xf numFmtId="0" fontId="25" fillId="0" borderId="0" xfId="0" applyFont="1" applyAlignment="1" applyProtection="1">
      <alignment horizontal="left" vertical="center" wrapText="1"/>
      <protection locked="0"/>
    </xf>
    <xf numFmtId="0" fontId="25" fillId="0" borderId="20" xfId="0" applyFont="1" applyBorder="1" applyAlignment="1" applyProtection="1">
      <alignment horizontal="left" vertical="center" wrapText="1"/>
      <protection locked="0"/>
    </xf>
    <xf numFmtId="0" fontId="25" fillId="27" borderId="16" xfId="0" applyFont="1" applyFill="1" applyBorder="1" applyAlignment="1">
      <alignment horizontal="center" vertical="center"/>
    </xf>
    <xf numFmtId="0" fontId="25" fillId="27" borderId="21" xfId="0" applyFont="1" applyFill="1" applyBorder="1" applyAlignment="1">
      <alignment horizontal="center" vertical="center"/>
    </xf>
    <xf numFmtId="0" fontId="26" fillId="0" borderId="90" xfId="0" applyFont="1" applyBorder="1" applyAlignment="1">
      <alignment horizontal="left" vertical="center" shrinkToFit="1"/>
    </xf>
    <xf numFmtId="0" fontId="26" fillId="30" borderId="36" xfId="0" applyFont="1" applyFill="1" applyBorder="1" applyAlignment="1">
      <alignment horizontal="center" vertical="center"/>
    </xf>
    <xf numFmtId="0" fontId="26" fillId="30" borderId="37" xfId="0" applyFont="1" applyFill="1" applyBorder="1" applyAlignment="1">
      <alignment horizontal="center" vertical="center"/>
    </xf>
    <xf numFmtId="0" fontId="25" fillId="27" borderId="197" xfId="0" applyFont="1" applyFill="1" applyBorder="1">
      <alignment vertical="center"/>
    </xf>
    <xf numFmtId="0" fontId="25" fillId="27" borderId="198" xfId="0" applyFont="1" applyFill="1" applyBorder="1">
      <alignment vertical="center"/>
    </xf>
    <xf numFmtId="0" fontId="25" fillId="27" borderId="199" xfId="0" applyFont="1" applyFill="1" applyBorder="1">
      <alignment vertical="center"/>
    </xf>
    <xf numFmtId="0" fontId="81" fillId="0" borderId="0" xfId="0" applyFont="1" applyAlignment="1">
      <alignment horizontal="left" vertical="center" wrapText="1"/>
    </xf>
    <xf numFmtId="0" fontId="25" fillId="0" borderId="119" xfId="0" applyFont="1" applyBorder="1">
      <alignment vertical="center"/>
    </xf>
    <xf numFmtId="0" fontId="25" fillId="0" borderId="20" xfId="0" applyFont="1" applyBorder="1">
      <alignment vertical="center"/>
    </xf>
    <xf numFmtId="0" fontId="25" fillId="0" borderId="20" xfId="0" applyFont="1" applyBorder="1" applyAlignment="1">
      <alignment horizontal="left" vertical="center"/>
    </xf>
    <xf numFmtId="0" fontId="25" fillId="28" borderId="16" xfId="0" applyFont="1" applyFill="1" applyBorder="1" applyAlignment="1">
      <alignment horizontal="left" vertical="top" wrapText="1"/>
    </xf>
    <xf numFmtId="0" fontId="25" fillId="28" borderId="16" xfId="0" applyFont="1" applyFill="1" applyBorder="1" applyAlignment="1">
      <alignment horizontal="center" vertical="top" wrapText="1"/>
    </xf>
    <xf numFmtId="0" fontId="25" fillId="28" borderId="19" xfId="0" applyFont="1" applyFill="1" applyBorder="1" applyAlignment="1">
      <alignment horizontal="center" vertical="top" wrapText="1"/>
    </xf>
    <xf numFmtId="0" fontId="26" fillId="0" borderId="109" xfId="0" applyFont="1" applyBorder="1" applyAlignment="1" applyProtection="1">
      <alignment horizontal="center" vertical="center"/>
      <protection locked="0"/>
    </xf>
    <xf numFmtId="0" fontId="26" fillId="0" borderId="111" xfId="0" applyFont="1" applyBorder="1" applyAlignment="1" applyProtection="1">
      <alignment horizontal="center" vertical="center"/>
      <protection locked="0"/>
    </xf>
    <xf numFmtId="0" fontId="26" fillId="0" borderId="113" xfId="0" applyFont="1" applyBorder="1" applyAlignment="1" applyProtection="1">
      <alignment horizontal="center" vertical="center"/>
      <protection locked="0"/>
    </xf>
    <xf numFmtId="0" fontId="26" fillId="0" borderId="115" xfId="0" applyFont="1" applyBorder="1" applyAlignment="1" applyProtection="1">
      <alignment horizontal="center" vertical="center"/>
      <protection locked="0"/>
    </xf>
    <xf numFmtId="38" fontId="25" fillId="29" borderId="0" xfId="43" applyFont="1" applyFill="1" applyBorder="1" applyAlignment="1" applyProtection="1">
      <alignment horizontal="center" vertical="center"/>
      <protection locked="0"/>
    </xf>
    <xf numFmtId="0" fontId="25" fillId="0" borderId="196" xfId="0" applyFont="1" applyBorder="1" applyAlignment="1">
      <alignment horizontal="center" vertical="center" shrinkToFit="1"/>
    </xf>
    <xf numFmtId="0" fontId="25" fillId="0" borderId="197" xfId="0" applyFont="1" applyBorder="1" applyAlignment="1">
      <alignment horizontal="center" vertical="center" shrinkToFit="1"/>
    </xf>
    <xf numFmtId="38" fontId="25" fillId="29" borderId="200" xfId="43" applyFont="1" applyFill="1" applyBorder="1" applyAlignment="1" applyProtection="1">
      <alignment horizontal="center" vertical="center"/>
      <protection locked="0"/>
    </xf>
    <xf numFmtId="0" fontId="25" fillId="0" borderId="15" xfId="0" applyFont="1" applyBorder="1" applyAlignment="1">
      <alignment horizontal="center" vertical="center"/>
    </xf>
    <xf numFmtId="0" fontId="0" fillId="0" borderId="19" xfId="0" applyBorder="1" applyAlignment="1">
      <alignment horizontal="center" vertical="top" wrapText="1"/>
    </xf>
    <xf numFmtId="0" fontId="50" fillId="28" borderId="19" xfId="0" applyFont="1" applyFill="1" applyBorder="1" applyAlignment="1">
      <alignment horizontal="left" vertical="top" wrapText="1"/>
    </xf>
    <xf numFmtId="0" fontId="80" fillId="0" borderId="0" xfId="0" applyFont="1" applyAlignment="1">
      <alignment horizontal="left" vertical="center" wrapText="1"/>
    </xf>
    <xf numFmtId="0" fontId="37" fillId="0" borderId="0" xfId="0" applyFont="1" applyAlignment="1">
      <alignment horizontal="left" vertical="center" wrapText="1"/>
    </xf>
    <xf numFmtId="0" fontId="72" fillId="28" borderId="19" xfId="0" applyFont="1" applyFill="1" applyBorder="1" applyAlignment="1">
      <alignment horizontal="left" vertical="top" wrapText="1"/>
    </xf>
    <xf numFmtId="0" fontId="71" fillId="0" borderId="0" xfId="0" applyFont="1" applyAlignment="1">
      <alignment horizontal="left" vertical="center" wrapText="1"/>
    </xf>
    <xf numFmtId="0" fontId="71" fillId="0" borderId="20" xfId="0" applyFont="1" applyBorder="1" applyAlignment="1">
      <alignment horizontal="left" vertical="center" wrapText="1"/>
    </xf>
    <xf numFmtId="0" fontId="25" fillId="0" borderId="201" xfId="0" applyFont="1" applyBorder="1" applyAlignment="1">
      <alignment horizontal="left" vertical="center" wrapText="1" shrinkToFit="1"/>
    </xf>
    <xf numFmtId="0" fontId="25" fillId="0" borderId="200" xfId="0" applyFont="1" applyBorder="1" applyAlignment="1">
      <alignment horizontal="left" vertical="center" wrapText="1" shrinkToFit="1"/>
    </xf>
    <xf numFmtId="0" fontId="25" fillId="0" borderId="202" xfId="0" applyFont="1" applyBorder="1" applyAlignment="1">
      <alignment horizontal="left" vertical="center" wrapText="1" shrinkToFit="1"/>
    </xf>
    <xf numFmtId="0" fontId="25" fillId="0" borderId="15" xfId="0" applyFont="1" applyBorder="1" applyAlignment="1">
      <alignment horizontal="left" vertical="center" wrapText="1" shrinkToFit="1"/>
    </xf>
    <xf numFmtId="0" fontId="25" fillId="0" borderId="0" xfId="0" applyFont="1" applyAlignment="1">
      <alignment horizontal="left" vertical="center" wrapText="1" shrinkToFit="1"/>
    </xf>
    <xf numFmtId="0" fontId="25" fillId="0" borderId="16" xfId="0" applyFont="1" applyBorder="1" applyAlignment="1">
      <alignment horizontal="left" vertical="center" wrapText="1" shrinkToFit="1"/>
    </xf>
    <xf numFmtId="0" fontId="25" fillId="0" borderId="23" xfId="0" applyFont="1" applyBorder="1" applyAlignment="1">
      <alignment horizontal="left" vertical="center" wrapText="1" shrinkToFit="1"/>
    </xf>
    <xf numFmtId="0" fontId="25" fillId="0" borderId="20" xfId="0" applyFont="1" applyBorder="1" applyAlignment="1">
      <alignment horizontal="left" vertical="center" wrapText="1" shrinkToFit="1"/>
    </xf>
    <xf numFmtId="0" fontId="25" fillId="0" borderId="21" xfId="0" applyFont="1" applyBorder="1" applyAlignment="1">
      <alignment horizontal="left" vertical="center" wrapText="1" shrinkToFit="1"/>
    </xf>
    <xf numFmtId="0" fontId="25" fillId="0" borderId="20" xfId="0" applyFont="1" applyBorder="1" applyAlignment="1">
      <alignment vertical="top" wrapText="1"/>
    </xf>
    <xf numFmtId="0" fontId="50" fillId="28" borderId="201" xfId="0" applyFont="1" applyFill="1" applyBorder="1" applyAlignment="1" applyProtection="1">
      <alignment horizontal="left" vertical="top" wrapText="1"/>
      <protection locked="0"/>
    </xf>
    <xf numFmtId="0" fontId="50" fillId="28" borderId="200" xfId="0" applyFont="1" applyFill="1" applyBorder="1" applyAlignment="1" applyProtection="1">
      <alignment horizontal="left" vertical="top" wrapText="1"/>
      <protection locked="0"/>
    </xf>
    <xf numFmtId="0" fontId="50" fillId="28" borderId="202" xfId="0" applyFont="1" applyFill="1" applyBorder="1" applyAlignment="1" applyProtection="1">
      <alignment horizontal="left" vertical="top" wrapText="1"/>
      <protection locked="0"/>
    </xf>
    <xf numFmtId="0" fontId="50" fillId="28" borderId="15" xfId="0" applyFont="1" applyFill="1" applyBorder="1" applyAlignment="1" applyProtection="1">
      <alignment horizontal="left" vertical="top" wrapText="1"/>
      <protection locked="0"/>
    </xf>
    <xf numFmtId="0" fontId="50" fillId="28" borderId="0" xfId="0" applyFont="1" applyFill="1" applyAlignment="1" applyProtection="1">
      <alignment horizontal="left" vertical="top" wrapText="1"/>
      <protection locked="0"/>
    </xf>
    <xf numFmtId="0" fontId="50" fillId="28" borderId="16" xfId="0" applyFont="1" applyFill="1" applyBorder="1" applyAlignment="1" applyProtection="1">
      <alignment horizontal="left" vertical="top" wrapText="1"/>
      <protection locked="0"/>
    </xf>
    <xf numFmtId="0" fontId="50" fillId="28" borderId="23" xfId="0" applyFont="1" applyFill="1" applyBorder="1" applyAlignment="1" applyProtection="1">
      <alignment horizontal="left" vertical="top" wrapText="1"/>
      <protection locked="0"/>
    </xf>
    <xf numFmtId="0" fontId="50" fillId="28" borderId="20" xfId="0" applyFont="1" applyFill="1" applyBorder="1" applyAlignment="1" applyProtection="1">
      <alignment horizontal="left" vertical="top" wrapText="1"/>
      <protection locked="0"/>
    </xf>
    <xf numFmtId="0" fontId="50" fillId="28" borderId="21" xfId="0" applyFont="1" applyFill="1" applyBorder="1" applyAlignment="1" applyProtection="1">
      <alignment horizontal="left" vertical="top" wrapText="1"/>
      <protection locked="0"/>
    </xf>
    <xf numFmtId="0" fontId="72" fillId="0" borderId="19" xfId="0" applyFont="1" applyBorder="1" applyAlignment="1">
      <alignment horizontal="left" vertical="top" wrapText="1"/>
    </xf>
    <xf numFmtId="0" fontId="25" fillId="27" borderId="15" xfId="0" applyFont="1" applyFill="1" applyBorder="1" applyAlignment="1">
      <alignment vertical="center" wrapText="1"/>
    </xf>
    <xf numFmtId="0" fontId="25" fillId="27" borderId="0" xfId="0" applyFont="1" applyFill="1" applyAlignment="1">
      <alignment vertical="center" wrapText="1"/>
    </xf>
    <xf numFmtId="0" fontId="25" fillId="27" borderId="16" xfId="0" applyFont="1" applyFill="1" applyBorder="1" applyAlignment="1">
      <alignment vertical="center" wrapText="1"/>
    </xf>
    <xf numFmtId="0" fontId="25" fillId="27" borderId="199" xfId="0" applyFont="1" applyFill="1" applyBorder="1" applyAlignment="1">
      <alignment horizontal="left" vertical="center" shrinkToFit="1"/>
    </xf>
    <xf numFmtId="0" fontId="25" fillId="34" borderId="23" xfId="0" applyFont="1" applyFill="1" applyBorder="1" applyAlignment="1">
      <alignment horizontal="center" vertical="top" wrapText="1" shrinkToFit="1"/>
    </xf>
    <xf numFmtId="0" fontId="25" fillId="34" borderId="20" xfId="0" applyFont="1" applyFill="1" applyBorder="1" applyAlignment="1">
      <alignment horizontal="center" vertical="top" wrapText="1" shrinkToFit="1"/>
    </xf>
    <xf numFmtId="0" fontId="25" fillId="34" borderId="21" xfId="0" applyFont="1" applyFill="1" applyBorder="1" applyAlignment="1">
      <alignment horizontal="center" vertical="top" wrapText="1" shrinkToFit="1"/>
    </xf>
    <xf numFmtId="0" fontId="25" fillId="0" borderId="23" xfId="0" applyFont="1" applyBorder="1" applyAlignment="1">
      <alignment horizontal="right" vertical="top" wrapText="1"/>
    </xf>
    <xf numFmtId="0" fontId="25" fillId="28" borderId="21" xfId="0" applyFont="1" applyFill="1" applyBorder="1" applyAlignment="1">
      <alignment horizontal="left" vertical="top" wrapText="1"/>
    </xf>
    <xf numFmtId="0" fontId="25" fillId="28" borderId="21" xfId="0" applyFont="1" applyFill="1" applyBorder="1" applyAlignment="1">
      <alignment horizontal="center" vertical="top" wrapText="1"/>
    </xf>
    <xf numFmtId="0" fontId="25" fillId="28" borderId="22" xfId="0" applyFont="1" applyFill="1" applyBorder="1" applyAlignment="1">
      <alignment horizontal="left" vertical="top" wrapText="1"/>
    </xf>
    <xf numFmtId="0" fontId="26" fillId="0" borderId="20" xfId="0" applyFont="1" applyBorder="1" applyAlignment="1">
      <alignment horizontal="right" vertical="center" shrinkToFit="1"/>
    </xf>
    <xf numFmtId="0" fontId="26" fillId="0" borderId="90" xfId="0" applyFont="1" applyBorder="1" applyAlignment="1">
      <alignment horizontal="right" vertical="center" shrinkToFit="1"/>
    </xf>
    <xf numFmtId="0" fontId="25" fillId="27" borderId="71" xfId="0" applyFont="1" applyFill="1" applyBorder="1" applyAlignment="1">
      <alignment horizontal="left" vertical="center" shrinkToFit="1"/>
    </xf>
    <xf numFmtId="0" fontId="26" fillId="0" borderId="201" xfId="0" applyFont="1" applyBorder="1" applyAlignment="1">
      <alignment horizontal="center" vertical="center" shrinkToFit="1"/>
    </xf>
    <xf numFmtId="0" fontId="31" fillId="0" borderId="23" xfId="0" applyFont="1" applyBorder="1" applyAlignment="1">
      <alignment horizontal="center" vertical="center" shrinkToFit="1"/>
    </xf>
    <xf numFmtId="0" fontId="31" fillId="0" borderId="20" xfId="0" applyFont="1" applyBorder="1" applyAlignment="1">
      <alignment horizontal="center" vertical="center" shrinkToFit="1"/>
    </xf>
    <xf numFmtId="0" fontId="31" fillId="0" borderId="21" xfId="0" applyFont="1" applyBorder="1" applyAlignment="1">
      <alignment horizontal="center" vertical="center" shrinkToFit="1"/>
    </xf>
    <xf numFmtId="0" fontId="31" fillId="0" borderId="23" xfId="0" applyFont="1" applyBorder="1" applyAlignment="1">
      <alignment horizontal="center" vertical="center"/>
    </xf>
    <xf numFmtId="0" fontId="31" fillId="0" borderId="20" xfId="0" applyFont="1" applyBorder="1" applyAlignment="1">
      <alignment horizontal="center" vertical="center"/>
    </xf>
    <xf numFmtId="0" fontId="31" fillId="0" borderId="21" xfId="0" applyFont="1" applyBorder="1" applyAlignment="1">
      <alignment horizontal="center" vertical="center"/>
    </xf>
    <xf numFmtId="0" fontId="26" fillId="28" borderId="201" xfId="0" applyFont="1" applyFill="1" applyBorder="1" applyAlignment="1">
      <alignment horizontal="center" vertical="center"/>
    </xf>
    <xf numFmtId="0" fontId="26" fillId="28" borderId="200" xfId="0" applyFont="1" applyFill="1" applyBorder="1" applyAlignment="1">
      <alignment horizontal="center" vertical="center"/>
    </xf>
    <xf numFmtId="0" fontId="26" fillId="28" borderId="202" xfId="0" applyFont="1" applyFill="1" applyBorder="1" applyAlignment="1">
      <alignment horizontal="center" vertical="center"/>
    </xf>
    <xf numFmtId="0" fontId="26" fillId="0" borderId="200" xfId="0" applyFont="1" applyBorder="1" applyAlignment="1">
      <alignment horizontal="center" vertical="center"/>
    </xf>
    <xf numFmtId="0" fontId="26" fillId="0" borderId="33" xfId="0" applyFont="1" applyBorder="1" applyAlignment="1">
      <alignment horizontal="center" vertical="center"/>
    </xf>
    <xf numFmtId="0" fontId="26" fillId="0" borderId="34" xfId="0" applyFont="1" applyBorder="1" applyAlignment="1">
      <alignment horizontal="center" vertical="center"/>
    </xf>
    <xf numFmtId="0" fontId="26" fillId="0" borderId="35" xfId="0" applyFont="1" applyBorder="1" applyAlignment="1">
      <alignment horizontal="center" vertical="center"/>
    </xf>
    <xf numFmtId="0" fontId="26" fillId="0" borderId="121" xfId="0" applyFont="1" applyBorder="1" applyAlignment="1">
      <alignment horizontal="center" vertical="center"/>
    </xf>
    <xf numFmtId="0" fontId="26" fillId="0" borderId="122" xfId="0" applyFont="1" applyBorder="1" applyAlignment="1">
      <alignment horizontal="center" vertical="center"/>
    </xf>
    <xf numFmtId="0" fontId="26" fillId="0" borderId="123" xfId="0" applyFont="1" applyBorder="1" applyAlignment="1">
      <alignment horizontal="center" vertical="center"/>
    </xf>
    <xf numFmtId="0" fontId="29" fillId="0" borderId="15" xfId="0" applyFont="1" applyBorder="1" applyAlignment="1">
      <alignment horizontal="left" vertical="center" wrapText="1"/>
    </xf>
    <xf numFmtId="0" fontId="29" fillId="0" borderId="0" xfId="0" applyFont="1" applyAlignment="1">
      <alignment horizontal="left" vertical="center" wrapText="1"/>
    </xf>
    <xf numFmtId="0" fontId="26" fillId="30" borderId="33" xfId="0" applyFont="1" applyFill="1" applyBorder="1" applyAlignment="1">
      <alignment horizontal="center" vertical="center" shrinkToFit="1"/>
    </xf>
    <xf numFmtId="0" fontId="26" fillId="30" borderId="34" xfId="0" applyFont="1" applyFill="1" applyBorder="1" applyAlignment="1">
      <alignment horizontal="center" vertical="center" shrinkToFit="1"/>
    </xf>
    <xf numFmtId="0" fontId="26" fillId="30" borderId="35" xfId="0" applyFont="1" applyFill="1" applyBorder="1" applyAlignment="1">
      <alignment horizontal="center" vertical="center" shrinkToFit="1"/>
    </xf>
    <xf numFmtId="0" fontId="26" fillId="28" borderId="121" xfId="0" applyFont="1" applyFill="1" applyBorder="1" applyAlignment="1">
      <alignment horizontal="center" vertical="center"/>
    </xf>
    <xf numFmtId="0" fontId="26" fillId="28" borderId="122" xfId="0" applyFont="1" applyFill="1" applyBorder="1" applyAlignment="1">
      <alignment horizontal="center" vertical="center"/>
    </xf>
    <xf numFmtId="0" fontId="26" fillId="28" borderId="123" xfId="0" applyFont="1" applyFill="1" applyBorder="1" applyAlignment="1">
      <alignment horizontal="center" vertical="center"/>
    </xf>
    <xf numFmtId="0" fontId="25" fillId="0" borderId="15" xfId="0" applyFont="1" applyBorder="1" applyAlignment="1">
      <alignment horizontal="left" vertical="center" wrapText="1"/>
    </xf>
    <xf numFmtId="0" fontId="25" fillId="0" borderId="196" xfId="0" applyFont="1" applyBorder="1" applyAlignment="1">
      <alignment horizontal="center" vertical="center"/>
    </xf>
    <xf numFmtId="0" fontId="26" fillId="28" borderId="197" xfId="0" applyFont="1" applyFill="1" applyBorder="1" applyAlignment="1">
      <alignment horizontal="center" vertical="center" shrinkToFit="1"/>
    </xf>
    <xf numFmtId="0" fontId="26" fillId="28" borderId="198" xfId="0" applyFont="1" applyFill="1" applyBorder="1" applyAlignment="1">
      <alignment horizontal="center" vertical="center" shrinkToFit="1"/>
    </xf>
    <xf numFmtId="0" fontId="26" fillId="28" borderId="199" xfId="0" applyFont="1" applyFill="1" applyBorder="1" applyAlignment="1">
      <alignment horizontal="center" vertical="center" shrinkToFit="1"/>
    </xf>
    <xf numFmtId="0" fontId="26" fillId="0" borderId="0" xfId="0" applyFont="1" applyAlignment="1">
      <alignment horizontal="center" vertical="center" shrinkToFit="1"/>
    </xf>
    <xf numFmtId="0" fontId="26" fillId="0" borderId="13" xfId="0" applyFont="1" applyBorder="1" applyAlignment="1">
      <alignment vertical="center" wrapText="1"/>
    </xf>
    <xf numFmtId="0" fontId="25" fillId="28" borderId="0" xfId="0" applyFont="1" applyFill="1" applyAlignment="1">
      <alignment horizontal="left" vertical="center" wrapText="1"/>
    </xf>
    <xf numFmtId="0" fontId="26" fillId="36" borderId="10" xfId="0" applyFont="1" applyFill="1" applyBorder="1" applyAlignment="1">
      <alignment horizontal="center" vertical="center" wrapText="1"/>
    </xf>
    <xf numFmtId="0" fontId="26" fillId="0" borderId="10" xfId="0" applyFont="1" applyBorder="1" applyAlignment="1">
      <alignment horizontal="left" vertical="center" wrapText="1"/>
    </xf>
    <xf numFmtId="0" fontId="26" fillId="0" borderId="10" xfId="0" applyFont="1" applyBorder="1" applyAlignment="1">
      <alignment horizontal="left" vertical="center" textRotation="255" wrapText="1"/>
    </xf>
    <xf numFmtId="0" fontId="26" fillId="0" borderId="165" xfId="0" applyFont="1" applyBorder="1" applyAlignment="1">
      <alignment horizontal="left" vertical="center" wrapText="1"/>
    </xf>
    <xf numFmtId="0" fontId="26" fillId="0" borderId="167" xfId="0" applyFont="1" applyBorder="1" applyAlignment="1">
      <alignment horizontal="left" vertical="center" wrapText="1"/>
    </xf>
    <xf numFmtId="0" fontId="26" fillId="0" borderId="165" xfId="0" applyFont="1" applyBorder="1" applyAlignment="1">
      <alignment vertical="center" shrinkToFit="1"/>
    </xf>
    <xf numFmtId="0" fontId="26" fillId="0" borderId="166" xfId="0" applyFont="1" applyBorder="1" applyAlignment="1">
      <alignment vertical="center" shrinkToFit="1"/>
    </xf>
    <xf numFmtId="0" fontId="26" fillId="0" borderId="169" xfId="0" applyFont="1" applyBorder="1" applyAlignment="1">
      <alignment vertical="center" wrapText="1"/>
    </xf>
    <xf numFmtId="0" fontId="24" fillId="0" borderId="0" xfId="0" applyFont="1" applyAlignment="1">
      <alignment horizontal="left" vertical="center"/>
    </xf>
    <xf numFmtId="0" fontId="46" fillId="0" borderId="10" xfId="0" applyFont="1" applyBorder="1" applyAlignment="1">
      <alignment horizontal="center" vertical="center" wrapText="1"/>
    </xf>
    <xf numFmtId="0" fontId="24" fillId="30" borderId="165" xfId="0" applyFont="1" applyFill="1" applyBorder="1" applyAlignment="1">
      <alignment horizontal="center" vertical="center" wrapText="1"/>
    </xf>
    <xf numFmtId="0" fontId="24" fillId="30" borderId="166" xfId="0" applyFont="1" applyFill="1" applyBorder="1" applyAlignment="1">
      <alignment horizontal="center" vertical="center" wrapText="1"/>
    </xf>
    <xf numFmtId="0" fontId="24" fillId="30" borderId="167" xfId="0" applyFont="1" applyFill="1" applyBorder="1" applyAlignment="1">
      <alignment horizontal="center" vertical="center" wrapText="1"/>
    </xf>
    <xf numFmtId="0" fontId="26" fillId="26" borderId="11" xfId="0" applyFont="1" applyFill="1" applyBorder="1" applyAlignment="1" applyProtection="1">
      <alignment horizontal="center" vertical="center" wrapText="1"/>
      <protection locked="0"/>
    </xf>
    <xf numFmtId="0" fontId="26" fillId="26" borderId="22" xfId="0" applyFont="1" applyFill="1" applyBorder="1" applyAlignment="1" applyProtection="1">
      <alignment horizontal="center" vertical="center" wrapText="1"/>
      <protection locked="0"/>
    </xf>
    <xf numFmtId="0" fontId="26" fillId="0" borderId="168" xfId="0" applyFont="1" applyBorder="1" applyAlignment="1">
      <alignment horizontal="left" vertical="center" wrapText="1"/>
    </xf>
    <xf numFmtId="0" fontId="26" fillId="0" borderId="170" xfId="0" applyFont="1" applyBorder="1" applyAlignment="1">
      <alignment horizontal="left" vertical="center" wrapText="1"/>
    </xf>
    <xf numFmtId="0" fontId="26" fillId="0" borderId="23" xfId="0" applyFont="1" applyBorder="1" applyAlignment="1">
      <alignment horizontal="left" vertical="center" wrapText="1"/>
    </xf>
    <xf numFmtId="0" fontId="26" fillId="0" borderId="21" xfId="0" applyFont="1" applyBorder="1" applyAlignment="1">
      <alignment horizontal="left" vertical="center" wrapText="1"/>
    </xf>
    <xf numFmtId="0" fontId="26" fillId="36" borderId="165" xfId="0" applyFont="1" applyFill="1" applyBorder="1" applyAlignment="1">
      <alignment horizontal="center" vertical="center" wrapText="1"/>
    </xf>
    <xf numFmtId="0" fontId="26" fillId="36" borderId="166" xfId="0" applyFont="1" applyFill="1" applyBorder="1" applyAlignment="1">
      <alignment horizontal="center" vertical="center" wrapText="1"/>
    </xf>
    <xf numFmtId="0" fontId="26" fillId="0" borderId="165" xfId="0" applyFont="1" applyBorder="1" applyAlignment="1">
      <alignment vertical="center" wrapText="1"/>
    </xf>
    <xf numFmtId="0" fontId="26" fillId="0" borderId="166" xfId="0" applyFont="1" applyBorder="1" applyAlignment="1">
      <alignment vertical="center" wrapText="1"/>
    </xf>
    <xf numFmtId="0" fontId="26" fillId="0" borderId="169" xfId="0" applyFont="1" applyBorder="1" applyAlignment="1">
      <alignment horizontal="left" vertical="center" wrapText="1"/>
    </xf>
    <xf numFmtId="0" fontId="55" fillId="0" borderId="11" xfId="0" applyFont="1" applyBorder="1" applyAlignment="1">
      <alignment vertical="center" shrinkToFit="1"/>
    </xf>
    <xf numFmtId="0" fontId="55" fillId="0" borderId="19" xfId="0" applyFont="1" applyBorder="1" applyAlignment="1">
      <alignment vertical="center" shrinkToFit="1"/>
    </xf>
    <xf numFmtId="0" fontId="55" fillId="0" borderId="22" xfId="0" applyFont="1" applyBorder="1" applyAlignment="1">
      <alignment vertical="center" shrinkToFit="1"/>
    </xf>
    <xf numFmtId="0" fontId="55" fillId="0" borderId="98" xfId="0" applyFont="1" applyBorder="1" applyAlignment="1" applyProtection="1">
      <alignment horizontal="center" vertical="center" shrinkToFit="1"/>
      <protection locked="0"/>
    </xf>
    <xf numFmtId="0" fontId="55" fillId="0" borderId="105" xfId="0" applyFont="1" applyBorder="1" applyAlignment="1" applyProtection="1">
      <alignment horizontal="center" vertical="center" shrinkToFit="1"/>
      <protection locked="0"/>
    </xf>
    <xf numFmtId="0" fontId="55" fillId="0" borderId="99" xfId="0" applyFont="1" applyBorder="1" applyAlignment="1" applyProtection="1">
      <alignment horizontal="center" vertical="center" shrinkToFit="1"/>
      <protection locked="0"/>
    </xf>
    <xf numFmtId="0" fontId="55" fillId="0" borderId="100" xfId="0" applyFont="1" applyBorder="1" applyAlignment="1" applyProtection="1">
      <alignment horizontal="center" vertical="center" shrinkToFit="1"/>
      <protection locked="0"/>
    </xf>
    <xf numFmtId="0" fontId="55" fillId="0" borderId="104" xfId="0" applyFont="1" applyBorder="1" applyAlignment="1" applyProtection="1">
      <alignment horizontal="center" vertical="center" shrinkToFit="1"/>
      <protection locked="0"/>
    </xf>
    <xf numFmtId="0" fontId="55" fillId="0" borderId="101" xfId="0" applyFont="1" applyBorder="1" applyAlignment="1" applyProtection="1">
      <alignment horizontal="center" vertical="center" shrinkToFit="1"/>
      <protection locked="0"/>
    </xf>
    <xf numFmtId="0" fontId="55" fillId="0" borderId="48" xfId="0" applyFont="1" applyBorder="1" applyAlignment="1" applyProtection="1">
      <alignment horizontal="center" vertical="center" shrinkToFit="1"/>
      <protection locked="0"/>
    </xf>
    <xf numFmtId="0" fontId="55" fillId="0" borderId="49" xfId="0" applyFont="1" applyBorder="1" applyAlignment="1" applyProtection="1">
      <alignment horizontal="center" vertical="center" shrinkToFit="1"/>
      <protection locked="0"/>
    </xf>
    <xf numFmtId="0" fontId="55" fillId="0" borderId="50" xfId="0" applyFont="1" applyBorder="1" applyAlignment="1" applyProtection="1">
      <alignment horizontal="center" vertical="center" shrinkToFit="1"/>
      <protection locked="0"/>
    </xf>
    <xf numFmtId="38" fontId="55" fillId="0" borderId="12" xfId="43" applyFont="1" applyBorder="1" applyAlignment="1" applyProtection="1">
      <alignment vertical="center" shrinkToFit="1"/>
      <protection locked="0"/>
    </xf>
    <xf numFmtId="38" fontId="55" fillId="0" borderId="15" xfId="43" applyFont="1" applyBorder="1" applyAlignment="1" applyProtection="1">
      <alignment vertical="center" shrinkToFit="1"/>
      <protection locked="0"/>
    </xf>
    <xf numFmtId="38" fontId="55" fillId="0" borderId="23" xfId="43" applyFont="1" applyBorder="1" applyAlignment="1" applyProtection="1">
      <alignment vertical="center" shrinkToFit="1"/>
      <protection locked="0"/>
    </xf>
    <xf numFmtId="0" fontId="55" fillId="0" borderId="92" xfId="0" applyFont="1" applyBorder="1" applyAlignment="1" applyProtection="1">
      <alignment vertical="center" textRotation="255" shrinkToFit="1"/>
      <protection locked="0"/>
    </xf>
    <xf numFmtId="0" fontId="55" fillId="0" borderId="16" xfId="0" applyFont="1" applyBorder="1" applyAlignment="1" applyProtection="1">
      <alignment vertical="center" textRotation="255" shrinkToFit="1"/>
      <protection locked="0"/>
    </xf>
    <xf numFmtId="0" fontId="55" fillId="0" borderId="21" xfId="0" applyFont="1" applyBorder="1" applyAlignment="1" applyProtection="1">
      <alignment vertical="center" textRotation="255" shrinkToFit="1"/>
      <protection locked="0"/>
    </xf>
    <xf numFmtId="0" fontId="55" fillId="0" borderId="11" xfId="0" applyFont="1" applyBorder="1" applyProtection="1">
      <alignment vertical="center"/>
      <protection locked="0"/>
    </xf>
    <xf numFmtId="0" fontId="55" fillId="0" borderId="19" xfId="0" applyFont="1" applyBorder="1" applyProtection="1">
      <alignment vertical="center"/>
      <protection locked="0"/>
    </xf>
    <xf numFmtId="0" fontId="55" fillId="0" borderId="22" xfId="0" applyFont="1" applyBorder="1" applyProtection="1">
      <alignment vertical="center"/>
      <protection locked="0"/>
    </xf>
    <xf numFmtId="0" fontId="55" fillId="0" borderId="11" xfId="0" applyFont="1" applyBorder="1" applyAlignment="1" applyProtection="1">
      <alignment vertical="center" shrinkToFit="1"/>
      <protection locked="0"/>
    </xf>
    <xf numFmtId="0" fontId="55" fillId="0" borderId="19" xfId="0" applyFont="1" applyBorder="1" applyAlignment="1" applyProtection="1">
      <alignment vertical="center" shrinkToFit="1"/>
      <protection locked="0"/>
    </xf>
    <xf numFmtId="0" fontId="55" fillId="0" borderId="22" xfId="0" applyFont="1" applyBorder="1" applyAlignment="1" applyProtection="1">
      <alignment vertical="center" shrinkToFit="1"/>
      <protection locked="0"/>
    </xf>
    <xf numFmtId="0" fontId="55" fillId="0" borderId="195" xfId="0" applyFont="1" applyBorder="1" applyAlignment="1" applyProtection="1">
      <alignment vertical="center" shrinkToFit="1"/>
      <protection locked="0"/>
    </xf>
    <xf numFmtId="57" fontId="55" fillId="0" borderId="11" xfId="0" applyNumberFormat="1" applyFont="1" applyBorder="1" applyAlignment="1" applyProtection="1">
      <alignment horizontal="center" vertical="center" shrinkToFit="1"/>
      <protection locked="0"/>
    </xf>
    <xf numFmtId="57" fontId="55" fillId="0" borderId="19" xfId="0" applyNumberFormat="1" applyFont="1" applyBorder="1" applyAlignment="1" applyProtection="1">
      <alignment horizontal="center" vertical="center" shrinkToFit="1"/>
      <protection locked="0"/>
    </xf>
    <xf numFmtId="57" fontId="55" fillId="0" borderId="22" xfId="0" applyNumberFormat="1" applyFont="1" applyBorder="1" applyAlignment="1" applyProtection="1">
      <alignment horizontal="center" vertical="center" shrinkToFit="1"/>
      <protection locked="0"/>
    </xf>
    <xf numFmtId="0" fontId="55" fillId="0" borderId="100" xfId="0" applyFont="1" applyBorder="1" applyAlignment="1" applyProtection="1">
      <alignment horizontal="center" vertical="center" wrapText="1" shrinkToFit="1"/>
      <protection locked="0"/>
    </xf>
    <xf numFmtId="0" fontId="55" fillId="0" borderId="104" xfId="0" applyFont="1" applyBorder="1" applyAlignment="1" applyProtection="1">
      <alignment horizontal="center" vertical="center" wrapText="1" shrinkToFit="1"/>
      <protection locked="0"/>
    </xf>
    <xf numFmtId="0" fontId="55" fillId="0" borderId="101" xfId="0" applyFont="1" applyBorder="1" applyAlignment="1" applyProtection="1">
      <alignment horizontal="center" vertical="center" wrapText="1" shrinkToFit="1"/>
      <protection locked="0"/>
    </xf>
    <xf numFmtId="0" fontId="55" fillId="0" borderId="40" xfId="0" applyFont="1" applyBorder="1" applyAlignment="1" applyProtection="1">
      <alignment horizontal="center" vertical="center" shrinkToFit="1"/>
      <protection locked="0"/>
    </xf>
    <xf numFmtId="0" fontId="55" fillId="0" borderId="143" xfId="0" applyFont="1" applyBorder="1" applyAlignment="1" applyProtection="1">
      <alignment horizontal="center" vertical="center" shrinkToFit="1"/>
      <protection locked="0"/>
    </xf>
    <xf numFmtId="0" fontId="55" fillId="0" borderId="41" xfId="0" applyFont="1" applyBorder="1" applyAlignment="1" applyProtection="1">
      <alignment horizontal="center" vertical="center" shrinkToFit="1"/>
      <protection locked="0"/>
    </xf>
    <xf numFmtId="0" fontId="55" fillId="0" borderId="152" xfId="0" applyFont="1" applyBorder="1" applyAlignment="1" applyProtection="1">
      <alignment horizontal="center" vertical="center" wrapText="1" shrinkToFit="1"/>
      <protection locked="0"/>
    </xf>
    <xf numFmtId="0" fontId="55" fillId="0" borderId="150" xfId="0" applyFont="1" applyBorder="1" applyAlignment="1" applyProtection="1">
      <alignment horizontal="center" vertical="center" wrapText="1" shrinkToFit="1"/>
      <protection locked="0"/>
    </xf>
    <xf numFmtId="0" fontId="55" fillId="0" borderId="145" xfId="0" applyFont="1" applyBorder="1" applyAlignment="1" applyProtection="1">
      <alignment horizontal="center" vertical="center" wrapText="1" shrinkToFit="1"/>
      <protection locked="0"/>
    </xf>
    <xf numFmtId="0" fontId="55" fillId="0" borderId="149" xfId="0" applyFont="1" applyBorder="1" applyAlignment="1" applyProtection="1">
      <alignment horizontal="center" vertical="center" wrapText="1" shrinkToFit="1"/>
      <protection locked="0"/>
    </xf>
    <xf numFmtId="0" fontId="55" fillId="0" borderId="151" xfId="0" applyFont="1" applyBorder="1" applyAlignment="1" applyProtection="1">
      <alignment horizontal="center" vertical="center" wrapText="1" shrinkToFit="1"/>
      <protection locked="0"/>
    </xf>
    <xf numFmtId="0" fontId="57" fillId="27" borderId="10" xfId="0" applyFont="1" applyFill="1" applyBorder="1" applyAlignment="1">
      <alignment horizontal="center" vertical="center" wrapText="1"/>
    </xf>
    <xf numFmtId="0" fontId="57" fillId="27" borderId="62" xfId="0" applyFont="1" applyFill="1" applyBorder="1" applyAlignment="1">
      <alignment horizontal="center" vertical="center" wrapText="1"/>
    </xf>
    <xf numFmtId="0" fontId="56" fillId="27" borderId="22" xfId="0" applyFont="1" applyFill="1" applyBorder="1" applyAlignment="1">
      <alignment horizontal="center" vertical="center" wrapText="1"/>
    </xf>
    <xf numFmtId="0" fontId="56" fillId="27" borderId="10" xfId="0" applyFont="1" applyFill="1" applyBorder="1" applyAlignment="1">
      <alignment horizontal="center" vertical="center" wrapText="1"/>
    </xf>
    <xf numFmtId="0" fontId="55" fillId="27" borderId="62" xfId="0" applyFont="1" applyFill="1" applyBorder="1" applyAlignment="1">
      <alignment horizontal="center" vertical="center"/>
    </xf>
    <xf numFmtId="0" fontId="55" fillId="27" borderId="64" xfId="0" applyFont="1" applyFill="1" applyBorder="1" applyAlignment="1">
      <alignment horizontal="center" vertical="center"/>
    </xf>
    <xf numFmtId="0" fontId="55" fillId="27" borderId="63" xfId="0" applyFont="1" applyFill="1" applyBorder="1" applyAlignment="1">
      <alignment horizontal="center" vertical="center"/>
    </xf>
    <xf numFmtId="0" fontId="55" fillId="35" borderId="10" xfId="0" applyFont="1" applyFill="1" applyBorder="1" applyAlignment="1">
      <alignment horizontal="center" vertical="center" wrapText="1"/>
    </xf>
    <xf numFmtId="0" fontId="55" fillId="27" borderId="11" xfId="0" applyFont="1" applyFill="1" applyBorder="1" applyAlignment="1">
      <alignment horizontal="center" vertical="center" wrapText="1"/>
    </xf>
    <xf numFmtId="0" fontId="55" fillId="27" borderId="22" xfId="0" applyFont="1" applyFill="1" applyBorder="1" applyAlignment="1">
      <alignment horizontal="center" vertical="center" wrapText="1"/>
    </xf>
    <xf numFmtId="0" fontId="56" fillId="27" borderId="192" xfId="0" applyFont="1" applyFill="1" applyBorder="1" applyAlignment="1">
      <alignment horizontal="center" vertical="center" wrapText="1"/>
    </xf>
    <xf numFmtId="0" fontId="55" fillId="27" borderId="10" xfId="0" applyFont="1" applyFill="1" applyBorder="1" applyAlignment="1">
      <alignment horizontal="center" vertical="center" wrapText="1"/>
    </xf>
    <xf numFmtId="0" fontId="0" fillId="0" borderId="0" xfId="0" applyAlignment="1">
      <alignment horizontal="left" vertical="center"/>
    </xf>
    <xf numFmtId="0" fontId="54" fillId="0" borderId="0" xfId="0" applyFont="1" applyAlignment="1">
      <alignment horizontal="left" vertical="center"/>
    </xf>
    <xf numFmtId="0" fontId="62" fillId="27" borderId="0" xfId="0" applyFont="1" applyFill="1" applyAlignment="1">
      <alignment vertical="center" wrapText="1"/>
    </xf>
    <xf numFmtId="0" fontId="54" fillId="0" borderId="139" xfId="0" applyFont="1" applyBorder="1" applyAlignment="1">
      <alignment horizontal="center" vertical="center"/>
    </xf>
    <xf numFmtId="0" fontId="54" fillId="0" borderId="140" xfId="0" applyFont="1" applyBorder="1" applyAlignment="1">
      <alignment horizontal="center" vertical="center"/>
    </xf>
    <xf numFmtId="0" fontId="54" fillId="0" borderId="20" xfId="0" applyFont="1" applyBorder="1" applyAlignment="1">
      <alignment horizontal="center" vertical="center"/>
    </xf>
    <xf numFmtId="0" fontId="54" fillId="0" borderId="109" xfId="0" applyFont="1" applyBorder="1" applyAlignment="1" applyProtection="1">
      <alignment horizontal="center" vertical="center"/>
      <protection locked="0"/>
    </xf>
    <xf numFmtId="0" fontId="54" fillId="0" borderId="111" xfId="0" applyFont="1" applyBorder="1" applyAlignment="1" applyProtection="1">
      <alignment horizontal="center" vertical="center"/>
      <protection locked="0"/>
    </xf>
    <xf numFmtId="0" fontId="55" fillId="0" borderId="100" xfId="0" applyFont="1" applyBorder="1" applyAlignment="1" applyProtection="1">
      <alignment vertical="center" shrinkToFit="1"/>
      <protection locked="0"/>
    </xf>
    <xf numFmtId="0" fontId="55" fillId="0" borderId="104" xfId="0" applyFont="1" applyBorder="1" applyAlignment="1" applyProtection="1">
      <alignment vertical="center" shrinkToFit="1"/>
      <protection locked="0"/>
    </xf>
    <xf numFmtId="0" fontId="55" fillId="0" borderId="101" xfId="0" applyFont="1" applyBorder="1" applyAlignment="1" applyProtection="1">
      <alignment vertical="center" shrinkToFit="1"/>
      <protection locked="0"/>
    </xf>
    <xf numFmtId="0" fontId="55" fillId="0" borderId="48" xfId="0" applyFont="1" applyBorder="1" applyAlignment="1" applyProtection="1">
      <alignment vertical="center" shrinkToFit="1"/>
      <protection locked="0"/>
    </xf>
    <xf numFmtId="0" fontId="55" fillId="0" borderId="49" xfId="0" applyFont="1" applyBorder="1" applyAlignment="1" applyProtection="1">
      <alignment vertical="center" shrinkToFit="1"/>
      <protection locked="0"/>
    </xf>
    <xf numFmtId="0" fontId="55" fillId="0" borderId="50" xfId="0" applyFont="1" applyBorder="1" applyAlignment="1" applyProtection="1">
      <alignment vertical="center" shrinkToFit="1"/>
      <protection locked="0"/>
    </xf>
    <xf numFmtId="0" fontId="55" fillId="0" borderId="11" xfId="0" applyFont="1" applyBorder="1">
      <alignment vertical="center"/>
    </xf>
    <xf numFmtId="0" fontId="55" fillId="0" borderId="19" xfId="0" applyFont="1" applyBorder="1">
      <alignment vertical="center"/>
    </xf>
    <xf numFmtId="0" fontId="55" fillId="0" borderId="22" xfId="0" applyFont="1" applyBorder="1">
      <alignment vertical="center"/>
    </xf>
    <xf numFmtId="57" fontId="55" fillId="0" borderId="11" xfId="0" applyNumberFormat="1" applyFont="1" applyBorder="1" applyAlignment="1" applyProtection="1">
      <alignment vertical="center" shrinkToFit="1"/>
      <protection locked="0"/>
    </xf>
    <xf numFmtId="57" fontId="55" fillId="0" borderId="19" xfId="0" applyNumberFormat="1" applyFont="1" applyBorder="1" applyAlignment="1" applyProtection="1">
      <alignment vertical="center" shrinkToFit="1"/>
      <protection locked="0"/>
    </xf>
    <xf numFmtId="57" fontId="55" fillId="0" borderId="22" xfId="0" applyNumberFormat="1" applyFont="1" applyBorder="1" applyAlignment="1" applyProtection="1">
      <alignment vertical="center" shrinkToFit="1"/>
      <protection locked="0"/>
    </xf>
    <xf numFmtId="0" fontId="56" fillId="27" borderId="138" xfId="0" applyFont="1" applyFill="1" applyBorder="1" applyAlignment="1">
      <alignment horizontal="center" vertical="center" wrapText="1"/>
    </xf>
    <xf numFmtId="0" fontId="55" fillId="0" borderId="194" xfId="0" applyFont="1" applyBorder="1" applyAlignment="1" applyProtection="1">
      <alignment horizontal="center" vertical="center" shrinkToFit="1"/>
      <protection locked="0"/>
    </xf>
    <xf numFmtId="0" fontId="55" fillId="0" borderId="15" xfId="0" applyFont="1" applyBorder="1" applyAlignment="1" applyProtection="1">
      <alignment horizontal="center" vertical="center" shrinkToFit="1"/>
      <protection locked="0"/>
    </xf>
    <xf numFmtId="0" fontId="55" fillId="0" borderId="23" xfId="0" applyFont="1" applyBorder="1" applyAlignment="1" applyProtection="1">
      <alignment horizontal="center" vertical="center" shrinkToFit="1"/>
      <protection locked="0"/>
    </xf>
    <xf numFmtId="0" fontId="55" fillId="0" borderId="193" xfId="0" applyFont="1" applyBorder="1" applyAlignment="1" applyProtection="1">
      <alignment horizontal="right" vertical="center" shrinkToFit="1"/>
      <protection locked="0"/>
    </xf>
    <xf numFmtId="0" fontId="55" fillId="0" borderId="16" xfId="0" applyFont="1" applyBorder="1" applyAlignment="1" applyProtection="1">
      <alignment horizontal="right" vertical="center" shrinkToFit="1"/>
      <protection locked="0"/>
    </xf>
    <xf numFmtId="0" fontId="55" fillId="0" borderId="21" xfId="0" applyFont="1" applyBorder="1" applyAlignment="1" applyProtection="1">
      <alignment horizontal="right" vertical="center" shrinkToFit="1"/>
      <protection locked="0"/>
    </xf>
    <xf numFmtId="0" fontId="55" fillId="0" borderId="134" xfId="0" applyFont="1" applyBorder="1" applyAlignment="1" applyProtection="1">
      <alignment horizontal="center" vertical="center" shrinkToFit="1"/>
      <protection locked="0"/>
    </xf>
    <xf numFmtId="0" fontId="55" fillId="0" borderId="133" xfId="0" applyFont="1" applyBorder="1" applyAlignment="1" applyProtection="1">
      <alignment horizontal="right" vertical="center" shrinkToFit="1"/>
      <protection locked="0"/>
    </xf>
    <xf numFmtId="57" fontId="55" fillId="0" borderId="12" xfId="0" applyNumberFormat="1" applyFont="1" applyBorder="1" applyAlignment="1" applyProtection="1">
      <alignment horizontal="center" vertical="center" shrinkToFit="1"/>
      <protection locked="0"/>
    </xf>
    <xf numFmtId="57" fontId="55" fillId="0" borderId="15" xfId="0" applyNumberFormat="1" applyFont="1" applyBorder="1" applyAlignment="1" applyProtection="1">
      <alignment horizontal="center" vertical="center" shrinkToFit="1"/>
      <protection locked="0"/>
    </xf>
    <xf numFmtId="57" fontId="55" fillId="0" borderId="23" xfId="0" applyNumberFormat="1" applyFont="1" applyBorder="1" applyAlignment="1" applyProtection="1">
      <alignment horizontal="center" vertical="center" shrinkToFit="1"/>
      <protection locked="0"/>
    </xf>
    <xf numFmtId="57" fontId="55" fillId="26" borderId="156" xfId="0" applyNumberFormat="1" applyFont="1" applyFill="1" applyBorder="1" applyAlignment="1" applyProtection="1">
      <alignment horizontal="center" vertical="center" shrinkToFit="1"/>
      <protection locked="0"/>
    </xf>
    <xf numFmtId="57" fontId="55" fillId="26" borderId="160" xfId="0" applyNumberFormat="1" applyFont="1" applyFill="1" applyBorder="1" applyAlignment="1" applyProtection="1">
      <alignment horizontal="center" vertical="center" shrinkToFit="1"/>
      <protection locked="0"/>
    </xf>
    <xf numFmtId="57" fontId="55" fillId="26" borderId="161" xfId="0" applyNumberFormat="1" applyFont="1" applyFill="1" applyBorder="1" applyAlignment="1" applyProtection="1">
      <alignment horizontal="center" vertical="center" shrinkToFit="1"/>
      <protection locked="0"/>
    </xf>
    <xf numFmtId="0" fontId="55" fillId="35" borderId="192" xfId="0" applyFont="1" applyFill="1" applyBorder="1" applyAlignment="1">
      <alignment horizontal="center" vertical="center" wrapText="1"/>
    </xf>
    <xf numFmtId="0" fontId="55" fillId="35" borderId="11" xfId="0" applyFont="1" applyFill="1" applyBorder="1" applyAlignment="1">
      <alignment horizontal="center" vertical="center" wrapText="1" shrinkToFit="1"/>
    </xf>
    <xf numFmtId="0" fontId="55" fillId="35" borderId="11" xfId="0" applyFont="1" applyFill="1" applyBorder="1" applyAlignment="1">
      <alignment horizontal="center" vertical="center" wrapText="1"/>
    </xf>
    <xf numFmtId="0" fontId="55" fillId="27" borderId="12" xfId="0" applyFont="1" applyFill="1" applyBorder="1" applyAlignment="1">
      <alignment horizontal="center" vertical="center" wrapText="1"/>
    </xf>
    <xf numFmtId="0" fontId="55" fillId="27" borderId="141" xfId="0" applyFont="1" applyFill="1" applyBorder="1" applyAlignment="1">
      <alignment horizontal="center" vertical="center" wrapText="1"/>
    </xf>
    <xf numFmtId="0" fontId="55" fillId="27" borderId="92" xfId="0" applyFont="1" applyFill="1" applyBorder="1" applyAlignment="1">
      <alignment horizontal="center" vertical="center" wrapText="1"/>
    </xf>
    <xf numFmtId="0" fontId="54" fillId="0" borderId="62" xfId="0" applyFont="1" applyBorder="1" applyAlignment="1">
      <alignment horizontal="center" vertical="center"/>
    </xf>
    <xf numFmtId="0" fontId="54" fillId="0" borderId="64" xfId="0" applyFont="1" applyBorder="1" applyAlignment="1">
      <alignment horizontal="center" vertical="center"/>
    </xf>
    <xf numFmtId="0" fontId="55" fillId="27" borderId="19" xfId="0" applyFont="1" applyFill="1" applyBorder="1" applyAlignment="1">
      <alignment horizontal="center" vertical="center" wrapText="1"/>
    </xf>
    <xf numFmtId="0" fontId="55" fillId="35" borderId="195" xfId="0" applyFont="1" applyFill="1" applyBorder="1" applyAlignment="1">
      <alignment horizontal="center" vertical="center" wrapText="1"/>
    </xf>
    <xf numFmtId="0" fontId="55" fillId="0" borderId="157" xfId="0" applyFont="1" applyBorder="1" applyAlignment="1" applyProtection="1">
      <alignment horizontal="center" vertical="center" shrinkToFit="1"/>
      <protection locked="0"/>
    </xf>
    <xf numFmtId="0" fontId="55" fillId="0" borderId="158" xfId="0" applyFont="1" applyBorder="1" applyAlignment="1" applyProtection="1">
      <alignment horizontal="right" vertical="center" shrinkToFit="1"/>
      <protection locked="0"/>
    </xf>
    <xf numFmtId="57" fontId="55" fillId="26" borderId="162" xfId="0" applyNumberFormat="1" applyFont="1" applyFill="1" applyBorder="1" applyAlignment="1" applyProtection="1">
      <alignment horizontal="center" vertical="center" shrinkToFit="1"/>
      <protection locked="0"/>
    </xf>
    <xf numFmtId="0" fontId="55" fillId="0" borderId="12" xfId="0" applyFont="1" applyBorder="1" applyAlignment="1" applyProtection="1">
      <alignment horizontal="center" vertical="center" shrinkToFit="1"/>
      <protection locked="0"/>
    </xf>
    <xf numFmtId="0" fontId="55" fillId="0" borderId="92" xfId="0" applyFont="1" applyBorder="1" applyAlignment="1" applyProtection="1">
      <alignment horizontal="right" vertical="center" shrinkToFit="1"/>
      <protection locked="0"/>
    </xf>
    <xf numFmtId="0" fontId="55" fillId="0" borderId="100" xfId="0" applyFont="1" applyBorder="1" applyAlignment="1" applyProtection="1">
      <alignment vertical="center" wrapText="1"/>
      <protection locked="0"/>
    </xf>
    <xf numFmtId="0" fontId="55" fillId="0" borderId="104" xfId="0" applyFont="1" applyBorder="1" applyAlignment="1" applyProtection="1">
      <alignment vertical="center" wrapText="1"/>
      <protection locked="0"/>
    </xf>
    <xf numFmtId="0" fontId="55" fillId="0" borderId="101" xfId="0" applyFont="1" applyBorder="1" applyAlignment="1" applyProtection="1">
      <alignment vertical="center" wrapText="1"/>
      <protection locked="0"/>
    </xf>
    <xf numFmtId="0" fontId="55" fillId="0" borderId="159" xfId="0" applyFont="1" applyBorder="1" applyAlignment="1" applyProtection="1">
      <alignment horizontal="center" vertical="center" textRotation="255" shrinkToFit="1"/>
      <protection locked="0"/>
    </xf>
    <xf numFmtId="0" fontId="55" fillId="0" borderId="129" xfId="0" applyFont="1" applyBorder="1" applyAlignment="1" applyProtection="1">
      <alignment horizontal="center" vertical="center" textRotation="255" shrinkToFit="1"/>
      <protection locked="0"/>
    </xf>
    <xf numFmtId="0" fontId="55" fillId="0" borderId="131" xfId="0" applyFont="1" applyBorder="1" applyAlignment="1" applyProtection="1">
      <alignment horizontal="center" vertical="center" textRotation="255" shrinkToFit="1"/>
      <protection locked="0"/>
    </xf>
    <xf numFmtId="0" fontId="55" fillId="0" borderId="155" xfId="0" applyFont="1" applyBorder="1" applyAlignment="1" applyProtection="1">
      <alignment horizontal="center" vertical="center" shrinkToFit="1"/>
      <protection locked="0"/>
    </xf>
    <xf numFmtId="0" fontId="55" fillId="0" borderId="51" xfId="0" applyFont="1" applyBorder="1" applyAlignment="1" applyProtection="1">
      <alignment horizontal="center" vertical="center" shrinkToFit="1"/>
      <protection locked="0"/>
    </xf>
    <xf numFmtId="0" fontId="55" fillId="0" borderId="108" xfId="0" applyFont="1" applyBorder="1" applyAlignment="1" applyProtection="1">
      <alignment horizontal="center" vertical="center" shrinkToFit="1"/>
      <protection locked="0"/>
    </xf>
    <xf numFmtId="0" fontId="56" fillId="26" borderId="157" xfId="0" applyFont="1" applyFill="1" applyBorder="1" applyAlignment="1" applyProtection="1">
      <alignment horizontal="center" vertical="center" shrinkToFit="1"/>
      <protection locked="0"/>
    </xf>
    <xf numFmtId="0" fontId="56" fillId="26" borderId="158" xfId="0" applyFont="1" applyFill="1" applyBorder="1" applyAlignment="1" applyProtection="1">
      <alignment horizontal="center" vertical="center" shrinkToFit="1"/>
      <protection locked="0"/>
    </xf>
    <xf numFmtId="0" fontId="56" fillId="26" borderId="15" xfId="0" applyFont="1" applyFill="1" applyBorder="1" applyAlignment="1" applyProtection="1">
      <alignment horizontal="center" vertical="center" shrinkToFit="1"/>
      <protection locked="0"/>
    </xf>
    <xf numFmtId="0" fontId="56" fillId="26" borderId="16" xfId="0" applyFont="1" applyFill="1" applyBorder="1" applyAlignment="1" applyProtection="1">
      <alignment horizontal="center" vertical="center" shrinkToFit="1"/>
      <protection locked="0"/>
    </xf>
    <xf numFmtId="0" fontId="56" fillId="26" borderId="23" xfId="0" applyFont="1" applyFill="1" applyBorder="1" applyAlignment="1" applyProtection="1">
      <alignment horizontal="center" vertical="center" shrinkToFit="1"/>
      <protection locked="0"/>
    </xf>
    <xf numFmtId="0" fontId="56" fillId="26" borderId="21" xfId="0" applyFont="1" applyFill="1" applyBorder="1" applyAlignment="1" applyProtection="1">
      <alignment horizontal="center" vertical="center" shrinkToFit="1"/>
      <protection locked="0"/>
    </xf>
    <xf numFmtId="38" fontId="55" fillId="0" borderId="157" xfId="43" applyFont="1" applyBorder="1" applyAlignment="1" applyProtection="1">
      <alignment vertical="center" shrinkToFit="1"/>
      <protection locked="0"/>
    </xf>
    <xf numFmtId="0" fontId="56" fillId="26" borderId="12" xfId="0" applyFont="1" applyFill="1" applyBorder="1" applyAlignment="1" applyProtection="1">
      <alignment horizontal="center" vertical="center" shrinkToFit="1"/>
      <protection locked="0"/>
    </xf>
    <xf numFmtId="0" fontId="56" fillId="26" borderId="92" xfId="0" applyFont="1" applyFill="1" applyBorder="1" applyAlignment="1" applyProtection="1">
      <alignment horizontal="center" vertical="center" shrinkToFit="1"/>
      <protection locked="0"/>
    </xf>
    <xf numFmtId="0" fontId="55" fillId="0" borderId="127" xfId="0" applyFont="1" applyBorder="1" applyAlignment="1" applyProtection="1">
      <alignment horizontal="center" vertical="center" textRotation="255" shrinkToFit="1"/>
      <protection locked="0"/>
    </xf>
    <xf numFmtId="57" fontId="55" fillId="26" borderId="19" xfId="0" applyNumberFormat="1" applyFont="1" applyFill="1" applyBorder="1" applyAlignment="1" applyProtection="1">
      <alignment horizontal="center" vertical="center" shrinkToFit="1"/>
      <protection locked="0"/>
    </xf>
    <xf numFmtId="57" fontId="55" fillId="26" borderId="22" xfId="0" applyNumberFormat="1" applyFont="1" applyFill="1" applyBorder="1" applyAlignment="1" applyProtection="1">
      <alignment horizontal="center" vertical="center" shrinkToFit="1"/>
      <protection locked="0"/>
    </xf>
    <xf numFmtId="0" fontId="56" fillId="26" borderId="134" xfId="0" applyFont="1" applyFill="1" applyBorder="1" applyAlignment="1" applyProtection="1">
      <alignment horizontal="center" vertical="center" shrinkToFit="1"/>
      <protection locked="0"/>
    </xf>
    <xf numFmtId="0" fontId="56" fillId="26" borderId="133" xfId="0" applyFont="1" applyFill="1" applyBorder="1" applyAlignment="1" applyProtection="1">
      <alignment horizontal="center" vertical="center" shrinkToFit="1"/>
      <protection locked="0"/>
    </xf>
    <xf numFmtId="38" fontId="55" fillId="0" borderId="134" xfId="43" applyFont="1" applyBorder="1" applyAlignment="1" applyProtection="1">
      <alignment vertical="center" shrinkToFit="1"/>
      <protection locked="0"/>
    </xf>
    <xf numFmtId="0" fontId="55" fillId="0" borderId="135" xfId="0" applyFont="1" applyBorder="1" applyAlignment="1" applyProtection="1">
      <alignment horizontal="center" vertical="center" textRotation="255" shrinkToFit="1"/>
      <protection locked="0"/>
    </xf>
    <xf numFmtId="0" fontId="55" fillId="0" borderId="12" xfId="0" applyFont="1" applyBorder="1" applyAlignment="1" applyProtection="1">
      <alignment vertical="center" shrinkToFit="1"/>
      <protection locked="0"/>
    </xf>
    <xf numFmtId="0" fontId="55" fillId="0" borderId="15" xfId="0" applyFont="1" applyBorder="1" applyAlignment="1" applyProtection="1">
      <alignment vertical="center" shrinkToFit="1"/>
      <protection locked="0"/>
    </xf>
    <xf numFmtId="0" fontId="55" fillId="0" borderId="23" xfId="0" applyFont="1" applyBorder="1" applyAlignment="1" applyProtection="1">
      <alignment vertical="center" shrinkToFit="1"/>
      <protection locked="0"/>
    </xf>
    <xf numFmtId="57" fontId="55" fillId="0" borderId="149" xfId="0" applyNumberFormat="1" applyFont="1" applyBorder="1" applyAlignment="1" applyProtection="1">
      <alignment horizontal="center" vertical="center" shrinkToFit="1"/>
      <protection locked="0"/>
    </xf>
    <xf numFmtId="57" fontId="55" fillId="0" borderId="150" xfId="0" applyNumberFormat="1" applyFont="1" applyBorder="1" applyAlignment="1" applyProtection="1">
      <alignment horizontal="center" vertical="center" shrinkToFit="1"/>
      <protection locked="0"/>
    </xf>
    <xf numFmtId="57" fontId="55" fillId="0" borderId="145" xfId="0" applyNumberFormat="1" applyFont="1" applyBorder="1" applyAlignment="1" applyProtection="1">
      <alignment horizontal="center" vertical="center" shrinkToFit="1"/>
      <protection locked="0"/>
    </xf>
    <xf numFmtId="57" fontId="55" fillId="26" borderId="163" xfId="0" applyNumberFormat="1" applyFont="1" applyFill="1" applyBorder="1" applyAlignment="1" applyProtection="1">
      <alignment horizontal="center" vertical="center" shrinkToFit="1"/>
      <protection locked="0"/>
    </xf>
    <xf numFmtId="0" fontId="55" fillId="0" borderId="16" xfId="0" applyFont="1" applyBorder="1" applyAlignment="1" applyProtection="1">
      <alignment horizontal="center" vertical="center" textRotation="255" shrinkToFit="1"/>
      <protection locked="0"/>
    </xf>
    <xf numFmtId="0" fontId="55" fillId="0" borderId="21" xfId="0" applyFont="1" applyBorder="1" applyAlignment="1" applyProtection="1">
      <alignment horizontal="center" vertical="center" textRotation="255" shrinkToFit="1"/>
      <protection locked="0"/>
    </xf>
    <xf numFmtId="57" fontId="55" fillId="26" borderId="11" xfId="0" applyNumberFormat="1" applyFont="1" applyFill="1" applyBorder="1" applyAlignment="1" applyProtection="1">
      <alignment horizontal="center" vertical="center" shrinkToFit="1"/>
      <protection locked="0"/>
    </xf>
    <xf numFmtId="0" fontId="55" fillId="0" borderId="92" xfId="0" applyFont="1" applyBorder="1" applyAlignment="1" applyProtection="1">
      <alignment horizontal="center" vertical="center" textRotation="255" shrinkToFit="1"/>
      <protection locked="0"/>
    </xf>
    <xf numFmtId="0" fontId="55" fillId="35" borderId="10" xfId="0" applyFont="1" applyFill="1" applyBorder="1" applyAlignment="1">
      <alignment horizontal="center" vertical="center" wrapText="1" shrinkToFit="1"/>
    </xf>
    <xf numFmtId="0" fontId="55" fillId="27" borderId="62" xfId="0" applyFont="1" applyFill="1" applyBorder="1" applyAlignment="1">
      <alignment horizontal="center" vertical="center" wrapText="1"/>
    </xf>
    <xf numFmtId="0" fontId="55" fillId="27" borderId="63" xfId="0" applyFont="1" applyFill="1" applyBorder="1" applyAlignment="1">
      <alignment horizontal="center" vertical="center" wrapText="1"/>
    </xf>
    <xf numFmtId="0" fontId="55" fillId="27" borderId="64" xfId="0" applyFont="1" applyFill="1" applyBorder="1" applyAlignment="1">
      <alignment horizontal="center" vertical="center" wrapText="1"/>
    </xf>
    <xf numFmtId="0" fontId="55" fillId="35" borderId="188" xfId="0" applyFont="1" applyFill="1" applyBorder="1" applyAlignment="1">
      <alignment horizontal="center" vertical="center" wrapText="1"/>
    </xf>
    <xf numFmtId="0" fontId="55" fillId="35" borderId="187" xfId="0" applyFont="1" applyFill="1" applyBorder="1" applyAlignment="1">
      <alignment horizontal="center" vertical="center" wrapText="1"/>
    </xf>
    <xf numFmtId="0" fontId="54" fillId="30" borderId="142" xfId="0" applyFont="1" applyFill="1" applyBorder="1" applyAlignment="1">
      <alignment horizontal="center" vertical="center"/>
    </xf>
    <xf numFmtId="0" fontId="55" fillId="35" borderId="161" xfId="0" applyFont="1" applyFill="1" applyBorder="1" applyAlignment="1">
      <alignment horizontal="center" vertical="center" wrapText="1" shrinkToFit="1"/>
    </xf>
    <xf numFmtId="0" fontId="55" fillId="35" borderId="22" xfId="0" applyFont="1" applyFill="1" applyBorder="1" applyAlignment="1">
      <alignment horizontal="center" vertical="center" wrapText="1" shrinkToFit="1"/>
    </xf>
    <xf numFmtId="0" fontId="55" fillId="35" borderId="22" xfId="0" applyFont="1" applyFill="1" applyBorder="1" applyAlignment="1">
      <alignment horizontal="center" vertical="center" wrapText="1"/>
    </xf>
    <xf numFmtId="0" fontId="55" fillId="0" borderId="0" xfId="0" applyFont="1" applyAlignment="1">
      <alignment vertical="top" wrapText="1"/>
    </xf>
    <xf numFmtId="0" fontId="55" fillId="35" borderId="23" xfId="0" applyFont="1" applyFill="1" applyBorder="1" applyAlignment="1">
      <alignment horizontal="center" vertical="center" wrapText="1" shrinkToFit="1"/>
    </xf>
    <xf numFmtId="0" fontId="63" fillId="35" borderId="189" xfId="0" applyFont="1" applyFill="1" applyBorder="1" applyAlignment="1">
      <alignment horizontal="center" vertical="center" wrapText="1"/>
    </xf>
    <xf numFmtId="0" fontId="63" fillId="35" borderId="190" xfId="0" applyFont="1" applyFill="1" applyBorder="1" applyAlignment="1">
      <alignment horizontal="center" vertical="center" wrapText="1"/>
    </xf>
    <xf numFmtId="0" fontId="63" fillId="35" borderId="191" xfId="0" applyFont="1" applyFill="1" applyBorder="1" applyAlignment="1">
      <alignment horizontal="center" vertical="center" wrapText="1"/>
    </xf>
    <xf numFmtId="0" fontId="55" fillId="35" borderId="124" xfId="0" applyFont="1" applyFill="1" applyBorder="1" applyAlignment="1">
      <alignment horizontal="center" vertical="center" wrapText="1"/>
    </xf>
    <xf numFmtId="0" fontId="55" fillId="35" borderId="125" xfId="0" applyFont="1" applyFill="1" applyBorder="1" applyAlignment="1">
      <alignment horizontal="center" vertical="center" wrapText="1"/>
    </xf>
    <xf numFmtId="0" fontId="55" fillId="30" borderId="11" xfId="0" applyFont="1" applyFill="1" applyBorder="1" applyAlignment="1">
      <alignment vertical="center" shrinkToFit="1"/>
    </xf>
    <xf numFmtId="0" fontId="55" fillId="30" borderId="19" xfId="0" applyFont="1" applyFill="1" applyBorder="1" applyAlignment="1">
      <alignment vertical="center" shrinkToFit="1"/>
    </xf>
    <xf numFmtId="0" fontId="55" fillId="30" borderId="22" xfId="0" applyFont="1" applyFill="1" applyBorder="1" applyAlignment="1">
      <alignment vertical="center" shrinkToFit="1"/>
    </xf>
    <xf numFmtId="57" fontId="55" fillId="30" borderId="12" xfId="0" applyNumberFormat="1" applyFont="1" applyFill="1" applyBorder="1" applyAlignment="1">
      <alignment vertical="center" shrinkToFit="1"/>
    </xf>
    <xf numFmtId="57" fontId="55" fillId="30" borderId="15" xfId="0" applyNumberFormat="1" applyFont="1" applyFill="1" applyBorder="1" applyAlignment="1">
      <alignment vertical="center" shrinkToFit="1"/>
    </xf>
    <xf numFmtId="57" fontId="55" fillId="30" borderId="23" xfId="0" applyNumberFormat="1" applyFont="1" applyFill="1" applyBorder="1" applyAlignment="1">
      <alignment vertical="center" shrinkToFit="1"/>
    </xf>
    <xf numFmtId="0" fontId="55" fillId="0" borderId="126" xfId="0" applyFont="1" applyBorder="1" applyAlignment="1" applyProtection="1">
      <alignment horizontal="center" vertical="center" shrinkToFit="1"/>
      <protection locked="0"/>
    </xf>
    <xf numFmtId="0" fontId="55" fillId="0" borderId="128" xfId="0" applyFont="1" applyBorder="1" applyAlignment="1" applyProtection="1">
      <alignment horizontal="center" vertical="center" shrinkToFit="1"/>
      <protection locked="0"/>
    </xf>
    <xf numFmtId="0" fontId="55" fillId="0" borderId="130" xfId="0" applyFont="1" applyBorder="1" applyAlignment="1" applyProtection="1">
      <alignment horizontal="center" vertical="center" shrinkToFit="1"/>
      <protection locked="0"/>
    </xf>
    <xf numFmtId="0" fontId="55" fillId="0" borderId="92" xfId="0" applyFont="1" applyBorder="1" applyAlignment="1">
      <alignment horizontal="right" vertical="center" shrinkToFit="1"/>
    </xf>
    <xf numFmtId="0" fontId="55" fillId="0" borderId="16" xfId="0" applyFont="1" applyBorder="1" applyAlignment="1">
      <alignment horizontal="right" vertical="center" shrinkToFit="1"/>
    </xf>
    <xf numFmtId="0" fontId="55" fillId="0" borderId="21" xfId="0" applyFont="1" applyBorder="1" applyAlignment="1">
      <alignment horizontal="right" vertical="center" shrinkToFit="1"/>
    </xf>
    <xf numFmtId="0" fontId="55" fillId="0" borderId="127" xfId="0" applyFont="1" applyBorder="1" applyAlignment="1">
      <alignment horizontal="right" vertical="center" shrinkToFit="1"/>
    </xf>
    <xf numFmtId="0" fontId="55" fillId="0" borderId="129" xfId="0" applyFont="1" applyBorder="1" applyAlignment="1">
      <alignment horizontal="right" vertical="center" shrinkToFit="1"/>
    </xf>
    <xf numFmtId="0" fontId="55" fillId="0" borderId="131" xfId="0" applyFont="1" applyBorder="1" applyAlignment="1">
      <alignment horizontal="right" vertical="center" shrinkToFit="1"/>
    </xf>
    <xf numFmtId="57" fontId="55" fillId="30" borderId="11" xfId="0" applyNumberFormat="1" applyFont="1" applyFill="1" applyBorder="1" applyAlignment="1">
      <alignment vertical="center" shrinkToFit="1"/>
    </xf>
    <xf numFmtId="57" fontId="55" fillId="30" borderId="19" xfId="0" applyNumberFormat="1" applyFont="1" applyFill="1" applyBorder="1" applyAlignment="1">
      <alignment vertical="center" shrinkToFit="1"/>
    </xf>
    <xf numFmtId="57" fontId="55" fillId="30" borderId="22" xfId="0" applyNumberFormat="1" applyFont="1" applyFill="1" applyBorder="1" applyAlignment="1">
      <alignment vertical="center" shrinkToFit="1"/>
    </xf>
    <xf numFmtId="0" fontId="55" fillId="0" borderId="133" xfId="0" applyFont="1" applyBorder="1" applyAlignment="1">
      <alignment horizontal="right" vertical="center" shrinkToFit="1"/>
    </xf>
    <xf numFmtId="0" fontId="55" fillId="0" borderId="135" xfId="0" applyFont="1" applyBorder="1" applyAlignment="1">
      <alignment horizontal="right" vertical="center" shrinkToFit="1"/>
    </xf>
    <xf numFmtId="0" fontId="55" fillId="0" borderId="132" xfId="0" applyFont="1" applyBorder="1" applyAlignment="1" applyProtection="1">
      <alignment horizontal="center" vertical="center" shrinkToFit="1"/>
      <protection locked="0"/>
    </xf>
    <xf numFmtId="57" fontId="55" fillId="30" borderId="175" xfId="0" applyNumberFormat="1" applyFont="1" applyFill="1" applyBorder="1" applyAlignment="1">
      <alignment vertical="center" shrinkToFit="1"/>
    </xf>
    <xf numFmtId="0" fontId="55" fillId="35" borderId="176" xfId="0" applyFont="1" applyFill="1" applyBorder="1" applyAlignment="1">
      <alignment horizontal="center" vertical="center" wrapText="1" shrinkToFit="1"/>
    </xf>
    <xf numFmtId="0" fontId="55" fillId="35" borderId="23" xfId="0" applyFont="1" applyFill="1" applyBorder="1" applyAlignment="1">
      <alignment horizontal="center" vertical="center" wrapText="1"/>
    </xf>
    <xf numFmtId="0" fontId="55" fillId="0" borderId="185" xfId="0" applyFont="1" applyBorder="1" applyAlignment="1" applyProtection="1">
      <alignment horizontal="center" vertical="center" shrinkToFit="1"/>
      <protection locked="0"/>
    </xf>
    <xf numFmtId="0" fontId="55" fillId="0" borderId="0" xfId="0" applyFont="1" applyAlignment="1" applyProtection="1">
      <alignment horizontal="center" vertical="center" shrinkToFit="1"/>
      <protection locked="0"/>
    </xf>
    <xf numFmtId="0" fontId="55" fillId="0" borderId="20" xfId="0" applyFont="1" applyBorder="1" applyAlignment="1" applyProtection="1">
      <alignment horizontal="center" vertical="center" shrinkToFit="1"/>
      <protection locked="0"/>
    </xf>
    <xf numFmtId="0" fontId="55" fillId="35" borderId="184" xfId="0" applyFont="1" applyFill="1" applyBorder="1" applyAlignment="1">
      <alignment horizontal="center" vertical="center" wrapText="1"/>
    </xf>
    <xf numFmtId="0" fontId="55" fillId="0" borderId="186" xfId="0" applyFont="1" applyBorder="1" applyAlignment="1">
      <alignment horizontal="right" vertical="center" shrinkToFit="1"/>
    </xf>
    <xf numFmtId="0" fontId="54" fillId="30" borderId="181" xfId="0" applyFont="1" applyFill="1" applyBorder="1" applyAlignment="1">
      <alignment horizontal="center" vertical="center"/>
    </xf>
    <xf numFmtId="0" fontId="54" fillId="30" borderId="182" xfId="0" applyFont="1" applyFill="1" applyBorder="1" applyAlignment="1">
      <alignment horizontal="center" vertical="center"/>
    </xf>
    <xf numFmtId="0" fontId="55" fillId="0" borderId="184" xfId="0" applyFont="1" applyBorder="1" applyAlignment="1">
      <alignment vertical="top" wrapText="1"/>
    </xf>
    <xf numFmtId="0" fontId="55" fillId="0" borderId="185" xfId="0" applyFont="1" applyBorder="1" applyAlignment="1">
      <alignment vertical="top" wrapText="1"/>
    </xf>
    <xf numFmtId="0" fontId="55" fillId="0" borderId="184" xfId="0" applyFont="1" applyBorder="1" applyAlignment="1" applyProtection="1">
      <alignment horizontal="center" vertical="center" shrinkToFit="1"/>
      <protection locked="0"/>
    </xf>
    <xf numFmtId="0" fontId="63" fillId="35" borderId="181" xfId="0" applyFont="1" applyFill="1" applyBorder="1" applyAlignment="1">
      <alignment horizontal="center" vertical="center" wrapText="1"/>
    </xf>
    <xf numFmtId="0" fontId="63" fillId="35" borderId="182" xfId="0" applyFont="1" applyFill="1" applyBorder="1" applyAlignment="1">
      <alignment horizontal="center" vertical="center" wrapText="1"/>
    </xf>
    <xf numFmtId="0" fontId="63" fillId="35" borderId="183" xfId="0" applyFont="1" applyFill="1" applyBorder="1" applyAlignment="1">
      <alignment horizontal="center" vertical="center" wrapText="1"/>
    </xf>
    <xf numFmtId="0" fontId="55" fillId="30" borderId="195" xfId="0" applyFont="1" applyFill="1" applyBorder="1" applyAlignment="1">
      <alignment vertical="center" shrinkToFit="1"/>
    </xf>
    <xf numFmtId="0" fontId="55" fillId="27" borderId="23" xfId="0" applyFont="1" applyFill="1" applyBorder="1" applyAlignment="1">
      <alignment horizontal="center" vertical="center" wrapText="1"/>
    </xf>
    <xf numFmtId="0" fontId="55" fillId="30" borderId="11" xfId="0" applyFont="1" applyFill="1" applyBorder="1" applyAlignment="1">
      <alignment horizontal="center" vertical="center" shrinkToFit="1"/>
    </xf>
    <xf numFmtId="0" fontId="55" fillId="30" borderId="19" xfId="0" applyFont="1" applyFill="1" applyBorder="1" applyAlignment="1">
      <alignment horizontal="center" vertical="center" shrinkToFit="1"/>
    </xf>
    <xf numFmtId="0" fontId="55" fillId="30" borderId="22" xfId="0" applyFont="1" applyFill="1" applyBorder="1" applyAlignment="1">
      <alignment horizontal="center" vertical="center" shrinkToFit="1"/>
    </xf>
    <xf numFmtId="57" fontId="55" fillId="30" borderId="11" xfId="0" applyNumberFormat="1" applyFont="1" applyFill="1" applyBorder="1" applyAlignment="1">
      <alignment horizontal="center" vertical="center" shrinkToFit="1"/>
    </xf>
    <xf numFmtId="57" fontId="55" fillId="30" borderId="19" xfId="0" applyNumberFormat="1" applyFont="1" applyFill="1" applyBorder="1" applyAlignment="1">
      <alignment horizontal="center" vertical="center" shrinkToFit="1"/>
    </xf>
    <xf numFmtId="57" fontId="55" fillId="30" borderId="22" xfId="0" applyNumberFormat="1" applyFont="1" applyFill="1" applyBorder="1" applyAlignment="1">
      <alignment horizontal="center" vertical="center" shrinkToFit="1"/>
    </xf>
    <xf numFmtId="0" fontId="55" fillId="27" borderId="148" xfId="0" applyFont="1" applyFill="1" applyBorder="1" applyAlignment="1">
      <alignment horizontal="center" vertical="center" wrapText="1"/>
    </xf>
    <xf numFmtId="0" fontId="55" fillId="27" borderId="140" xfId="0" applyFont="1" applyFill="1" applyBorder="1" applyAlignment="1">
      <alignment horizontal="center" vertical="center" wrapText="1"/>
    </xf>
    <xf numFmtId="0" fontId="55" fillId="35" borderId="138" xfId="0" applyFont="1" applyFill="1" applyBorder="1" applyAlignment="1">
      <alignment horizontal="center" vertical="center" wrapText="1"/>
    </xf>
    <xf numFmtId="0" fontId="55" fillId="35" borderId="164" xfId="0" applyFont="1" applyFill="1" applyBorder="1" applyAlignment="1">
      <alignment horizontal="center" vertical="center" wrapText="1"/>
    </xf>
    <xf numFmtId="0" fontId="63" fillId="0" borderId="0" xfId="0" applyFont="1" applyAlignment="1">
      <alignment vertical="top" wrapText="1"/>
    </xf>
    <xf numFmtId="57" fontId="55" fillId="30" borderId="12" xfId="0" applyNumberFormat="1" applyFont="1" applyFill="1" applyBorder="1" applyAlignment="1">
      <alignment horizontal="center" vertical="center" shrinkToFit="1"/>
    </xf>
    <xf numFmtId="57" fontId="55" fillId="30" borderId="15" xfId="0" applyNumberFormat="1" applyFont="1" applyFill="1" applyBorder="1" applyAlignment="1">
      <alignment horizontal="center" vertical="center" shrinkToFit="1"/>
    </xf>
    <xf numFmtId="57" fontId="55" fillId="30" borderId="23" xfId="0" applyNumberFormat="1" applyFont="1" applyFill="1" applyBorder="1" applyAlignment="1">
      <alignment horizontal="center" vertical="center" shrinkToFit="1"/>
    </xf>
    <xf numFmtId="0" fontId="55" fillId="0" borderId="126" xfId="43" applyNumberFormat="1" applyFont="1" applyBorder="1" applyAlignment="1" applyProtection="1">
      <alignment horizontal="center" vertical="center" shrinkToFit="1"/>
      <protection locked="0"/>
    </xf>
    <xf numFmtId="0" fontId="55" fillId="0" borderId="128" xfId="43" applyNumberFormat="1" applyFont="1" applyBorder="1" applyAlignment="1" applyProtection="1">
      <alignment horizontal="center" vertical="center" shrinkToFit="1"/>
      <protection locked="0"/>
    </xf>
    <xf numFmtId="0" fontId="55" fillId="0" borderId="130" xfId="43" applyNumberFormat="1" applyFont="1" applyBorder="1" applyAlignment="1" applyProtection="1">
      <alignment horizontal="center" vertical="center" shrinkToFit="1"/>
      <protection locked="0"/>
    </xf>
    <xf numFmtId="0" fontId="55" fillId="0" borderId="92" xfId="0" applyFont="1" applyBorder="1" applyAlignment="1">
      <alignment horizontal="center" vertical="center" shrinkToFit="1"/>
    </xf>
    <xf numFmtId="0" fontId="55" fillId="0" borderId="16" xfId="0" applyFont="1" applyBorder="1" applyAlignment="1">
      <alignment horizontal="center" vertical="center" shrinkToFit="1"/>
    </xf>
    <xf numFmtId="0" fontId="55" fillId="0" borderId="21" xfId="0" applyFont="1" applyBorder="1" applyAlignment="1">
      <alignment horizontal="center" vertical="center" shrinkToFit="1"/>
    </xf>
    <xf numFmtId="0" fontId="55" fillId="27" borderId="183" xfId="0" applyFont="1" applyFill="1" applyBorder="1" applyAlignment="1">
      <alignment horizontal="center" vertical="center" wrapText="1"/>
    </xf>
    <xf numFmtId="0" fontId="55" fillId="0" borderId="132" xfId="43" applyNumberFormat="1" applyFont="1" applyBorder="1" applyAlignment="1" applyProtection="1">
      <alignment horizontal="center" vertical="center" shrinkToFit="1"/>
      <protection locked="0"/>
    </xf>
    <xf numFmtId="0" fontId="55" fillId="0" borderId="133" xfId="0" applyFont="1" applyBorder="1" applyAlignment="1">
      <alignment horizontal="center" vertical="center" shrinkToFit="1"/>
    </xf>
    <xf numFmtId="0" fontId="55" fillId="0" borderId="12" xfId="43" applyNumberFormat="1" applyFont="1" applyBorder="1" applyAlignment="1" applyProtection="1">
      <alignment horizontal="center" vertical="center" shrinkToFit="1"/>
      <protection locked="0"/>
    </xf>
    <xf numFmtId="0" fontId="55" fillId="0" borderId="15" xfId="43" applyNumberFormat="1" applyFont="1" applyBorder="1" applyAlignment="1" applyProtection="1">
      <alignment horizontal="center" vertical="center" shrinkToFit="1"/>
      <protection locked="0"/>
    </xf>
    <xf numFmtId="0" fontId="55" fillId="0" borderId="23" xfId="43" applyNumberFormat="1" applyFont="1" applyBorder="1" applyAlignment="1" applyProtection="1">
      <alignment horizontal="center" vertical="center" shrinkToFit="1"/>
      <protection locked="0"/>
    </xf>
    <xf numFmtId="0" fontId="55" fillId="35" borderId="136" xfId="0" applyFont="1" applyFill="1" applyBorder="1" applyAlignment="1">
      <alignment horizontal="center" vertical="center" shrinkToFit="1"/>
    </xf>
    <xf numFmtId="0" fontId="55" fillId="35" borderId="146" xfId="0" applyFont="1" applyFill="1" applyBorder="1" applyAlignment="1">
      <alignment horizontal="center" vertical="center" shrinkToFit="1"/>
    </xf>
    <xf numFmtId="0" fontId="55" fillId="35" borderId="147" xfId="0" applyFont="1" applyFill="1" applyBorder="1" applyAlignment="1">
      <alignment horizontal="center" vertical="center" shrinkToFit="1"/>
    </xf>
    <xf numFmtId="0" fontId="55" fillId="0" borderId="186" xfId="0" applyFont="1" applyBorder="1" applyAlignment="1">
      <alignment horizontal="center" vertical="center" shrinkToFit="1"/>
    </xf>
    <xf numFmtId="0" fontId="55" fillId="0" borderId="184" xfId="43" applyNumberFormat="1" applyFont="1" applyBorder="1" applyAlignment="1" applyProtection="1">
      <alignment vertical="center" shrinkToFit="1"/>
      <protection locked="0"/>
    </xf>
    <xf numFmtId="0" fontId="55" fillId="0" borderId="15" xfId="43" applyNumberFormat="1" applyFont="1" applyBorder="1" applyAlignment="1" applyProtection="1">
      <alignment vertical="center" shrinkToFit="1"/>
      <protection locked="0"/>
    </xf>
    <xf numFmtId="0" fontId="55" fillId="0" borderId="23" xfId="43" applyNumberFormat="1" applyFont="1" applyBorder="1" applyAlignment="1" applyProtection="1">
      <alignment vertical="center" shrinkToFit="1"/>
      <protection locked="0"/>
    </xf>
    <xf numFmtId="57" fontId="55" fillId="30" borderId="175" xfId="0" applyNumberFormat="1" applyFont="1" applyFill="1" applyBorder="1" applyAlignment="1">
      <alignment horizontal="center" vertical="center" shrinkToFit="1"/>
    </xf>
    <xf numFmtId="0" fontId="55" fillId="0" borderId="185" xfId="43" applyNumberFormat="1" applyFont="1" applyBorder="1" applyAlignment="1" applyProtection="1">
      <alignment horizontal="center" vertical="center" shrinkToFit="1"/>
      <protection locked="0"/>
    </xf>
    <xf numFmtId="0" fontId="55" fillId="0" borderId="0" xfId="43" applyNumberFormat="1" applyFont="1" applyBorder="1" applyAlignment="1" applyProtection="1">
      <alignment horizontal="center" vertical="center" shrinkToFit="1"/>
      <protection locked="0"/>
    </xf>
    <xf numFmtId="0" fontId="55" fillId="0" borderId="20" xfId="43" applyNumberFormat="1" applyFont="1" applyBorder="1" applyAlignment="1" applyProtection="1">
      <alignment horizontal="center" vertical="center" shrinkToFit="1"/>
      <protection locked="0"/>
    </xf>
    <xf numFmtId="0" fontId="55" fillId="27" borderId="175" xfId="0" applyFont="1" applyFill="1" applyBorder="1" applyAlignment="1">
      <alignment horizontal="center" vertical="center" wrapText="1"/>
    </xf>
    <xf numFmtId="0" fontId="55" fillId="35" borderId="182" xfId="0" applyFont="1" applyFill="1" applyBorder="1" applyAlignment="1">
      <alignment horizontal="center" vertical="center" shrinkToFit="1"/>
    </xf>
    <xf numFmtId="0" fontId="55" fillId="35" borderId="183" xfId="0" applyFont="1" applyFill="1" applyBorder="1" applyAlignment="1">
      <alignment horizontal="center" vertical="center" shrinkToFit="1"/>
    </xf>
    <xf numFmtId="0" fontId="55" fillId="27" borderId="182" xfId="0" applyFont="1" applyFill="1" applyBorder="1" applyAlignment="1">
      <alignment horizontal="center" vertical="center" wrapText="1"/>
    </xf>
    <xf numFmtId="0" fontId="55" fillId="35" borderId="176" xfId="0" applyFont="1" applyFill="1" applyBorder="1" applyAlignment="1">
      <alignment horizontal="center" vertical="center" wrapText="1"/>
    </xf>
    <xf numFmtId="0" fontId="55" fillId="0" borderId="185" xfId="43" applyNumberFormat="1" applyFont="1" applyBorder="1" applyAlignment="1" applyProtection="1">
      <alignment vertical="center" shrinkToFit="1"/>
      <protection locked="0"/>
    </xf>
    <xf numFmtId="0" fontId="55" fillId="0" borderId="0" xfId="43" applyNumberFormat="1" applyFont="1" applyBorder="1" applyAlignment="1" applyProtection="1">
      <alignment vertical="center" shrinkToFit="1"/>
      <protection locked="0"/>
    </xf>
    <xf numFmtId="0" fontId="55" fillId="0" borderId="20" xfId="43" applyNumberFormat="1" applyFont="1" applyBorder="1" applyAlignment="1" applyProtection="1">
      <alignment vertical="center" shrinkToFit="1"/>
      <protection locked="0"/>
    </xf>
    <xf numFmtId="0" fontId="55" fillId="0" borderId="184" xfId="43" applyNumberFormat="1" applyFont="1" applyBorder="1" applyAlignment="1" applyProtection="1">
      <alignment horizontal="center" vertical="center" shrinkToFit="1"/>
      <protection locked="0"/>
    </xf>
    <xf numFmtId="0" fontId="55" fillId="35" borderId="181" xfId="0" applyFont="1" applyFill="1" applyBorder="1" applyAlignment="1">
      <alignment horizontal="center" vertical="center" wrapText="1"/>
    </xf>
    <xf numFmtId="0" fontId="55" fillId="35" borderId="183" xfId="0" applyFont="1" applyFill="1" applyBorder="1" applyAlignment="1">
      <alignment horizontal="center" vertical="center" wrapText="1"/>
    </xf>
  </cellXfs>
  <cellStyles count="46">
    <cellStyle name="20% - アクセント 1 2" xfId="1" xr:uid="{00000000-0005-0000-0000-000000000000}"/>
    <cellStyle name="20% - アクセント 2 2" xfId="2" xr:uid="{00000000-0005-0000-0000-000001000000}"/>
    <cellStyle name="20% - アクセント 3 2" xfId="3" xr:uid="{00000000-0005-0000-0000-000002000000}"/>
    <cellStyle name="20% - アクセント 4 2" xfId="4" xr:uid="{00000000-0005-0000-0000-000003000000}"/>
    <cellStyle name="20% - アクセント 5 2" xfId="5" xr:uid="{00000000-0005-0000-0000-000004000000}"/>
    <cellStyle name="20% - アクセント 6 2" xfId="6" xr:uid="{00000000-0005-0000-0000-000005000000}"/>
    <cellStyle name="40% - アクセント 1 2" xfId="7" xr:uid="{00000000-0005-0000-0000-000006000000}"/>
    <cellStyle name="40% - アクセント 2 2" xfId="8" xr:uid="{00000000-0005-0000-0000-000007000000}"/>
    <cellStyle name="40% - アクセント 3 2" xfId="9" xr:uid="{00000000-0005-0000-0000-000008000000}"/>
    <cellStyle name="40% - アクセント 4 2" xfId="10" xr:uid="{00000000-0005-0000-0000-000009000000}"/>
    <cellStyle name="40% - アクセント 5 2" xfId="11" xr:uid="{00000000-0005-0000-0000-00000A000000}"/>
    <cellStyle name="40% - アクセント 6 2" xfId="12" xr:uid="{00000000-0005-0000-0000-00000B000000}"/>
    <cellStyle name="60% - アクセント 1 2" xfId="13" xr:uid="{00000000-0005-0000-0000-00000C000000}"/>
    <cellStyle name="60% - アクセント 2 2" xfId="14" xr:uid="{00000000-0005-0000-0000-00000D000000}"/>
    <cellStyle name="60% - アクセント 3 2" xfId="15" xr:uid="{00000000-0005-0000-0000-00000E000000}"/>
    <cellStyle name="60% - アクセント 4 2" xfId="16" xr:uid="{00000000-0005-0000-0000-00000F000000}"/>
    <cellStyle name="60% - アクセント 5 2" xfId="17" xr:uid="{00000000-0005-0000-0000-000010000000}"/>
    <cellStyle name="60% - アクセント 6 2" xfId="18" xr:uid="{00000000-0005-0000-0000-000011000000}"/>
    <cellStyle name="アクセント 1 2" xfId="19" xr:uid="{00000000-0005-0000-0000-000012000000}"/>
    <cellStyle name="アクセント 2 2" xfId="20" xr:uid="{00000000-0005-0000-0000-000013000000}"/>
    <cellStyle name="アクセント 3 2" xfId="21" xr:uid="{00000000-0005-0000-0000-000014000000}"/>
    <cellStyle name="アクセント 4 2" xfId="22" xr:uid="{00000000-0005-0000-0000-000015000000}"/>
    <cellStyle name="アクセント 5 2" xfId="23" xr:uid="{00000000-0005-0000-0000-000016000000}"/>
    <cellStyle name="アクセント 6 2" xfId="24" xr:uid="{00000000-0005-0000-0000-000017000000}"/>
    <cellStyle name="タイトル 2" xfId="25" xr:uid="{00000000-0005-0000-0000-000018000000}"/>
    <cellStyle name="チェック セル 2" xfId="26" xr:uid="{00000000-0005-0000-0000-000019000000}"/>
    <cellStyle name="どちらでもない 2" xfId="27" xr:uid="{00000000-0005-0000-0000-00001A000000}"/>
    <cellStyle name="パーセント" xfId="44" builtinId="5"/>
    <cellStyle name="メモ 2" xfId="28" xr:uid="{00000000-0005-0000-0000-00001C000000}"/>
    <cellStyle name="リンク セル 2" xfId="29" xr:uid="{00000000-0005-0000-0000-00001D000000}"/>
    <cellStyle name="悪い 2" xfId="30" xr:uid="{00000000-0005-0000-0000-00001E000000}"/>
    <cellStyle name="計算 2" xfId="31" xr:uid="{00000000-0005-0000-0000-00001F000000}"/>
    <cellStyle name="警告文 2" xfId="32" xr:uid="{00000000-0005-0000-0000-000020000000}"/>
    <cellStyle name="桁区切り" xfId="43" builtinId="6"/>
    <cellStyle name="桁区切り 2" xfId="45" xr:uid="{00000000-0005-0000-0000-000022000000}"/>
    <cellStyle name="見出し 1 2" xfId="33" xr:uid="{00000000-0005-0000-0000-000023000000}"/>
    <cellStyle name="見出し 2 2" xfId="34" xr:uid="{00000000-0005-0000-0000-000024000000}"/>
    <cellStyle name="見出し 3 2" xfId="35" xr:uid="{00000000-0005-0000-0000-000025000000}"/>
    <cellStyle name="見出し 4 2" xfId="36" xr:uid="{00000000-0005-0000-0000-000026000000}"/>
    <cellStyle name="集計 2" xfId="37" xr:uid="{00000000-0005-0000-0000-000027000000}"/>
    <cellStyle name="出力 2" xfId="38" xr:uid="{00000000-0005-0000-0000-000028000000}"/>
    <cellStyle name="説明文 2" xfId="39" xr:uid="{00000000-0005-0000-0000-000029000000}"/>
    <cellStyle name="入力 2" xfId="40" xr:uid="{00000000-0005-0000-0000-00002A000000}"/>
    <cellStyle name="標準" xfId="0" builtinId="0"/>
    <cellStyle name="標準 2" xfId="41" xr:uid="{00000000-0005-0000-0000-00002C000000}"/>
    <cellStyle name="良い 2" xfId="42" xr:uid="{00000000-0005-0000-0000-00002D000000}"/>
  </cellStyles>
  <dxfs count="27">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3" tint="-0.24994659260841701"/>
        </patternFill>
      </fill>
    </dxf>
    <dxf>
      <fill>
        <patternFill>
          <bgColor theme="3" tint="-0.24994659260841701"/>
        </patternFill>
      </fill>
    </dxf>
    <dxf>
      <fill>
        <patternFill>
          <bgColor theme="3" tint="-0.24994659260841701"/>
        </patternFill>
      </fill>
    </dxf>
    <dxf>
      <fill>
        <patternFill>
          <bgColor theme="3" tint="-0.24994659260841701"/>
        </patternFill>
      </fill>
    </dxf>
    <dxf>
      <fill>
        <patternFill>
          <bgColor theme="3" tint="-0.24994659260841701"/>
        </patternFill>
      </fill>
    </dxf>
    <dxf>
      <fill>
        <patternFill>
          <bgColor theme="3" tint="-0.24994659260841701"/>
        </patternFill>
      </fill>
    </dxf>
    <dxf>
      <fill>
        <patternFill>
          <bgColor theme="3" tint="-0.24994659260841701"/>
        </patternFill>
      </fill>
    </dxf>
    <dxf>
      <fill>
        <patternFill>
          <bgColor theme="3" tint="-0.24994659260841701"/>
        </patternFill>
      </fill>
    </dxf>
    <dxf>
      <fill>
        <patternFill>
          <bgColor theme="3" tint="-0.24994659260841701"/>
        </patternFill>
      </fill>
    </dxf>
    <dxf>
      <fill>
        <patternFill>
          <bgColor theme="3" tint="-0.24994659260841701"/>
        </patternFill>
      </fill>
    </dxf>
    <dxf>
      <fill>
        <patternFill>
          <bgColor theme="3" tint="-0.24994659260841701"/>
        </patternFill>
      </fill>
    </dxf>
    <dxf>
      <fill>
        <patternFill>
          <bgColor theme="3" tint="-0.24994659260841701"/>
        </patternFill>
      </fill>
    </dxf>
    <dxf>
      <fill>
        <patternFill>
          <bgColor theme="3" tint="-0.24994659260841701"/>
        </patternFill>
      </fill>
    </dxf>
    <dxf>
      <fill>
        <patternFill>
          <bgColor theme="3" tint="-0.24994659260841701"/>
        </patternFill>
      </fill>
    </dxf>
    <dxf>
      <fill>
        <patternFill>
          <bgColor theme="4" tint="-0.499984740745262"/>
        </patternFill>
      </fill>
    </dxf>
    <dxf>
      <fill>
        <patternFill>
          <bgColor theme="4" tint="-0.499984740745262"/>
        </patternFill>
      </fill>
    </dxf>
    <dxf>
      <fill>
        <patternFill>
          <bgColor theme="3" tint="-0.24994659260841701"/>
        </patternFill>
      </fill>
    </dxf>
    <dxf>
      <fill>
        <patternFill>
          <bgColor theme="3" tint="-0.24994659260841701"/>
        </patternFill>
      </fill>
    </dxf>
    <dxf>
      <fill>
        <patternFill>
          <bgColor theme="3" tint="-0.24994659260841701"/>
        </patternFill>
      </fill>
    </dxf>
    <dxf>
      <fill>
        <patternFill>
          <bgColor theme="3" tint="-0.24994659260841701"/>
        </patternFill>
      </fill>
    </dxf>
    <dxf>
      <fill>
        <patternFill>
          <bgColor theme="4" tint="-0.499984740745262"/>
        </patternFill>
      </fill>
    </dxf>
    <dxf>
      <fill>
        <patternFill>
          <bgColor theme="3" tint="-0.24994659260841701"/>
        </patternFill>
      </fill>
    </dxf>
    <dxf>
      <fill>
        <patternFill>
          <bgColor theme="3" tint="-0.24994659260841701"/>
        </patternFill>
      </fill>
    </dxf>
  </dxfs>
  <tableStyles count="0" defaultTableStyle="TableStyleMedium2" defaultPivotStyle="PivotStyleLight16"/>
  <colors>
    <mruColors>
      <color rgb="FF0000FF"/>
      <color rgb="FF000000"/>
      <color rgb="FFFF00FF"/>
      <color rgb="FFCCFFFF"/>
      <color rgb="FFFFFF99"/>
      <color rgb="FFFFCCFF"/>
      <color rgb="FFFFFFCC"/>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18</xdr:col>
      <xdr:colOff>144779</xdr:colOff>
      <xdr:row>410</xdr:row>
      <xdr:rowOff>38100</xdr:rowOff>
    </xdr:from>
    <xdr:to>
      <xdr:col>25</xdr:col>
      <xdr:colOff>38100</xdr:colOff>
      <xdr:row>413</xdr:row>
      <xdr:rowOff>152400</xdr:rowOff>
    </xdr:to>
    <xdr:sp macro="" textlink="">
      <xdr:nvSpPr>
        <xdr:cNvPr id="2" name="大かっこ 1">
          <a:extLst>
            <a:ext uri="{FF2B5EF4-FFF2-40B4-BE49-F238E27FC236}">
              <a16:creationId xmlns:a16="http://schemas.microsoft.com/office/drawing/2014/main" id="{FACBC8E1-1A23-469E-8F21-E766B19AFFEE}"/>
            </a:ext>
          </a:extLst>
        </xdr:cNvPr>
        <xdr:cNvSpPr/>
      </xdr:nvSpPr>
      <xdr:spPr>
        <a:xfrm>
          <a:off x="8067674" y="71723250"/>
          <a:ext cx="1162051" cy="628650"/>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230605</xdr:colOff>
      <xdr:row>155</xdr:row>
      <xdr:rowOff>64169</xdr:rowOff>
    </xdr:from>
    <xdr:to>
      <xdr:col>24</xdr:col>
      <xdr:colOff>60157</xdr:colOff>
      <xdr:row>172</xdr:row>
      <xdr:rowOff>64168</xdr:rowOff>
    </xdr:to>
    <xdr:sp macro="" textlink="">
      <xdr:nvSpPr>
        <xdr:cNvPr id="2" name="正方形/長方形 1">
          <a:extLst>
            <a:ext uri="{FF2B5EF4-FFF2-40B4-BE49-F238E27FC236}">
              <a16:creationId xmlns:a16="http://schemas.microsoft.com/office/drawing/2014/main" id="{5E13530B-62D0-4AD3-9032-BD70A8EA1301}"/>
            </a:ext>
          </a:extLst>
        </xdr:cNvPr>
        <xdr:cNvSpPr/>
      </xdr:nvSpPr>
      <xdr:spPr>
        <a:xfrm>
          <a:off x="230605" y="26635109"/>
          <a:ext cx="8769717" cy="2914649"/>
        </a:xfrm>
        <a:prstGeom prst="rect">
          <a:avLst/>
        </a:prstGeom>
        <a:noFill/>
        <a:ln w="6350">
          <a:prstDash val="sysDot"/>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7</xdr:col>
      <xdr:colOff>66675</xdr:colOff>
      <xdr:row>878</xdr:row>
      <xdr:rowOff>123825</xdr:rowOff>
    </xdr:from>
    <xdr:to>
      <xdr:col>12</xdr:col>
      <xdr:colOff>19050</xdr:colOff>
      <xdr:row>881</xdr:row>
      <xdr:rowOff>123825</xdr:rowOff>
    </xdr:to>
    <xdr:sp macro="" textlink="">
      <xdr:nvSpPr>
        <xdr:cNvPr id="2" name="右矢印 1">
          <a:extLst>
            <a:ext uri="{FF2B5EF4-FFF2-40B4-BE49-F238E27FC236}">
              <a16:creationId xmlns:a16="http://schemas.microsoft.com/office/drawing/2014/main" id="{6D17D1CA-B004-498E-8850-35D0F19C9891}"/>
            </a:ext>
          </a:extLst>
        </xdr:cNvPr>
        <xdr:cNvSpPr/>
      </xdr:nvSpPr>
      <xdr:spPr>
        <a:xfrm>
          <a:off x="6208395" y="151573230"/>
          <a:ext cx="855345" cy="5143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100"/>
            <a:t>手計算</a:t>
          </a:r>
        </a:p>
      </xdr:txBody>
    </xdr:sp>
    <xdr:clientData/>
  </xdr:twoCellAnchor>
  <xdr:twoCellAnchor>
    <xdr:from>
      <xdr:col>0</xdr:col>
      <xdr:colOff>33618</xdr:colOff>
      <xdr:row>846</xdr:row>
      <xdr:rowOff>0</xdr:rowOff>
    </xdr:from>
    <xdr:to>
      <xdr:col>4</xdr:col>
      <xdr:colOff>3417794</xdr:colOff>
      <xdr:row>868</xdr:row>
      <xdr:rowOff>11205</xdr:rowOff>
    </xdr:to>
    <xdr:sp macro="" textlink="">
      <xdr:nvSpPr>
        <xdr:cNvPr id="3" name="正方形/長方形 2">
          <a:extLst>
            <a:ext uri="{FF2B5EF4-FFF2-40B4-BE49-F238E27FC236}">
              <a16:creationId xmlns:a16="http://schemas.microsoft.com/office/drawing/2014/main" id="{A4D81AB5-2C79-4BB1-B89B-18745421DAE1}"/>
            </a:ext>
          </a:extLst>
        </xdr:cNvPr>
        <xdr:cNvSpPr/>
      </xdr:nvSpPr>
      <xdr:spPr>
        <a:xfrm>
          <a:off x="31713" y="146323050"/>
          <a:ext cx="5746376" cy="3518310"/>
        </a:xfrm>
        <a:prstGeom prst="rect">
          <a:avLst/>
        </a:prstGeom>
        <a:noFill/>
        <a:ln>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33618</xdr:colOff>
      <xdr:row>846</xdr:row>
      <xdr:rowOff>0</xdr:rowOff>
    </xdr:from>
    <xdr:to>
      <xdr:col>4</xdr:col>
      <xdr:colOff>3417794</xdr:colOff>
      <xdr:row>868</xdr:row>
      <xdr:rowOff>11205</xdr:rowOff>
    </xdr:to>
    <xdr:sp macro="" textlink="">
      <xdr:nvSpPr>
        <xdr:cNvPr id="4" name="正方形/長方形 3">
          <a:extLst>
            <a:ext uri="{FF2B5EF4-FFF2-40B4-BE49-F238E27FC236}">
              <a16:creationId xmlns:a16="http://schemas.microsoft.com/office/drawing/2014/main" id="{777C21E9-06DF-4159-A7A1-B7AADAF6CD0F}"/>
            </a:ext>
          </a:extLst>
        </xdr:cNvPr>
        <xdr:cNvSpPr/>
      </xdr:nvSpPr>
      <xdr:spPr>
        <a:xfrm>
          <a:off x="31713" y="146323050"/>
          <a:ext cx="5746376" cy="3518310"/>
        </a:xfrm>
        <a:prstGeom prst="rect">
          <a:avLst/>
        </a:prstGeom>
        <a:noFill/>
        <a:ln>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18</xdr:col>
      <xdr:colOff>33618</xdr:colOff>
      <xdr:row>7</xdr:row>
      <xdr:rowOff>44824</xdr:rowOff>
    </xdr:from>
    <xdr:to>
      <xdr:col>24</xdr:col>
      <xdr:colOff>1</xdr:colOff>
      <xdr:row>10</xdr:row>
      <xdr:rowOff>78442</xdr:rowOff>
    </xdr:to>
    <xdr:sp macro="" textlink="">
      <xdr:nvSpPr>
        <xdr:cNvPr id="2" name="線吹き出し 1 (枠付き) 1">
          <a:extLst>
            <a:ext uri="{FF2B5EF4-FFF2-40B4-BE49-F238E27FC236}">
              <a16:creationId xmlns:a16="http://schemas.microsoft.com/office/drawing/2014/main" id="{00000000-0008-0000-0500-000002000000}"/>
            </a:ext>
          </a:extLst>
        </xdr:cNvPr>
        <xdr:cNvSpPr/>
      </xdr:nvSpPr>
      <xdr:spPr>
        <a:xfrm>
          <a:off x="10208559" y="2129118"/>
          <a:ext cx="1983442" cy="504265"/>
        </a:xfrm>
        <a:prstGeom prst="borderCallout1">
          <a:avLst>
            <a:gd name="adj1" fmla="val 40352"/>
            <a:gd name="adj2" fmla="val 100460"/>
            <a:gd name="adj3" fmla="val -8117"/>
            <a:gd name="adj4" fmla="val 120310"/>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kumimoji="1" lang="ja-JP" altLang="en-US" sz="1100" b="1">
              <a:solidFill>
                <a:sysClr val="windowText" lastClr="000000"/>
              </a:solidFill>
              <a:effectLst/>
              <a:latin typeface="+mn-lt"/>
              <a:ea typeface="+mn-ea"/>
              <a:cs typeface="+mn-cs"/>
            </a:rPr>
            <a:t>法人内で異動がある場合</a:t>
          </a:r>
          <a:endParaRPr kumimoji="1" lang="ja-JP" altLang="en-US" sz="1100"/>
        </a:p>
      </xdr:txBody>
    </xdr:sp>
    <xdr:clientData/>
  </xdr:twoCellAnchor>
  <xdr:twoCellAnchor>
    <xdr:from>
      <xdr:col>0</xdr:col>
      <xdr:colOff>80683</xdr:colOff>
      <xdr:row>2</xdr:row>
      <xdr:rowOff>62752</xdr:rowOff>
    </xdr:from>
    <xdr:to>
      <xdr:col>1</xdr:col>
      <xdr:colOff>987800</xdr:colOff>
      <xdr:row>2</xdr:row>
      <xdr:rowOff>419659</xdr:rowOff>
    </xdr:to>
    <xdr:sp macro="" textlink="">
      <xdr:nvSpPr>
        <xdr:cNvPr id="3" name="テキスト ボックス 2">
          <a:extLst>
            <a:ext uri="{FF2B5EF4-FFF2-40B4-BE49-F238E27FC236}">
              <a16:creationId xmlns:a16="http://schemas.microsoft.com/office/drawing/2014/main" id="{00000000-0008-0000-0500-000003000000}"/>
            </a:ext>
          </a:extLst>
        </xdr:cNvPr>
        <xdr:cNvSpPr txBox="1"/>
      </xdr:nvSpPr>
      <xdr:spPr>
        <a:xfrm>
          <a:off x="80683" y="681317"/>
          <a:ext cx="1131235" cy="356907"/>
        </a:xfrm>
        <a:prstGeom prst="rect">
          <a:avLst/>
        </a:prstGeom>
        <a:solidFill>
          <a:srgbClr val="FFFF00"/>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b="1">
              <a:solidFill>
                <a:srgbClr val="FF0000"/>
              </a:solidFill>
            </a:rPr>
            <a:t>記載例</a:t>
          </a:r>
          <a:endParaRPr kumimoji="1" lang="en-US" altLang="ja-JP" sz="1600" b="0">
            <a:solidFill>
              <a:srgbClr val="FF0000"/>
            </a:solidFill>
          </a:endParaRPr>
        </a:p>
      </xdr:txBody>
    </xdr:sp>
    <xdr:clientData/>
  </xdr:twoCellAnchor>
  <xdr:twoCellAnchor>
    <xdr:from>
      <xdr:col>1</xdr:col>
      <xdr:colOff>123265</xdr:colOff>
      <xdr:row>19</xdr:row>
      <xdr:rowOff>112060</xdr:rowOff>
    </xdr:from>
    <xdr:to>
      <xdr:col>13</xdr:col>
      <xdr:colOff>295834</xdr:colOff>
      <xdr:row>26</xdr:row>
      <xdr:rowOff>11207</xdr:rowOff>
    </xdr:to>
    <xdr:sp macro="" textlink="">
      <xdr:nvSpPr>
        <xdr:cNvPr id="4" name="テキスト ボックス 3">
          <a:extLst>
            <a:ext uri="{FF2B5EF4-FFF2-40B4-BE49-F238E27FC236}">
              <a16:creationId xmlns:a16="http://schemas.microsoft.com/office/drawing/2014/main" id="{00000000-0008-0000-0500-000004000000}"/>
            </a:ext>
          </a:extLst>
        </xdr:cNvPr>
        <xdr:cNvSpPr txBox="1"/>
      </xdr:nvSpPr>
      <xdr:spPr>
        <a:xfrm>
          <a:off x="369794" y="4090148"/>
          <a:ext cx="8027893" cy="1075765"/>
        </a:xfrm>
        <a:prstGeom prst="rect">
          <a:avLst/>
        </a:prstGeom>
        <a:solidFill>
          <a:srgbClr val="FFFF00"/>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400" b="1">
              <a:solidFill>
                <a:srgbClr val="FF0000"/>
              </a:solidFill>
            </a:rPr>
            <a:t>指導監査実施月の前々月に在籍している職員すべてについて前々月の実績をご記入ください。</a:t>
          </a:r>
          <a:endParaRPr kumimoji="1" lang="en-US" altLang="ja-JP" sz="1400" b="1">
            <a:solidFill>
              <a:srgbClr val="FF0000"/>
            </a:solidFill>
          </a:endParaRPr>
        </a:p>
        <a:p>
          <a:pPr algn="ctr"/>
          <a:r>
            <a:rPr kumimoji="1" lang="ja-JP" altLang="en-US" sz="1400" b="1">
              <a:solidFill>
                <a:srgbClr val="FF0000"/>
              </a:solidFill>
            </a:rPr>
            <a:t>例）指導監査実施月が</a:t>
          </a:r>
          <a:r>
            <a:rPr kumimoji="1" lang="en-US" altLang="ja-JP" sz="1400" b="1">
              <a:solidFill>
                <a:srgbClr val="FF0000"/>
              </a:solidFill>
            </a:rPr>
            <a:t>9</a:t>
          </a:r>
          <a:r>
            <a:rPr kumimoji="1" lang="ja-JP" altLang="en-US" sz="1400" b="1">
              <a:solidFill>
                <a:srgbClr val="FF0000"/>
              </a:solidFill>
            </a:rPr>
            <a:t>月　⇒　</a:t>
          </a:r>
          <a:r>
            <a:rPr kumimoji="1" lang="en-US" altLang="ja-JP" sz="1400" b="1">
              <a:solidFill>
                <a:srgbClr val="FF0000"/>
              </a:solidFill>
            </a:rPr>
            <a:t>7</a:t>
          </a:r>
          <a:r>
            <a:rPr kumimoji="1" lang="ja-JP" altLang="en-US" sz="1400" b="1">
              <a:solidFill>
                <a:srgbClr val="FF0000"/>
              </a:solidFill>
            </a:rPr>
            <a:t>月中に在籍している職員</a:t>
          </a:r>
          <a:endParaRPr kumimoji="1" lang="en-US" altLang="ja-JP" sz="1400" b="1">
            <a:solidFill>
              <a:srgbClr val="FF0000"/>
            </a:solidFill>
          </a:endParaRPr>
        </a:p>
        <a:p>
          <a:pPr algn="ctr"/>
          <a:r>
            <a:rPr kumimoji="1" lang="en-US" altLang="ja-JP" sz="1400" b="1">
              <a:solidFill>
                <a:srgbClr val="FF0000"/>
              </a:solidFill>
            </a:rPr>
            <a:t>7</a:t>
          </a:r>
          <a:r>
            <a:rPr kumimoji="1" lang="ja-JP" altLang="en-US" sz="1400" b="1">
              <a:solidFill>
                <a:srgbClr val="FF0000"/>
              </a:solidFill>
            </a:rPr>
            <a:t>月の勤務日数、月間勤務時間、手当の支給内容</a:t>
          </a:r>
          <a:endParaRPr kumimoji="1" lang="en-US" altLang="ja-JP" sz="1400" b="1">
            <a:solidFill>
              <a:srgbClr val="FF0000"/>
            </a:solidFill>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5</xdr:col>
      <xdr:colOff>156883</xdr:colOff>
      <xdr:row>16</xdr:row>
      <xdr:rowOff>78442</xdr:rowOff>
    </xdr:from>
    <xdr:to>
      <xdr:col>8</xdr:col>
      <xdr:colOff>0</xdr:colOff>
      <xdr:row>19</xdr:row>
      <xdr:rowOff>134471</xdr:rowOff>
    </xdr:to>
    <xdr:sp macro="" textlink="">
      <xdr:nvSpPr>
        <xdr:cNvPr id="2" name="線吹き出し 1 (枠付き) 1">
          <a:extLst>
            <a:ext uri="{FF2B5EF4-FFF2-40B4-BE49-F238E27FC236}">
              <a16:creationId xmlns:a16="http://schemas.microsoft.com/office/drawing/2014/main" id="{00000000-0008-0000-0700-000002000000}"/>
            </a:ext>
          </a:extLst>
        </xdr:cNvPr>
        <xdr:cNvSpPr/>
      </xdr:nvSpPr>
      <xdr:spPr>
        <a:xfrm>
          <a:off x="3193677" y="3316942"/>
          <a:ext cx="2498911" cy="537882"/>
        </a:xfrm>
        <a:prstGeom prst="borderCallout1">
          <a:avLst>
            <a:gd name="adj1" fmla="val 4796"/>
            <a:gd name="adj2" fmla="val 1101"/>
            <a:gd name="adj3" fmla="val -14783"/>
            <a:gd name="adj4" fmla="val -5972"/>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kumimoji="1" lang="ja-JP" altLang="en-US" sz="1100" b="1">
              <a:solidFill>
                <a:sysClr val="windowText" lastClr="000000"/>
              </a:solidFill>
              <a:effectLst/>
              <a:latin typeface="+mn-lt"/>
              <a:ea typeface="+mn-ea"/>
              <a:cs typeface="+mn-cs"/>
            </a:rPr>
            <a:t>派遣職員の場合、給与の額、手当の状況は空欄でかまいません。</a:t>
          </a:r>
          <a:endParaRPr lang="ja-JP" altLang="ja-JP">
            <a:solidFill>
              <a:sysClr val="windowText" lastClr="000000"/>
            </a:solidFill>
            <a:effectLst/>
          </a:endParaRPr>
        </a:p>
        <a:p>
          <a:pPr algn="l"/>
          <a:endParaRPr kumimoji="1" lang="ja-JP" altLang="en-US" sz="1100"/>
        </a:p>
      </xdr:txBody>
    </xdr:sp>
    <xdr:clientData/>
  </xdr:twoCellAnchor>
  <xdr:twoCellAnchor>
    <xdr:from>
      <xdr:col>19</xdr:col>
      <xdr:colOff>235324</xdr:colOff>
      <xdr:row>15</xdr:row>
      <xdr:rowOff>134470</xdr:rowOff>
    </xdr:from>
    <xdr:to>
      <xdr:col>24</xdr:col>
      <xdr:colOff>168088</xdr:colOff>
      <xdr:row>21</xdr:row>
      <xdr:rowOff>134470</xdr:rowOff>
    </xdr:to>
    <xdr:sp macro="" textlink="">
      <xdr:nvSpPr>
        <xdr:cNvPr id="3" name="線吹き出し 1 (枠付き) 2">
          <a:extLst>
            <a:ext uri="{FF2B5EF4-FFF2-40B4-BE49-F238E27FC236}">
              <a16:creationId xmlns:a16="http://schemas.microsoft.com/office/drawing/2014/main" id="{00000000-0008-0000-0700-000003000000}"/>
            </a:ext>
          </a:extLst>
        </xdr:cNvPr>
        <xdr:cNvSpPr/>
      </xdr:nvSpPr>
      <xdr:spPr>
        <a:xfrm>
          <a:off x="9670677" y="3216088"/>
          <a:ext cx="1669676" cy="974911"/>
        </a:xfrm>
        <a:prstGeom prst="borderCallout1">
          <a:avLst>
            <a:gd name="adj1" fmla="val 4796"/>
            <a:gd name="adj2" fmla="val 1101"/>
            <a:gd name="adj3" fmla="val 773"/>
            <a:gd name="adj4" fmla="val -15063"/>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kumimoji="1" lang="ja-JP" altLang="ja-JP" sz="1100" b="1">
              <a:solidFill>
                <a:sysClr val="windowText" lastClr="000000"/>
              </a:solidFill>
              <a:effectLst/>
              <a:latin typeface="+mn-lt"/>
              <a:ea typeface="+mn-ea"/>
              <a:cs typeface="+mn-cs"/>
            </a:rPr>
            <a:t>契約書の内容に基づく日数、時間、給与を入力してください。</a:t>
          </a:r>
          <a:endParaRPr kumimoji="1" lang="en-US" altLang="ja-JP" sz="1100" b="1">
            <a:solidFill>
              <a:sysClr val="windowText" lastClr="000000"/>
            </a:solidFill>
            <a:effectLst/>
            <a:latin typeface="+mn-lt"/>
            <a:ea typeface="+mn-ea"/>
            <a:cs typeface="+mn-cs"/>
          </a:endParaRPr>
        </a:p>
        <a:p>
          <a:endParaRPr lang="ja-JP" altLang="ja-JP">
            <a:solidFill>
              <a:sysClr val="windowText" lastClr="000000"/>
            </a:solidFill>
            <a:effectLst/>
          </a:endParaRPr>
        </a:p>
        <a:p>
          <a:pPr algn="l"/>
          <a:endParaRPr kumimoji="1" lang="ja-JP" altLang="en-US" sz="1100"/>
        </a:p>
      </xdr:txBody>
    </xdr:sp>
    <xdr:clientData/>
  </xdr:twoCellAnchor>
  <xdr:twoCellAnchor>
    <xdr:from>
      <xdr:col>1</xdr:col>
      <xdr:colOff>246529</xdr:colOff>
      <xdr:row>20</xdr:row>
      <xdr:rowOff>33617</xdr:rowOff>
    </xdr:from>
    <xdr:to>
      <xdr:col>17</xdr:col>
      <xdr:colOff>44822</xdr:colOff>
      <xdr:row>26</xdr:row>
      <xdr:rowOff>63312</xdr:rowOff>
    </xdr:to>
    <xdr:sp macro="" textlink="">
      <xdr:nvSpPr>
        <xdr:cNvPr id="4" name="テキスト ボックス 3">
          <a:extLst>
            <a:ext uri="{FF2B5EF4-FFF2-40B4-BE49-F238E27FC236}">
              <a16:creationId xmlns:a16="http://schemas.microsoft.com/office/drawing/2014/main" id="{00000000-0008-0000-0700-000004000000}"/>
            </a:ext>
          </a:extLst>
        </xdr:cNvPr>
        <xdr:cNvSpPr txBox="1"/>
      </xdr:nvSpPr>
      <xdr:spPr>
        <a:xfrm>
          <a:off x="493058" y="3922058"/>
          <a:ext cx="7844117" cy="1038225"/>
        </a:xfrm>
        <a:prstGeom prst="rect">
          <a:avLst/>
        </a:prstGeom>
        <a:solidFill>
          <a:srgbClr val="FFFF00"/>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400" b="1">
              <a:solidFill>
                <a:srgbClr val="FF0000"/>
              </a:solidFill>
            </a:rPr>
            <a:t>   指導監査実施月の前々月に在籍している職員すべてについて前々月の実績をご記入ください。</a:t>
          </a:r>
        </a:p>
        <a:p>
          <a:pPr algn="l"/>
          <a:r>
            <a:rPr kumimoji="1" lang="ja-JP" altLang="en-US" sz="1400" b="1">
              <a:solidFill>
                <a:srgbClr val="FF0000"/>
              </a:solidFill>
            </a:rPr>
            <a:t>   例）指導監査実施月が</a:t>
          </a:r>
          <a:r>
            <a:rPr kumimoji="1" lang="en-US" altLang="ja-JP" sz="1400" b="1">
              <a:solidFill>
                <a:srgbClr val="FF0000"/>
              </a:solidFill>
            </a:rPr>
            <a:t>9</a:t>
          </a:r>
          <a:r>
            <a:rPr kumimoji="1" lang="ja-JP" altLang="en-US" sz="1400" b="1">
              <a:solidFill>
                <a:srgbClr val="FF0000"/>
              </a:solidFill>
            </a:rPr>
            <a:t>月　⇒　</a:t>
          </a:r>
          <a:r>
            <a:rPr kumimoji="1" lang="en-US" altLang="ja-JP" sz="1400" b="1">
              <a:solidFill>
                <a:srgbClr val="FF0000"/>
              </a:solidFill>
            </a:rPr>
            <a:t>7</a:t>
          </a:r>
          <a:r>
            <a:rPr kumimoji="1" lang="ja-JP" altLang="en-US" sz="1400" b="1">
              <a:solidFill>
                <a:srgbClr val="FF0000"/>
              </a:solidFill>
            </a:rPr>
            <a:t>月中に在籍している職員</a:t>
          </a:r>
          <a:endParaRPr kumimoji="1" lang="en-US" altLang="ja-JP" sz="1400" b="1">
            <a:solidFill>
              <a:srgbClr val="FF0000"/>
            </a:solidFill>
          </a:endParaRPr>
        </a:p>
        <a:p>
          <a:pPr algn="l"/>
          <a:r>
            <a:rPr kumimoji="1" lang="en-US" altLang="ja-JP" sz="1400" b="1">
              <a:solidFill>
                <a:srgbClr val="FF0000"/>
              </a:solidFill>
            </a:rPr>
            <a:t>   7</a:t>
          </a:r>
          <a:r>
            <a:rPr kumimoji="1" lang="ja-JP" altLang="en-US" sz="1400" b="1">
              <a:solidFill>
                <a:srgbClr val="FF0000"/>
              </a:solidFill>
            </a:rPr>
            <a:t>月の勤務日数、月間勤務時間、手当の支給内容</a:t>
          </a:r>
        </a:p>
      </xdr:txBody>
    </xdr:sp>
    <xdr:clientData/>
  </xdr:twoCellAnchor>
  <xdr:twoCellAnchor>
    <xdr:from>
      <xdr:col>0</xdr:col>
      <xdr:colOff>76199</xdr:colOff>
      <xdr:row>2</xdr:row>
      <xdr:rowOff>6723</xdr:rowOff>
    </xdr:from>
    <xdr:to>
      <xdr:col>1</xdr:col>
      <xdr:colOff>952836</xdr:colOff>
      <xdr:row>3</xdr:row>
      <xdr:rowOff>85724</xdr:rowOff>
    </xdr:to>
    <xdr:sp macro="" textlink="">
      <xdr:nvSpPr>
        <xdr:cNvPr id="5" name="テキスト ボックス 4">
          <a:extLst>
            <a:ext uri="{FF2B5EF4-FFF2-40B4-BE49-F238E27FC236}">
              <a16:creationId xmlns:a16="http://schemas.microsoft.com/office/drawing/2014/main" id="{00000000-0008-0000-0700-000005000000}"/>
            </a:ext>
          </a:extLst>
        </xdr:cNvPr>
        <xdr:cNvSpPr txBox="1"/>
      </xdr:nvSpPr>
      <xdr:spPr>
        <a:xfrm>
          <a:off x="76199" y="472888"/>
          <a:ext cx="1100755" cy="365871"/>
        </a:xfrm>
        <a:prstGeom prst="rect">
          <a:avLst/>
        </a:prstGeom>
        <a:solidFill>
          <a:srgbClr val="FFFF00"/>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b="1">
              <a:solidFill>
                <a:srgbClr val="FF0000"/>
              </a:solidFill>
            </a:rPr>
            <a:t>記載例</a:t>
          </a:r>
          <a:endParaRPr kumimoji="1" lang="en-US" altLang="ja-JP" sz="1600" b="0">
            <a:solidFill>
              <a:srgbClr val="FF0000"/>
            </a:solidFill>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15</xdr:col>
      <xdr:colOff>85726</xdr:colOff>
      <xdr:row>13</xdr:row>
      <xdr:rowOff>66674</xdr:rowOff>
    </xdr:from>
    <xdr:to>
      <xdr:col>18</xdr:col>
      <xdr:colOff>581025</xdr:colOff>
      <xdr:row>32</xdr:row>
      <xdr:rowOff>57979</xdr:rowOff>
    </xdr:to>
    <xdr:sp macro="" textlink="">
      <xdr:nvSpPr>
        <xdr:cNvPr id="2" name="テキスト ボックス 1">
          <a:extLst>
            <a:ext uri="{FF2B5EF4-FFF2-40B4-BE49-F238E27FC236}">
              <a16:creationId xmlns:a16="http://schemas.microsoft.com/office/drawing/2014/main" id="{00000000-0008-0000-0900-000002000000}"/>
            </a:ext>
          </a:extLst>
        </xdr:cNvPr>
        <xdr:cNvSpPr txBox="1"/>
      </xdr:nvSpPr>
      <xdr:spPr>
        <a:xfrm>
          <a:off x="8931552" y="2882761"/>
          <a:ext cx="2557669" cy="2840522"/>
        </a:xfrm>
        <a:prstGeom prst="rect">
          <a:avLst/>
        </a:prstGeom>
        <a:solidFill>
          <a:sysClr val="window" lastClr="FFFFFF"/>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kumimoji="1" lang="ja-JP" altLang="en-US" sz="1200" b="0">
              <a:solidFill>
                <a:srgbClr val="FF0000"/>
              </a:solidFill>
            </a:rPr>
            <a:t>「</a:t>
          </a:r>
          <a:r>
            <a:rPr kumimoji="1" lang="en-US" altLang="ja-JP" sz="1100" b="0" i="0" u="none" strike="noStrike" kern="0" cap="none" spc="0" normalizeH="0" baseline="0" noProof="0">
              <a:ln>
                <a:noFill/>
              </a:ln>
              <a:solidFill>
                <a:srgbClr val="FF0000"/>
              </a:solidFill>
              <a:effectLst/>
              <a:uLnTx/>
              <a:uFillTx/>
              <a:latin typeface="+mn-lt"/>
              <a:ea typeface="+mn-ea"/>
              <a:cs typeface="+mn-cs"/>
            </a:rPr>
            <a:t>1</a:t>
          </a:r>
          <a:r>
            <a:rPr kumimoji="1" lang="ja-JP" altLang="en-US" sz="1100" b="0" i="0" u="none" strike="noStrike" kern="0" cap="none" spc="0" normalizeH="0" baseline="0" noProof="0">
              <a:ln>
                <a:noFill/>
              </a:ln>
              <a:solidFill>
                <a:srgbClr val="FF0000"/>
              </a:solidFill>
              <a:effectLst/>
              <a:uLnTx/>
              <a:uFillTx/>
              <a:latin typeface="+mn-lt"/>
              <a:ea typeface="+mn-ea"/>
              <a:cs typeface="+mn-cs"/>
            </a:rPr>
            <a:t>か月の勤務日数</a:t>
          </a:r>
          <a:r>
            <a:rPr kumimoji="1" lang="en-US" altLang="ja-JP" sz="1100" b="0" i="0" u="none" strike="noStrike" kern="0" cap="none" spc="0" normalizeH="0" baseline="0" noProof="0">
              <a:ln>
                <a:noFill/>
              </a:ln>
              <a:solidFill>
                <a:srgbClr val="0070C0"/>
              </a:solidFill>
              <a:effectLst/>
              <a:uLnTx/>
              <a:uFillTx/>
              <a:latin typeface="+mn-lt"/>
              <a:ea typeface="+mn-ea"/>
              <a:cs typeface="+mn-cs"/>
            </a:rPr>
            <a:t>【</a:t>
          </a:r>
          <a:r>
            <a:rPr kumimoji="1" lang="ja-JP" altLang="en-US" sz="1100" b="0" i="0" u="none" strike="noStrike" kern="0" cap="none" spc="0" normalizeH="0" baseline="0" noProof="0">
              <a:ln>
                <a:noFill/>
              </a:ln>
              <a:solidFill>
                <a:srgbClr val="0070C0"/>
              </a:solidFill>
              <a:effectLst/>
              <a:uLnTx/>
              <a:uFillTx/>
              <a:latin typeface="+mn-lt"/>
              <a:ea typeface="+mn-ea"/>
              <a:cs typeface="+mn-cs"/>
            </a:rPr>
            <a:t>予定</a:t>
          </a:r>
          <a:r>
            <a:rPr kumimoji="1" lang="en-US" altLang="ja-JP" sz="1100" b="0" i="0" u="none" strike="noStrike" kern="0" cap="none" spc="0" normalizeH="0" baseline="0" noProof="0">
              <a:ln>
                <a:noFill/>
              </a:ln>
              <a:solidFill>
                <a:srgbClr val="0070C0"/>
              </a:solidFill>
              <a:effectLst/>
              <a:uLnTx/>
              <a:uFillTx/>
              <a:latin typeface="+mn-lt"/>
              <a:ea typeface="+mn-ea"/>
              <a:cs typeface="+mn-cs"/>
            </a:rPr>
            <a:t>】</a:t>
          </a:r>
          <a:r>
            <a:rPr kumimoji="1" lang="ja-JP" altLang="en-US" sz="1100" b="0" i="0" u="none" strike="noStrike" kern="0" cap="none" spc="0" normalizeH="0" baseline="0">
              <a:ln>
                <a:noFill/>
              </a:ln>
              <a:solidFill>
                <a:srgbClr val="FF0000"/>
              </a:solidFill>
              <a:effectLst/>
              <a:uLnTx/>
              <a:uFillTx/>
              <a:latin typeface="+mn-lt"/>
              <a:ea typeface="+mn-ea"/>
              <a:cs typeface="+mn-cs"/>
            </a:rPr>
            <a:t>」と</a:t>
          </a:r>
          <a:r>
            <a:rPr kumimoji="1" lang="ja-JP" altLang="ja-JP" sz="1100" b="0" i="0" u="none" strike="noStrike" kern="0" cap="none" spc="0" normalizeH="0" baseline="0">
              <a:ln>
                <a:noFill/>
              </a:ln>
              <a:solidFill>
                <a:srgbClr val="FF0000"/>
              </a:solidFill>
              <a:effectLst/>
              <a:uLnTx/>
              <a:uFillTx/>
              <a:latin typeface="+mn-lt"/>
              <a:ea typeface="+mn-ea"/>
              <a:cs typeface="+mn-cs"/>
            </a:rPr>
            <a:t>「有給休暇取得日数</a:t>
          </a:r>
          <a:r>
            <a:rPr kumimoji="1" lang="en-US" altLang="ja-JP" sz="1100" b="0" i="0" u="none" strike="noStrike" kern="0" cap="none" spc="0" normalizeH="0" baseline="0">
              <a:ln>
                <a:noFill/>
              </a:ln>
              <a:solidFill>
                <a:srgbClr val="0070C0"/>
              </a:solidFill>
              <a:effectLst/>
              <a:uLnTx/>
              <a:uFillTx/>
              <a:latin typeface="+mn-lt"/>
              <a:ea typeface="+mn-ea"/>
              <a:cs typeface="+mn-cs"/>
            </a:rPr>
            <a:t>【</a:t>
          </a:r>
          <a:r>
            <a:rPr kumimoji="1" lang="ja-JP" altLang="en-US" sz="1100" b="0" i="0" u="none" strike="noStrike" kern="0" cap="none" spc="0" normalizeH="0" baseline="0">
              <a:ln>
                <a:noFill/>
              </a:ln>
              <a:solidFill>
                <a:srgbClr val="0070C0"/>
              </a:solidFill>
              <a:effectLst/>
              <a:uLnTx/>
              <a:uFillTx/>
              <a:latin typeface="+mn-lt"/>
              <a:ea typeface="+mn-ea"/>
              <a:cs typeface="+mn-cs"/>
            </a:rPr>
            <a:t>予定</a:t>
          </a:r>
          <a:r>
            <a:rPr kumimoji="1" lang="en-US" altLang="ja-JP" sz="1100" b="0" i="0" u="none" strike="noStrike" kern="0" cap="none" spc="0" normalizeH="0" baseline="0">
              <a:ln>
                <a:noFill/>
              </a:ln>
              <a:solidFill>
                <a:srgbClr val="0070C0"/>
              </a:solidFill>
              <a:effectLst/>
              <a:uLnTx/>
              <a:uFillTx/>
              <a:latin typeface="+mn-lt"/>
              <a:ea typeface="+mn-ea"/>
              <a:cs typeface="+mn-cs"/>
            </a:rPr>
            <a:t>】</a:t>
          </a:r>
          <a:r>
            <a:rPr kumimoji="1" lang="ja-JP" altLang="ja-JP" sz="1100" b="0" i="0" u="none" strike="noStrike" kern="0" cap="none" spc="0" normalizeH="0" baseline="0">
              <a:ln>
                <a:noFill/>
              </a:ln>
              <a:solidFill>
                <a:srgbClr val="FF0000"/>
              </a:solidFill>
              <a:effectLst/>
              <a:uLnTx/>
              <a:uFillTx/>
              <a:latin typeface="+mn-lt"/>
              <a:ea typeface="+mn-ea"/>
              <a:cs typeface="+mn-cs"/>
            </a:rPr>
            <a:t>」</a:t>
          </a:r>
          <a:r>
            <a:rPr kumimoji="1" lang="ja-JP" altLang="en-US" sz="1100" b="0" i="0" u="none" strike="noStrike" kern="0" cap="none" spc="0" normalizeH="0" baseline="0">
              <a:ln>
                <a:noFill/>
              </a:ln>
              <a:solidFill>
                <a:srgbClr val="FF0000"/>
              </a:solidFill>
              <a:effectLst/>
              <a:uLnTx/>
              <a:uFillTx/>
              <a:latin typeface="+mn-lt"/>
              <a:ea typeface="+mn-ea"/>
              <a:cs typeface="+mn-cs"/>
            </a:rPr>
            <a:t>には</a:t>
          </a:r>
          <a:r>
            <a:rPr kumimoji="1" lang="ja-JP" altLang="ja-JP" sz="1100" b="0" i="0" u="none" strike="noStrike" kern="0" cap="none" spc="0" normalizeH="0" baseline="0">
              <a:ln>
                <a:noFill/>
              </a:ln>
              <a:solidFill>
                <a:srgbClr val="FF0000"/>
              </a:solidFill>
              <a:effectLst/>
              <a:uLnTx/>
              <a:uFillTx/>
              <a:latin typeface="+mn-lt"/>
              <a:ea typeface="+mn-ea"/>
              <a:cs typeface="+mn-cs"/>
            </a:rPr>
            <a:t>対象月</a:t>
          </a:r>
          <a:r>
            <a:rPr kumimoji="1" lang="ja-JP" altLang="en-US" sz="1100" b="0" i="0" u="none" strike="noStrike" kern="0" cap="none" spc="0" normalizeH="0" baseline="0">
              <a:ln>
                <a:noFill/>
              </a:ln>
              <a:solidFill>
                <a:srgbClr val="FF0000"/>
              </a:solidFill>
              <a:effectLst/>
              <a:uLnTx/>
              <a:uFillTx/>
              <a:latin typeface="+mn-lt"/>
              <a:ea typeface="+mn-ea"/>
              <a:cs typeface="+mn-cs"/>
            </a:rPr>
            <a:t>の</a:t>
          </a:r>
          <a:r>
            <a:rPr kumimoji="1" lang="ja-JP" altLang="en-US" sz="1100" b="0" i="0" u="none" strike="noStrike" kern="0" cap="none" spc="0" normalizeH="0" baseline="0">
              <a:ln>
                <a:noFill/>
              </a:ln>
              <a:solidFill>
                <a:srgbClr val="0070C0"/>
              </a:solidFill>
              <a:effectLst/>
              <a:uLnTx/>
              <a:uFillTx/>
              <a:latin typeface="+mn-lt"/>
              <a:ea typeface="+mn-ea"/>
              <a:cs typeface="+mn-cs"/>
            </a:rPr>
            <a:t>シフト作成時の予定</a:t>
          </a:r>
          <a:r>
            <a:rPr kumimoji="1" lang="ja-JP" altLang="en-US" sz="1100" b="0" i="0" u="none" strike="noStrike" kern="0" cap="none" spc="0" normalizeH="0" baseline="0">
              <a:ln>
                <a:noFill/>
              </a:ln>
              <a:solidFill>
                <a:srgbClr val="FF0000"/>
              </a:solidFill>
              <a:effectLst/>
              <a:uLnTx/>
              <a:uFillTx/>
              <a:latin typeface="+mn-lt"/>
              <a:ea typeface="+mn-ea"/>
              <a:cs typeface="+mn-cs"/>
            </a:rPr>
            <a:t>を記入してください。</a:t>
          </a:r>
          <a:endParaRPr kumimoji="1" lang="en-US" altLang="ja-JP" sz="1100" b="0" i="0" u="none" strike="noStrike" kern="0" cap="none" spc="0" normalizeH="0" baseline="0">
            <a:ln>
              <a:noFill/>
            </a:ln>
            <a:solidFill>
              <a:srgbClr val="FF0000"/>
            </a:solidFill>
            <a:effectLst/>
            <a:uLnTx/>
            <a:uFillTx/>
            <a:latin typeface="+mn-lt"/>
            <a:ea typeface="+mn-ea"/>
            <a:cs typeface="+mn-cs"/>
          </a:endParaRPr>
        </a:p>
        <a:p>
          <a:pPr algn="l"/>
          <a:endParaRPr kumimoji="1" lang="en-US" altLang="ja-JP" sz="1100" b="0">
            <a:solidFill>
              <a:srgbClr val="FF0000"/>
            </a:solidFill>
          </a:endParaRPr>
        </a:p>
        <a:p>
          <a:pPr algn="l"/>
          <a:r>
            <a:rPr kumimoji="1" lang="ja-JP" altLang="en-US" sz="1100" b="0">
              <a:solidFill>
                <a:srgbClr val="FF0000"/>
              </a:solidFill>
            </a:rPr>
            <a:t>「</a:t>
          </a:r>
          <a:r>
            <a:rPr kumimoji="1" lang="en-US" altLang="ja-JP" sz="1100" b="0">
              <a:solidFill>
                <a:srgbClr val="FF0000"/>
              </a:solidFill>
            </a:rPr>
            <a:t>1</a:t>
          </a:r>
          <a:r>
            <a:rPr kumimoji="1" lang="ja-JP" altLang="en-US" sz="1100" b="0">
              <a:solidFill>
                <a:srgbClr val="FF0000"/>
              </a:solidFill>
            </a:rPr>
            <a:t>か月の勤務日数</a:t>
          </a:r>
          <a:r>
            <a:rPr kumimoji="1" lang="en-US" altLang="ja-JP" sz="1100" b="0">
              <a:solidFill>
                <a:srgbClr val="FF0000"/>
              </a:solidFill>
            </a:rPr>
            <a:t>【</a:t>
          </a:r>
          <a:r>
            <a:rPr kumimoji="1" lang="ja-JP" altLang="en-US" sz="1100" b="0">
              <a:solidFill>
                <a:srgbClr val="FF0000"/>
              </a:solidFill>
            </a:rPr>
            <a:t>実績</a:t>
          </a:r>
          <a:r>
            <a:rPr kumimoji="1" lang="en-US" altLang="ja-JP" sz="1100" b="0">
              <a:solidFill>
                <a:srgbClr val="FF0000"/>
              </a:solidFill>
            </a:rPr>
            <a:t>】</a:t>
          </a:r>
          <a:r>
            <a:rPr kumimoji="1" lang="ja-JP" altLang="en-US" sz="1100" b="0">
              <a:solidFill>
                <a:srgbClr val="FF0000"/>
              </a:solidFill>
            </a:rPr>
            <a:t>」と「有給休暇取得日数</a:t>
          </a:r>
          <a:r>
            <a:rPr kumimoji="1" lang="en-US" altLang="ja-JP" sz="1100" b="0">
              <a:solidFill>
                <a:srgbClr val="FF0000"/>
              </a:solidFill>
            </a:rPr>
            <a:t>【</a:t>
          </a:r>
          <a:r>
            <a:rPr kumimoji="1" lang="ja-JP" altLang="en-US" sz="1100" b="0">
              <a:solidFill>
                <a:srgbClr val="FF0000"/>
              </a:solidFill>
            </a:rPr>
            <a:t>実績</a:t>
          </a:r>
          <a:r>
            <a:rPr kumimoji="1" lang="en-US" altLang="ja-JP" sz="1100" b="0">
              <a:solidFill>
                <a:srgbClr val="FF0000"/>
              </a:solidFill>
            </a:rPr>
            <a:t>】</a:t>
          </a:r>
          <a:r>
            <a:rPr kumimoji="1" lang="ja-JP" altLang="en-US" sz="1100" b="0">
              <a:solidFill>
                <a:srgbClr val="FF0000"/>
              </a:solidFill>
            </a:rPr>
            <a:t>」には対象月の実績を記入してください。</a:t>
          </a:r>
          <a:endParaRPr kumimoji="1" lang="en-US" altLang="ja-JP" sz="1100" b="0">
            <a:solidFill>
              <a:srgbClr val="FF0000"/>
            </a:solidFill>
          </a:endParaRPr>
        </a:p>
        <a:p>
          <a:pPr algn="l"/>
          <a:endParaRPr kumimoji="1" lang="en-US" altLang="ja-JP" sz="1100" b="0">
            <a:solidFill>
              <a:srgbClr val="FF0000"/>
            </a:solidFill>
          </a:endParaRPr>
        </a:p>
        <a:p>
          <a:pPr algn="l"/>
          <a:r>
            <a:rPr kumimoji="1" lang="ja-JP" altLang="ja-JP" sz="1100" b="0">
              <a:solidFill>
                <a:srgbClr val="FF0000"/>
              </a:solidFill>
              <a:effectLst/>
              <a:latin typeface="+mn-lt"/>
              <a:ea typeface="+mn-ea"/>
              <a:cs typeface="+mn-cs"/>
            </a:rPr>
            <a:t>「</a:t>
          </a:r>
          <a:r>
            <a:rPr kumimoji="1" lang="en-US" altLang="ja-JP" sz="1100" b="0">
              <a:solidFill>
                <a:srgbClr val="FF0000"/>
              </a:solidFill>
              <a:effectLst/>
              <a:latin typeface="+mn-lt"/>
              <a:ea typeface="+mn-ea"/>
              <a:cs typeface="+mn-cs"/>
            </a:rPr>
            <a:t>1</a:t>
          </a:r>
          <a:r>
            <a:rPr kumimoji="1" lang="ja-JP" altLang="ja-JP" sz="1100" b="0">
              <a:solidFill>
                <a:srgbClr val="FF0000"/>
              </a:solidFill>
              <a:effectLst/>
              <a:latin typeface="+mn-lt"/>
              <a:ea typeface="+mn-ea"/>
              <a:cs typeface="+mn-cs"/>
            </a:rPr>
            <a:t>か月の勤務日数」</a:t>
          </a:r>
          <a:r>
            <a:rPr kumimoji="1" lang="ja-JP" altLang="en-US" sz="1100" b="0">
              <a:solidFill>
                <a:srgbClr val="FF0000"/>
              </a:solidFill>
              <a:effectLst/>
              <a:latin typeface="+mn-lt"/>
              <a:ea typeface="+mn-ea"/>
              <a:cs typeface="+mn-cs"/>
            </a:rPr>
            <a:t>に</a:t>
          </a:r>
          <a:r>
            <a:rPr kumimoji="1" lang="ja-JP" altLang="ja-JP" sz="1100" b="0">
              <a:solidFill>
                <a:srgbClr val="FF0000"/>
              </a:solidFill>
              <a:effectLst/>
              <a:latin typeface="+mn-lt"/>
              <a:ea typeface="+mn-ea"/>
              <a:cs typeface="+mn-cs"/>
            </a:rPr>
            <a:t>「有給休暇取得日数」</a:t>
          </a:r>
          <a:r>
            <a:rPr kumimoji="1" lang="ja-JP" altLang="en-US" sz="1100" b="0">
              <a:solidFill>
                <a:srgbClr val="FF0000"/>
              </a:solidFill>
              <a:effectLst/>
              <a:latin typeface="+mn-lt"/>
              <a:ea typeface="+mn-ea"/>
              <a:cs typeface="+mn-cs"/>
            </a:rPr>
            <a:t>は含まれません。</a:t>
          </a:r>
          <a:endParaRPr kumimoji="1" lang="en-US" altLang="ja-JP" sz="1100" b="0">
            <a:solidFill>
              <a:srgbClr val="FF0000"/>
            </a:solidFill>
            <a:effectLst/>
            <a:latin typeface="+mn-lt"/>
            <a:ea typeface="+mn-ea"/>
            <a:cs typeface="+mn-cs"/>
          </a:endParaRPr>
        </a:p>
        <a:p>
          <a:pPr algn="l"/>
          <a:endParaRPr kumimoji="1" lang="en-US" altLang="ja-JP" sz="1100" b="0">
            <a:solidFill>
              <a:srgbClr val="FF0000"/>
            </a:solidFill>
            <a:effectLst/>
            <a:latin typeface="+mn-lt"/>
            <a:ea typeface="+mn-ea"/>
            <a:cs typeface="+mn-cs"/>
          </a:endParaRPr>
        </a:p>
        <a:p>
          <a:pPr algn="l"/>
          <a:r>
            <a:rPr kumimoji="1" lang="ja-JP" altLang="en-US" sz="1100" b="0">
              <a:solidFill>
                <a:srgbClr val="FF0000"/>
              </a:solidFill>
            </a:rPr>
            <a:t>無給休暇は対象となりませんので、日数に含めないでください。</a:t>
          </a:r>
          <a:endParaRPr kumimoji="1" lang="en-US" altLang="ja-JP" sz="1100" b="0">
            <a:solidFill>
              <a:srgbClr val="FF0000"/>
            </a:solidFill>
          </a:endParaRPr>
        </a:p>
      </xdr:txBody>
    </xdr:sp>
    <xdr:clientData/>
  </xdr:twoCellAnchor>
  <xdr:twoCellAnchor>
    <xdr:from>
      <xdr:col>15</xdr:col>
      <xdr:colOff>85726</xdr:colOff>
      <xdr:row>32</xdr:row>
      <xdr:rowOff>74544</xdr:rowOff>
    </xdr:from>
    <xdr:to>
      <xdr:col>18</xdr:col>
      <xdr:colOff>590550</xdr:colOff>
      <xdr:row>42</xdr:row>
      <xdr:rowOff>101049</xdr:rowOff>
    </xdr:to>
    <xdr:sp macro="" textlink="">
      <xdr:nvSpPr>
        <xdr:cNvPr id="3" name="テキスト ボックス 2">
          <a:extLst>
            <a:ext uri="{FF2B5EF4-FFF2-40B4-BE49-F238E27FC236}">
              <a16:creationId xmlns:a16="http://schemas.microsoft.com/office/drawing/2014/main" id="{00000000-0008-0000-0900-000003000000}"/>
            </a:ext>
          </a:extLst>
        </xdr:cNvPr>
        <xdr:cNvSpPr txBox="1"/>
      </xdr:nvSpPr>
      <xdr:spPr>
        <a:xfrm>
          <a:off x="8931552" y="5739848"/>
          <a:ext cx="2567194" cy="1517375"/>
        </a:xfrm>
        <a:prstGeom prst="rect">
          <a:avLst/>
        </a:prstGeom>
        <a:solidFill>
          <a:sysClr val="window" lastClr="FFFFFF"/>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kumimoji="1" lang="ja-JP" altLang="en-US" sz="1100" b="0">
              <a:solidFill>
                <a:srgbClr val="FF0000"/>
              </a:solidFill>
            </a:rPr>
            <a:t>有給の時間休をとった場合</a:t>
          </a:r>
          <a:endParaRPr kumimoji="1" lang="en-US" altLang="ja-JP" sz="1100" b="0">
            <a:solidFill>
              <a:srgbClr val="FF0000"/>
            </a:solidFill>
          </a:endParaRPr>
        </a:p>
        <a:p>
          <a:pPr algn="l"/>
          <a:r>
            <a:rPr kumimoji="1" lang="ja-JP" altLang="en-US" sz="1100" b="0">
              <a:solidFill>
                <a:srgbClr val="FF0000"/>
              </a:solidFill>
            </a:rPr>
            <a:t>その日の勤務時間と休暇時間のうち、長い方のもので計算します。</a:t>
          </a:r>
          <a:endParaRPr kumimoji="1" lang="en-US" altLang="ja-JP" sz="1100" b="0">
            <a:solidFill>
              <a:srgbClr val="FF0000"/>
            </a:solidFill>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b="0">
              <a:solidFill>
                <a:srgbClr val="FF0000"/>
              </a:solidFill>
              <a:effectLst/>
              <a:latin typeface="+mn-lt"/>
              <a:ea typeface="+mn-ea"/>
              <a:cs typeface="+mn-cs"/>
            </a:rPr>
            <a:t>例</a:t>
          </a:r>
          <a:r>
            <a:rPr kumimoji="1" lang="ja-JP" altLang="en-US" sz="1100" b="0">
              <a:solidFill>
                <a:srgbClr val="FF0000"/>
              </a:solidFill>
              <a:effectLst/>
              <a:latin typeface="+mn-lt"/>
              <a:ea typeface="+mn-ea"/>
              <a:cs typeface="+mn-cs"/>
            </a:rPr>
            <a:t>：</a:t>
          </a:r>
          <a:r>
            <a:rPr kumimoji="1" lang="en-US" altLang="ja-JP" sz="1100" b="0">
              <a:solidFill>
                <a:srgbClr val="FF0000"/>
              </a:solidFill>
              <a:effectLst/>
              <a:latin typeface="+mn-lt"/>
              <a:ea typeface="+mn-ea"/>
              <a:cs typeface="+mn-cs"/>
            </a:rPr>
            <a:t>8</a:t>
          </a:r>
          <a:r>
            <a:rPr kumimoji="1" lang="ja-JP" altLang="ja-JP" sz="1100" b="0">
              <a:solidFill>
                <a:srgbClr val="FF0000"/>
              </a:solidFill>
              <a:effectLst/>
              <a:latin typeface="+mn-lt"/>
              <a:ea typeface="+mn-ea"/>
              <a:cs typeface="+mn-cs"/>
            </a:rPr>
            <a:t>時間勤務のうち</a:t>
          </a:r>
          <a:r>
            <a:rPr kumimoji="1" lang="en-US" altLang="ja-JP" sz="1100" b="0">
              <a:solidFill>
                <a:srgbClr val="FF0000"/>
              </a:solidFill>
              <a:effectLst/>
              <a:latin typeface="+mn-lt"/>
              <a:ea typeface="+mn-ea"/>
              <a:cs typeface="+mn-cs"/>
            </a:rPr>
            <a:t>2</a:t>
          </a:r>
          <a:r>
            <a:rPr kumimoji="1" lang="ja-JP" altLang="ja-JP" sz="1100" b="0">
              <a:solidFill>
                <a:srgbClr val="FF0000"/>
              </a:solidFill>
              <a:effectLst/>
              <a:latin typeface="+mn-lt"/>
              <a:ea typeface="+mn-ea"/>
              <a:cs typeface="+mn-cs"/>
            </a:rPr>
            <a:t>時間</a:t>
          </a:r>
          <a:r>
            <a:rPr kumimoji="1" lang="ja-JP" altLang="en-US" sz="1100" b="0">
              <a:solidFill>
                <a:srgbClr val="FF0000"/>
              </a:solidFill>
              <a:effectLst/>
              <a:latin typeface="+mn-lt"/>
              <a:ea typeface="+mn-ea"/>
              <a:cs typeface="+mn-cs"/>
            </a:rPr>
            <a:t>の</a:t>
          </a:r>
          <a:r>
            <a:rPr kumimoji="1" lang="ja-JP" altLang="ja-JP" sz="1100" b="0">
              <a:solidFill>
                <a:srgbClr val="FF0000"/>
              </a:solidFill>
              <a:effectLst/>
              <a:latin typeface="+mn-lt"/>
              <a:ea typeface="+mn-ea"/>
              <a:cs typeface="+mn-cs"/>
            </a:rPr>
            <a:t>時間休をとった</a:t>
          </a:r>
          <a:r>
            <a:rPr kumimoji="1" lang="ja-JP" altLang="en-US" sz="1100" b="0">
              <a:solidFill>
                <a:srgbClr val="FF0000"/>
              </a:solidFill>
              <a:effectLst/>
              <a:latin typeface="+mn-lt"/>
              <a:ea typeface="+mn-ea"/>
              <a:cs typeface="+mn-cs"/>
            </a:rPr>
            <a:t>場合は</a:t>
          </a:r>
          <a:r>
            <a:rPr kumimoji="1" lang="ja-JP" altLang="ja-JP" sz="1100" b="0">
              <a:solidFill>
                <a:srgbClr val="FF0000"/>
              </a:solidFill>
              <a:effectLst/>
              <a:latin typeface="+mn-lt"/>
              <a:ea typeface="+mn-ea"/>
              <a:cs typeface="+mn-cs"/>
            </a:rPr>
            <a:t>、</a:t>
          </a:r>
          <a:r>
            <a:rPr kumimoji="1" lang="ja-JP" altLang="en-US" sz="1100" b="0">
              <a:solidFill>
                <a:srgbClr val="FF0000"/>
              </a:solidFill>
              <a:effectLst/>
              <a:latin typeface="+mn-lt"/>
              <a:ea typeface="+mn-ea"/>
              <a:cs typeface="+mn-cs"/>
            </a:rPr>
            <a:t>勤務時間の方が長いため、その日は</a:t>
          </a:r>
          <a:r>
            <a:rPr kumimoji="1" lang="ja-JP" altLang="ja-JP" sz="1100" b="0">
              <a:solidFill>
                <a:srgbClr val="FF0000"/>
              </a:solidFill>
              <a:effectLst/>
              <a:latin typeface="+mn-lt"/>
              <a:ea typeface="+mn-ea"/>
              <a:cs typeface="+mn-cs"/>
            </a:rPr>
            <a:t>「</a:t>
          </a:r>
          <a:r>
            <a:rPr kumimoji="1" lang="en-US" altLang="ja-JP" sz="1100" b="0">
              <a:solidFill>
                <a:srgbClr val="FF0000"/>
              </a:solidFill>
              <a:effectLst/>
              <a:latin typeface="+mn-lt"/>
              <a:ea typeface="+mn-ea"/>
              <a:cs typeface="+mn-cs"/>
            </a:rPr>
            <a:t>1</a:t>
          </a:r>
          <a:r>
            <a:rPr kumimoji="1" lang="ja-JP" altLang="ja-JP" sz="1100" b="0">
              <a:solidFill>
                <a:srgbClr val="FF0000"/>
              </a:solidFill>
              <a:effectLst/>
              <a:latin typeface="+mn-lt"/>
              <a:ea typeface="+mn-ea"/>
              <a:cs typeface="+mn-cs"/>
            </a:rPr>
            <a:t>か月の勤務日数」</a:t>
          </a:r>
          <a:r>
            <a:rPr kumimoji="1" lang="ja-JP" altLang="en-US" sz="1100" b="0">
              <a:solidFill>
                <a:srgbClr val="FF0000"/>
              </a:solidFill>
              <a:effectLst/>
              <a:latin typeface="+mn-lt"/>
              <a:ea typeface="+mn-ea"/>
              <a:cs typeface="+mn-cs"/>
            </a:rPr>
            <a:t>の</a:t>
          </a:r>
          <a:r>
            <a:rPr kumimoji="1" lang="en-US" altLang="ja-JP" sz="1100" b="0">
              <a:solidFill>
                <a:srgbClr val="FF0000"/>
              </a:solidFill>
              <a:effectLst/>
              <a:latin typeface="+mn-lt"/>
              <a:ea typeface="+mn-ea"/>
              <a:cs typeface="+mn-cs"/>
            </a:rPr>
            <a:t>1</a:t>
          </a:r>
          <a:r>
            <a:rPr kumimoji="1" lang="ja-JP" altLang="en-US" sz="1100" b="0">
              <a:solidFill>
                <a:srgbClr val="FF0000"/>
              </a:solidFill>
              <a:effectLst/>
              <a:latin typeface="+mn-lt"/>
              <a:ea typeface="+mn-ea"/>
              <a:cs typeface="+mn-cs"/>
            </a:rPr>
            <a:t>日分としてカウントします。</a:t>
          </a:r>
          <a:endParaRPr kumimoji="1" lang="en-US" altLang="ja-JP" sz="1100" b="0">
            <a:solidFill>
              <a:srgbClr val="FF0000"/>
            </a:solidFill>
          </a:endParaRPr>
        </a:p>
      </xdr:txBody>
    </xdr:sp>
    <xdr:clientData/>
  </xdr:twoCellAnchor>
  <xdr:twoCellAnchor>
    <xdr:from>
      <xdr:col>15</xdr:col>
      <xdr:colOff>85725</xdr:colOff>
      <xdr:row>4</xdr:row>
      <xdr:rowOff>28574</xdr:rowOff>
    </xdr:from>
    <xdr:to>
      <xdr:col>18</xdr:col>
      <xdr:colOff>609600</xdr:colOff>
      <xdr:row>12</xdr:row>
      <xdr:rowOff>142875</xdr:rowOff>
    </xdr:to>
    <xdr:sp macro="" textlink="">
      <xdr:nvSpPr>
        <xdr:cNvPr id="4" name="テキスト ボックス 3">
          <a:extLst>
            <a:ext uri="{FF2B5EF4-FFF2-40B4-BE49-F238E27FC236}">
              <a16:creationId xmlns:a16="http://schemas.microsoft.com/office/drawing/2014/main" id="{00000000-0008-0000-0900-000004000000}"/>
            </a:ext>
          </a:extLst>
        </xdr:cNvPr>
        <xdr:cNvSpPr txBox="1"/>
      </xdr:nvSpPr>
      <xdr:spPr>
        <a:xfrm>
          <a:off x="7343775" y="1495424"/>
          <a:ext cx="2581275" cy="1333501"/>
        </a:xfrm>
        <a:prstGeom prst="rect">
          <a:avLst/>
        </a:prstGeom>
        <a:solidFill>
          <a:schemeClr val="bg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kumimoji="1" lang="ja-JP" altLang="en-US" sz="1200" b="0">
              <a:solidFill>
                <a:sysClr val="windowText" lastClr="000000"/>
              </a:solidFill>
            </a:rPr>
            <a:t>職員点検資料１を入力してから記入してください。</a:t>
          </a:r>
          <a:endParaRPr kumimoji="1" lang="en-US" altLang="ja-JP" sz="1200" b="0">
            <a:solidFill>
              <a:sysClr val="windowText" lastClr="000000"/>
            </a:solidFill>
          </a:endParaRPr>
        </a:p>
        <a:p>
          <a:pPr algn="l"/>
          <a:endParaRPr kumimoji="1" lang="en-US" altLang="ja-JP" sz="1200" b="0">
            <a:solidFill>
              <a:sysClr val="windowText" lastClr="000000"/>
            </a:solidFill>
          </a:endParaRPr>
        </a:p>
        <a:p>
          <a:pPr algn="l"/>
          <a:r>
            <a:rPr kumimoji="1" lang="ja-JP" altLang="en-US" sz="1200" b="0">
              <a:solidFill>
                <a:sysClr val="windowText" lastClr="000000"/>
              </a:solidFill>
            </a:rPr>
            <a:t>氏名から採用年月日までが自動で反映されます。</a:t>
          </a:r>
          <a:endParaRPr kumimoji="1" lang="en-US" altLang="ja-JP" sz="1200" b="0">
            <a:solidFill>
              <a:sysClr val="windowText" lastClr="000000"/>
            </a:solidFill>
          </a:endParaRPr>
        </a:p>
      </xdr:txBody>
    </xdr:sp>
    <xdr:clientData/>
  </xdr:twoCellAnchor>
  <xdr:twoCellAnchor>
    <xdr:from>
      <xdr:col>2</xdr:col>
      <xdr:colOff>19465</xdr:colOff>
      <xdr:row>5</xdr:row>
      <xdr:rowOff>69160</xdr:rowOff>
    </xdr:from>
    <xdr:to>
      <xdr:col>10</xdr:col>
      <xdr:colOff>26505</xdr:colOff>
      <xdr:row>12</xdr:row>
      <xdr:rowOff>40585</xdr:rowOff>
    </xdr:to>
    <xdr:sp macro="" textlink="">
      <xdr:nvSpPr>
        <xdr:cNvPr id="5" name="テキスト ボックス 4">
          <a:extLst>
            <a:ext uri="{FF2B5EF4-FFF2-40B4-BE49-F238E27FC236}">
              <a16:creationId xmlns:a16="http://schemas.microsoft.com/office/drawing/2014/main" id="{00000000-0008-0000-0900-000005000000}"/>
            </a:ext>
          </a:extLst>
        </xdr:cNvPr>
        <xdr:cNvSpPr txBox="1"/>
      </xdr:nvSpPr>
      <xdr:spPr>
        <a:xfrm>
          <a:off x="1258543" y="1692551"/>
          <a:ext cx="4956727" cy="1038225"/>
        </a:xfrm>
        <a:prstGeom prst="rect">
          <a:avLst/>
        </a:prstGeom>
        <a:solidFill>
          <a:srgbClr val="FFFF00">
            <a:alpha val="71000"/>
          </a:srgbClr>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800" b="1">
              <a:solidFill>
                <a:srgbClr val="FF0000"/>
              </a:solidFill>
            </a:rPr>
            <a:t>職員点検資料１を入力してから</a:t>
          </a:r>
          <a:r>
            <a:rPr kumimoji="1" lang="ja-JP" altLang="en-US" sz="1200" b="1">
              <a:solidFill>
                <a:srgbClr val="FF0000"/>
              </a:solidFill>
            </a:rPr>
            <a:t>の記入をお願いします。</a:t>
          </a:r>
          <a:endParaRPr kumimoji="1" lang="en-US" altLang="ja-JP" sz="1200" b="1">
            <a:solidFill>
              <a:srgbClr val="FF0000"/>
            </a:solidFill>
          </a:endParaRPr>
        </a:p>
        <a:p>
          <a:pPr algn="ctr"/>
          <a:endParaRPr kumimoji="1" lang="en-US" altLang="ja-JP" sz="1400" b="1">
            <a:solidFill>
              <a:srgbClr val="FF0000"/>
            </a:solidFill>
          </a:endParaRPr>
        </a:p>
        <a:p>
          <a:pPr algn="ctr"/>
          <a:r>
            <a:rPr kumimoji="1" lang="ja-JP" altLang="en-US" sz="1400" b="0">
              <a:solidFill>
                <a:srgbClr val="FF0000"/>
              </a:solidFill>
            </a:rPr>
            <a:t>氏名から採用年月日までが</a:t>
          </a:r>
          <a:r>
            <a:rPr kumimoji="1" lang="ja-JP" altLang="en-US" sz="2000" b="1">
              <a:solidFill>
                <a:srgbClr val="FF0000"/>
              </a:solidFill>
            </a:rPr>
            <a:t>自動</a:t>
          </a:r>
          <a:r>
            <a:rPr kumimoji="1" lang="ja-JP" altLang="en-US" sz="1200" b="0">
              <a:solidFill>
                <a:srgbClr val="FF0000"/>
              </a:solidFill>
            </a:rPr>
            <a:t>で反映されます。</a:t>
          </a:r>
          <a:endParaRPr kumimoji="1" lang="en-US" altLang="ja-JP" sz="1200" b="0">
            <a:solidFill>
              <a:srgbClr val="FF0000"/>
            </a:solidFill>
          </a:endParaRPr>
        </a:p>
      </xdr:txBody>
    </xdr:sp>
    <xdr:clientData/>
  </xdr:twoCellAnchor>
  <xdr:twoCellAnchor>
    <xdr:from>
      <xdr:col>0</xdr:col>
      <xdr:colOff>66675</xdr:colOff>
      <xdr:row>2</xdr:row>
      <xdr:rowOff>38100</xdr:rowOff>
    </xdr:from>
    <xdr:to>
      <xdr:col>1</xdr:col>
      <xdr:colOff>972671</xdr:colOff>
      <xdr:row>2</xdr:row>
      <xdr:rowOff>395007</xdr:rowOff>
    </xdr:to>
    <xdr:sp macro="" textlink="">
      <xdr:nvSpPr>
        <xdr:cNvPr id="6" name="テキスト ボックス 5">
          <a:extLst>
            <a:ext uri="{FF2B5EF4-FFF2-40B4-BE49-F238E27FC236}">
              <a16:creationId xmlns:a16="http://schemas.microsoft.com/office/drawing/2014/main" id="{00000000-0008-0000-0900-000006000000}"/>
            </a:ext>
          </a:extLst>
        </xdr:cNvPr>
        <xdr:cNvSpPr txBox="1"/>
      </xdr:nvSpPr>
      <xdr:spPr>
        <a:xfrm>
          <a:off x="66675" y="495300"/>
          <a:ext cx="1153646" cy="356907"/>
        </a:xfrm>
        <a:prstGeom prst="rect">
          <a:avLst/>
        </a:prstGeom>
        <a:solidFill>
          <a:srgbClr val="FFFF00"/>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b="1">
              <a:solidFill>
                <a:srgbClr val="FF0000"/>
              </a:solidFill>
            </a:rPr>
            <a:t>記載例</a:t>
          </a:r>
          <a:endParaRPr kumimoji="1" lang="en-US" altLang="ja-JP" sz="1600" b="0">
            <a:solidFill>
              <a:srgbClr val="FF0000"/>
            </a:solidFill>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15</xdr:col>
      <xdr:colOff>85725</xdr:colOff>
      <xdr:row>4</xdr:row>
      <xdr:rowOff>28574</xdr:rowOff>
    </xdr:from>
    <xdr:to>
      <xdr:col>18</xdr:col>
      <xdr:colOff>609600</xdr:colOff>
      <xdr:row>12</xdr:row>
      <xdr:rowOff>0</xdr:rowOff>
    </xdr:to>
    <xdr:sp macro="" textlink="">
      <xdr:nvSpPr>
        <xdr:cNvPr id="4" name="テキスト ボックス 3">
          <a:extLst>
            <a:ext uri="{FF2B5EF4-FFF2-40B4-BE49-F238E27FC236}">
              <a16:creationId xmlns:a16="http://schemas.microsoft.com/office/drawing/2014/main" id="{00000000-0008-0000-0A00-000004000000}"/>
            </a:ext>
          </a:extLst>
        </xdr:cNvPr>
        <xdr:cNvSpPr txBox="1"/>
      </xdr:nvSpPr>
      <xdr:spPr>
        <a:xfrm>
          <a:off x="7343775" y="1495424"/>
          <a:ext cx="2581275" cy="1190626"/>
        </a:xfrm>
        <a:prstGeom prst="rect">
          <a:avLst/>
        </a:prstGeom>
        <a:solidFill>
          <a:schemeClr val="bg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kumimoji="1" lang="ja-JP" altLang="en-US" sz="1200" b="0">
              <a:solidFill>
                <a:sysClr val="windowText" lastClr="000000"/>
              </a:solidFill>
            </a:rPr>
            <a:t>職員点検資料１を入力してから記入してください。</a:t>
          </a:r>
          <a:endParaRPr kumimoji="1" lang="en-US" altLang="ja-JP" sz="1200" b="0">
            <a:solidFill>
              <a:sysClr val="windowText" lastClr="000000"/>
            </a:solidFill>
          </a:endParaRPr>
        </a:p>
        <a:p>
          <a:pPr algn="l"/>
          <a:endParaRPr kumimoji="1" lang="en-US" altLang="ja-JP" sz="1200" b="0">
            <a:solidFill>
              <a:sysClr val="windowText" lastClr="000000"/>
            </a:solidFill>
          </a:endParaRPr>
        </a:p>
        <a:p>
          <a:pPr algn="l"/>
          <a:r>
            <a:rPr kumimoji="1" lang="ja-JP" altLang="en-US" sz="1200" b="0">
              <a:solidFill>
                <a:sysClr val="windowText" lastClr="000000"/>
              </a:solidFill>
            </a:rPr>
            <a:t>氏名から採用年月日までが自動で反映されます。</a:t>
          </a:r>
          <a:endParaRPr kumimoji="1" lang="en-US" altLang="ja-JP" sz="1200" b="0">
            <a:solidFill>
              <a:sysClr val="windowText" lastClr="000000"/>
            </a:solidFill>
          </a:endParaRPr>
        </a:p>
      </xdr:txBody>
    </xdr:sp>
    <xdr:clientData/>
  </xdr:twoCellAnchor>
  <xdr:twoCellAnchor>
    <xdr:from>
      <xdr:col>15</xdr:col>
      <xdr:colOff>85725</xdr:colOff>
      <xdr:row>12</xdr:row>
      <xdr:rowOff>85724</xdr:rowOff>
    </xdr:from>
    <xdr:to>
      <xdr:col>18</xdr:col>
      <xdr:colOff>581024</xdr:colOff>
      <xdr:row>31</xdr:row>
      <xdr:rowOff>114299</xdr:rowOff>
    </xdr:to>
    <xdr:sp macro="" textlink="">
      <xdr:nvSpPr>
        <xdr:cNvPr id="5" name="テキスト ボックス 4">
          <a:extLst>
            <a:ext uri="{FF2B5EF4-FFF2-40B4-BE49-F238E27FC236}">
              <a16:creationId xmlns:a16="http://schemas.microsoft.com/office/drawing/2014/main" id="{00000000-0008-0000-0A00-000005000000}"/>
            </a:ext>
          </a:extLst>
        </xdr:cNvPr>
        <xdr:cNvSpPr txBox="1"/>
      </xdr:nvSpPr>
      <xdr:spPr>
        <a:xfrm>
          <a:off x="8934450" y="2771774"/>
          <a:ext cx="2552699" cy="2924175"/>
        </a:xfrm>
        <a:prstGeom prst="rect">
          <a:avLst/>
        </a:prstGeom>
        <a:solidFill>
          <a:sysClr val="window" lastClr="FFFFFF"/>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kumimoji="1" lang="ja-JP" altLang="en-US" sz="1200" b="0">
              <a:solidFill>
                <a:srgbClr val="FF0000"/>
              </a:solidFill>
            </a:rPr>
            <a:t>「</a:t>
          </a:r>
          <a:r>
            <a:rPr kumimoji="1" lang="en-US" altLang="ja-JP" sz="1100" b="0" i="0" u="none" strike="noStrike" kern="0" cap="none" spc="0" normalizeH="0" baseline="0" noProof="0">
              <a:ln>
                <a:noFill/>
              </a:ln>
              <a:solidFill>
                <a:srgbClr val="FF0000"/>
              </a:solidFill>
              <a:effectLst/>
              <a:uLnTx/>
              <a:uFillTx/>
              <a:latin typeface="+mn-lt"/>
              <a:ea typeface="+mn-ea"/>
              <a:cs typeface="+mn-cs"/>
            </a:rPr>
            <a:t>1</a:t>
          </a:r>
          <a:r>
            <a:rPr kumimoji="1" lang="ja-JP" altLang="en-US" sz="1100" b="0" i="0" u="none" strike="noStrike" kern="0" cap="none" spc="0" normalizeH="0" baseline="0" noProof="0">
              <a:ln>
                <a:noFill/>
              </a:ln>
              <a:solidFill>
                <a:srgbClr val="FF0000"/>
              </a:solidFill>
              <a:effectLst/>
              <a:uLnTx/>
              <a:uFillTx/>
              <a:latin typeface="+mn-lt"/>
              <a:ea typeface="+mn-ea"/>
              <a:cs typeface="+mn-cs"/>
            </a:rPr>
            <a:t>か月の勤務日数</a:t>
          </a:r>
          <a:r>
            <a:rPr kumimoji="1" lang="en-US" altLang="ja-JP" sz="1100" b="0" i="0" u="none" strike="noStrike" kern="0" cap="none" spc="0" normalizeH="0" baseline="0" noProof="0">
              <a:ln>
                <a:noFill/>
              </a:ln>
              <a:solidFill>
                <a:srgbClr val="0070C0"/>
              </a:solidFill>
              <a:effectLst/>
              <a:uLnTx/>
              <a:uFillTx/>
              <a:latin typeface="+mn-lt"/>
              <a:ea typeface="+mn-ea"/>
              <a:cs typeface="+mn-cs"/>
            </a:rPr>
            <a:t>【</a:t>
          </a:r>
          <a:r>
            <a:rPr kumimoji="1" lang="ja-JP" altLang="en-US" sz="1100" b="0" i="0" u="none" strike="noStrike" kern="0" cap="none" spc="0" normalizeH="0" baseline="0" noProof="0">
              <a:ln>
                <a:noFill/>
              </a:ln>
              <a:solidFill>
                <a:srgbClr val="0070C0"/>
              </a:solidFill>
              <a:effectLst/>
              <a:uLnTx/>
              <a:uFillTx/>
              <a:latin typeface="+mn-lt"/>
              <a:ea typeface="+mn-ea"/>
              <a:cs typeface="+mn-cs"/>
            </a:rPr>
            <a:t>予定</a:t>
          </a:r>
          <a:r>
            <a:rPr kumimoji="1" lang="en-US" altLang="ja-JP" sz="1100" b="0" i="0" u="none" strike="noStrike" kern="0" cap="none" spc="0" normalizeH="0" baseline="0" noProof="0">
              <a:ln>
                <a:noFill/>
              </a:ln>
              <a:solidFill>
                <a:srgbClr val="0070C0"/>
              </a:solidFill>
              <a:effectLst/>
              <a:uLnTx/>
              <a:uFillTx/>
              <a:latin typeface="+mn-lt"/>
              <a:ea typeface="+mn-ea"/>
              <a:cs typeface="+mn-cs"/>
            </a:rPr>
            <a:t>】</a:t>
          </a:r>
          <a:r>
            <a:rPr kumimoji="1" lang="ja-JP" altLang="en-US" sz="1100" b="0" i="0" u="none" strike="noStrike" kern="0" cap="none" spc="0" normalizeH="0" baseline="0">
              <a:ln>
                <a:noFill/>
              </a:ln>
              <a:solidFill>
                <a:srgbClr val="FF0000"/>
              </a:solidFill>
              <a:effectLst/>
              <a:uLnTx/>
              <a:uFillTx/>
              <a:latin typeface="+mn-lt"/>
              <a:ea typeface="+mn-ea"/>
              <a:cs typeface="+mn-cs"/>
            </a:rPr>
            <a:t>」と</a:t>
          </a:r>
          <a:r>
            <a:rPr kumimoji="1" lang="ja-JP" altLang="ja-JP" sz="1100" b="0" i="0" u="none" strike="noStrike" kern="0" cap="none" spc="0" normalizeH="0" baseline="0">
              <a:ln>
                <a:noFill/>
              </a:ln>
              <a:solidFill>
                <a:srgbClr val="FF0000"/>
              </a:solidFill>
              <a:effectLst/>
              <a:uLnTx/>
              <a:uFillTx/>
              <a:latin typeface="+mn-lt"/>
              <a:ea typeface="+mn-ea"/>
              <a:cs typeface="+mn-cs"/>
            </a:rPr>
            <a:t>「有給休暇取得日数</a:t>
          </a:r>
          <a:r>
            <a:rPr kumimoji="1" lang="en-US" altLang="ja-JP" sz="1100" b="0" i="0" u="none" strike="noStrike" kern="0" cap="none" spc="0" normalizeH="0" baseline="0">
              <a:ln>
                <a:noFill/>
              </a:ln>
              <a:solidFill>
                <a:srgbClr val="0070C0"/>
              </a:solidFill>
              <a:effectLst/>
              <a:uLnTx/>
              <a:uFillTx/>
              <a:latin typeface="+mn-lt"/>
              <a:ea typeface="+mn-ea"/>
              <a:cs typeface="+mn-cs"/>
            </a:rPr>
            <a:t>【</a:t>
          </a:r>
          <a:r>
            <a:rPr kumimoji="1" lang="ja-JP" altLang="en-US" sz="1100" b="0" i="0" u="none" strike="noStrike" kern="0" cap="none" spc="0" normalizeH="0" baseline="0">
              <a:ln>
                <a:noFill/>
              </a:ln>
              <a:solidFill>
                <a:srgbClr val="0070C0"/>
              </a:solidFill>
              <a:effectLst/>
              <a:uLnTx/>
              <a:uFillTx/>
              <a:latin typeface="+mn-lt"/>
              <a:ea typeface="+mn-ea"/>
              <a:cs typeface="+mn-cs"/>
            </a:rPr>
            <a:t>予定</a:t>
          </a:r>
          <a:r>
            <a:rPr kumimoji="1" lang="en-US" altLang="ja-JP" sz="1100" b="0" i="0" u="none" strike="noStrike" kern="0" cap="none" spc="0" normalizeH="0" baseline="0">
              <a:ln>
                <a:noFill/>
              </a:ln>
              <a:solidFill>
                <a:srgbClr val="0070C0"/>
              </a:solidFill>
              <a:effectLst/>
              <a:uLnTx/>
              <a:uFillTx/>
              <a:latin typeface="+mn-lt"/>
              <a:ea typeface="+mn-ea"/>
              <a:cs typeface="+mn-cs"/>
            </a:rPr>
            <a:t>】</a:t>
          </a:r>
          <a:r>
            <a:rPr kumimoji="1" lang="ja-JP" altLang="ja-JP" sz="1100" b="0" i="0" u="none" strike="noStrike" kern="0" cap="none" spc="0" normalizeH="0" baseline="0">
              <a:ln>
                <a:noFill/>
              </a:ln>
              <a:solidFill>
                <a:srgbClr val="FF0000"/>
              </a:solidFill>
              <a:effectLst/>
              <a:uLnTx/>
              <a:uFillTx/>
              <a:latin typeface="+mn-lt"/>
              <a:ea typeface="+mn-ea"/>
              <a:cs typeface="+mn-cs"/>
            </a:rPr>
            <a:t>」</a:t>
          </a:r>
          <a:r>
            <a:rPr kumimoji="1" lang="ja-JP" altLang="en-US" sz="1100" b="0" i="0" u="none" strike="noStrike" kern="0" cap="none" spc="0" normalizeH="0" baseline="0">
              <a:ln>
                <a:noFill/>
              </a:ln>
              <a:solidFill>
                <a:srgbClr val="FF0000"/>
              </a:solidFill>
              <a:effectLst/>
              <a:uLnTx/>
              <a:uFillTx/>
              <a:latin typeface="+mn-lt"/>
              <a:ea typeface="+mn-ea"/>
              <a:cs typeface="+mn-cs"/>
            </a:rPr>
            <a:t>には</a:t>
          </a:r>
          <a:r>
            <a:rPr kumimoji="1" lang="ja-JP" altLang="ja-JP" sz="1100" b="0" i="0" u="none" strike="noStrike" kern="0" cap="none" spc="0" normalizeH="0" baseline="0">
              <a:ln>
                <a:noFill/>
              </a:ln>
              <a:solidFill>
                <a:srgbClr val="FF0000"/>
              </a:solidFill>
              <a:effectLst/>
              <a:uLnTx/>
              <a:uFillTx/>
              <a:latin typeface="+mn-lt"/>
              <a:ea typeface="+mn-ea"/>
              <a:cs typeface="+mn-cs"/>
            </a:rPr>
            <a:t>対象月</a:t>
          </a:r>
          <a:r>
            <a:rPr kumimoji="1" lang="ja-JP" altLang="en-US" sz="1100" b="0" i="0" u="none" strike="noStrike" kern="0" cap="none" spc="0" normalizeH="0" baseline="0">
              <a:ln>
                <a:noFill/>
              </a:ln>
              <a:solidFill>
                <a:srgbClr val="FF0000"/>
              </a:solidFill>
              <a:effectLst/>
              <a:uLnTx/>
              <a:uFillTx/>
              <a:latin typeface="+mn-lt"/>
              <a:ea typeface="+mn-ea"/>
              <a:cs typeface="+mn-cs"/>
            </a:rPr>
            <a:t>の</a:t>
          </a:r>
          <a:r>
            <a:rPr kumimoji="1" lang="ja-JP" altLang="en-US" sz="1100" b="0" i="0" u="none" strike="noStrike" kern="0" cap="none" spc="0" normalizeH="0" baseline="0">
              <a:ln>
                <a:noFill/>
              </a:ln>
              <a:solidFill>
                <a:srgbClr val="0070C0"/>
              </a:solidFill>
              <a:effectLst/>
              <a:uLnTx/>
              <a:uFillTx/>
              <a:latin typeface="+mn-lt"/>
              <a:ea typeface="+mn-ea"/>
              <a:cs typeface="+mn-cs"/>
            </a:rPr>
            <a:t>シフト作成時の予定</a:t>
          </a:r>
          <a:r>
            <a:rPr kumimoji="1" lang="ja-JP" altLang="en-US" sz="1100" b="0" i="0" u="none" strike="noStrike" kern="0" cap="none" spc="0" normalizeH="0" baseline="0">
              <a:ln>
                <a:noFill/>
              </a:ln>
              <a:solidFill>
                <a:srgbClr val="FF0000"/>
              </a:solidFill>
              <a:effectLst/>
              <a:uLnTx/>
              <a:uFillTx/>
              <a:latin typeface="+mn-lt"/>
              <a:ea typeface="+mn-ea"/>
              <a:cs typeface="+mn-cs"/>
            </a:rPr>
            <a:t>を記入してください。</a:t>
          </a:r>
          <a:endParaRPr kumimoji="1" lang="en-US" altLang="ja-JP" sz="1100" b="0" i="0" u="none" strike="noStrike" kern="0" cap="none" spc="0" normalizeH="0" baseline="0">
            <a:ln>
              <a:noFill/>
            </a:ln>
            <a:solidFill>
              <a:srgbClr val="FF0000"/>
            </a:solidFill>
            <a:effectLst/>
            <a:uLnTx/>
            <a:uFillTx/>
            <a:latin typeface="+mn-lt"/>
            <a:ea typeface="+mn-ea"/>
            <a:cs typeface="+mn-cs"/>
          </a:endParaRPr>
        </a:p>
        <a:p>
          <a:pPr algn="l"/>
          <a:endParaRPr kumimoji="1" lang="en-US" altLang="ja-JP" sz="1100" b="0">
            <a:solidFill>
              <a:srgbClr val="FF0000"/>
            </a:solidFill>
          </a:endParaRPr>
        </a:p>
        <a:p>
          <a:pPr algn="l"/>
          <a:r>
            <a:rPr kumimoji="1" lang="ja-JP" altLang="en-US" sz="1100" b="0">
              <a:solidFill>
                <a:srgbClr val="FF0000"/>
              </a:solidFill>
            </a:rPr>
            <a:t>「</a:t>
          </a:r>
          <a:r>
            <a:rPr kumimoji="1" lang="en-US" altLang="ja-JP" sz="1100" b="0">
              <a:solidFill>
                <a:srgbClr val="FF0000"/>
              </a:solidFill>
            </a:rPr>
            <a:t>1</a:t>
          </a:r>
          <a:r>
            <a:rPr kumimoji="1" lang="ja-JP" altLang="en-US" sz="1100" b="0">
              <a:solidFill>
                <a:srgbClr val="FF0000"/>
              </a:solidFill>
            </a:rPr>
            <a:t>か月の勤務日数</a:t>
          </a:r>
          <a:r>
            <a:rPr kumimoji="1" lang="en-US" altLang="ja-JP" sz="1100" b="0">
              <a:solidFill>
                <a:srgbClr val="FF0000"/>
              </a:solidFill>
            </a:rPr>
            <a:t>【</a:t>
          </a:r>
          <a:r>
            <a:rPr kumimoji="1" lang="ja-JP" altLang="en-US" sz="1100" b="0">
              <a:solidFill>
                <a:srgbClr val="FF0000"/>
              </a:solidFill>
            </a:rPr>
            <a:t>実績</a:t>
          </a:r>
          <a:r>
            <a:rPr kumimoji="1" lang="en-US" altLang="ja-JP" sz="1100" b="0">
              <a:solidFill>
                <a:srgbClr val="FF0000"/>
              </a:solidFill>
            </a:rPr>
            <a:t>】</a:t>
          </a:r>
          <a:r>
            <a:rPr kumimoji="1" lang="ja-JP" altLang="en-US" sz="1100" b="0">
              <a:solidFill>
                <a:srgbClr val="FF0000"/>
              </a:solidFill>
            </a:rPr>
            <a:t>」と「有給休暇取得日数</a:t>
          </a:r>
          <a:r>
            <a:rPr kumimoji="1" lang="en-US" altLang="ja-JP" sz="1100" b="0">
              <a:solidFill>
                <a:srgbClr val="FF0000"/>
              </a:solidFill>
            </a:rPr>
            <a:t>【</a:t>
          </a:r>
          <a:r>
            <a:rPr kumimoji="1" lang="ja-JP" altLang="en-US" sz="1100" b="0">
              <a:solidFill>
                <a:srgbClr val="FF0000"/>
              </a:solidFill>
            </a:rPr>
            <a:t>実績</a:t>
          </a:r>
          <a:r>
            <a:rPr kumimoji="1" lang="en-US" altLang="ja-JP" sz="1100" b="0">
              <a:solidFill>
                <a:srgbClr val="FF0000"/>
              </a:solidFill>
            </a:rPr>
            <a:t>】</a:t>
          </a:r>
          <a:r>
            <a:rPr kumimoji="1" lang="ja-JP" altLang="en-US" sz="1100" b="0">
              <a:solidFill>
                <a:srgbClr val="FF0000"/>
              </a:solidFill>
            </a:rPr>
            <a:t>」には対象月の実績を記入してください。</a:t>
          </a:r>
          <a:endParaRPr kumimoji="1" lang="en-US" altLang="ja-JP" sz="1100" b="0">
            <a:solidFill>
              <a:srgbClr val="FF0000"/>
            </a:solidFill>
          </a:endParaRPr>
        </a:p>
        <a:p>
          <a:pPr algn="l"/>
          <a:endParaRPr kumimoji="1" lang="en-US" altLang="ja-JP" sz="1100" b="0">
            <a:solidFill>
              <a:srgbClr val="FF0000"/>
            </a:solidFill>
          </a:endParaRPr>
        </a:p>
        <a:p>
          <a:pPr algn="l"/>
          <a:r>
            <a:rPr kumimoji="1" lang="ja-JP" altLang="ja-JP" sz="1100" b="0">
              <a:solidFill>
                <a:srgbClr val="FF0000"/>
              </a:solidFill>
              <a:effectLst/>
              <a:latin typeface="+mn-lt"/>
              <a:ea typeface="+mn-ea"/>
              <a:cs typeface="+mn-cs"/>
            </a:rPr>
            <a:t>「</a:t>
          </a:r>
          <a:r>
            <a:rPr kumimoji="1" lang="en-US" altLang="ja-JP" sz="1100" b="0">
              <a:solidFill>
                <a:srgbClr val="FF0000"/>
              </a:solidFill>
              <a:effectLst/>
              <a:latin typeface="+mn-lt"/>
              <a:ea typeface="+mn-ea"/>
              <a:cs typeface="+mn-cs"/>
            </a:rPr>
            <a:t>1</a:t>
          </a:r>
          <a:r>
            <a:rPr kumimoji="1" lang="ja-JP" altLang="ja-JP" sz="1100" b="0">
              <a:solidFill>
                <a:srgbClr val="FF0000"/>
              </a:solidFill>
              <a:effectLst/>
              <a:latin typeface="+mn-lt"/>
              <a:ea typeface="+mn-ea"/>
              <a:cs typeface="+mn-cs"/>
            </a:rPr>
            <a:t>か月の勤務日数」</a:t>
          </a:r>
          <a:r>
            <a:rPr kumimoji="1" lang="ja-JP" altLang="en-US" sz="1100" b="0">
              <a:solidFill>
                <a:srgbClr val="FF0000"/>
              </a:solidFill>
              <a:effectLst/>
              <a:latin typeface="+mn-lt"/>
              <a:ea typeface="+mn-ea"/>
              <a:cs typeface="+mn-cs"/>
            </a:rPr>
            <a:t>に</a:t>
          </a:r>
          <a:r>
            <a:rPr kumimoji="1" lang="ja-JP" altLang="ja-JP" sz="1100" b="0">
              <a:solidFill>
                <a:srgbClr val="FF0000"/>
              </a:solidFill>
              <a:effectLst/>
              <a:latin typeface="+mn-lt"/>
              <a:ea typeface="+mn-ea"/>
              <a:cs typeface="+mn-cs"/>
            </a:rPr>
            <a:t>「有給休暇取得日数」</a:t>
          </a:r>
          <a:r>
            <a:rPr kumimoji="1" lang="ja-JP" altLang="en-US" sz="1100" b="0">
              <a:solidFill>
                <a:srgbClr val="FF0000"/>
              </a:solidFill>
              <a:effectLst/>
              <a:latin typeface="+mn-lt"/>
              <a:ea typeface="+mn-ea"/>
              <a:cs typeface="+mn-cs"/>
            </a:rPr>
            <a:t>は含まれません。</a:t>
          </a:r>
          <a:endParaRPr kumimoji="1" lang="en-US" altLang="ja-JP" sz="1100" b="0">
            <a:solidFill>
              <a:srgbClr val="FF0000"/>
            </a:solidFill>
            <a:effectLst/>
            <a:latin typeface="+mn-lt"/>
            <a:ea typeface="+mn-ea"/>
            <a:cs typeface="+mn-cs"/>
          </a:endParaRPr>
        </a:p>
        <a:p>
          <a:pPr algn="l"/>
          <a:endParaRPr kumimoji="1" lang="en-US" altLang="ja-JP" sz="1100" b="0">
            <a:solidFill>
              <a:srgbClr val="FF0000"/>
            </a:solidFill>
            <a:effectLst/>
            <a:latin typeface="+mn-lt"/>
            <a:ea typeface="+mn-ea"/>
            <a:cs typeface="+mn-cs"/>
          </a:endParaRPr>
        </a:p>
        <a:p>
          <a:pPr algn="l"/>
          <a:r>
            <a:rPr kumimoji="1" lang="ja-JP" altLang="en-US" sz="1100" b="0">
              <a:solidFill>
                <a:srgbClr val="FF0000"/>
              </a:solidFill>
            </a:rPr>
            <a:t>無給休暇は対象となりませんので、日数に含めないでください。</a:t>
          </a:r>
          <a:endParaRPr kumimoji="1" lang="en-US" altLang="ja-JP" sz="1100" b="0">
            <a:solidFill>
              <a:srgbClr val="FF0000"/>
            </a:solidFill>
          </a:endParaRPr>
        </a:p>
      </xdr:txBody>
    </xdr:sp>
    <xdr:clientData/>
  </xdr:twoCellAnchor>
  <xdr:twoCellAnchor>
    <xdr:from>
      <xdr:col>15</xdr:col>
      <xdr:colOff>76200</xdr:colOff>
      <xdr:row>32</xdr:row>
      <xdr:rowOff>19050</xdr:rowOff>
    </xdr:from>
    <xdr:to>
      <xdr:col>18</xdr:col>
      <xdr:colOff>581024</xdr:colOff>
      <xdr:row>42</xdr:row>
      <xdr:rowOff>104776</xdr:rowOff>
    </xdr:to>
    <xdr:sp macro="" textlink="">
      <xdr:nvSpPr>
        <xdr:cNvPr id="7" name="テキスト ボックス 6">
          <a:extLst>
            <a:ext uri="{FF2B5EF4-FFF2-40B4-BE49-F238E27FC236}">
              <a16:creationId xmlns:a16="http://schemas.microsoft.com/office/drawing/2014/main" id="{00000000-0008-0000-0A00-000007000000}"/>
            </a:ext>
          </a:extLst>
        </xdr:cNvPr>
        <xdr:cNvSpPr txBox="1"/>
      </xdr:nvSpPr>
      <xdr:spPr>
        <a:xfrm>
          <a:off x="8924925" y="5753100"/>
          <a:ext cx="2562224" cy="1609726"/>
        </a:xfrm>
        <a:prstGeom prst="rect">
          <a:avLst/>
        </a:prstGeom>
        <a:solidFill>
          <a:sysClr val="window" lastClr="FFFFFF"/>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kumimoji="1" lang="ja-JP" altLang="en-US" sz="1100" b="0">
              <a:solidFill>
                <a:srgbClr val="FF0000"/>
              </a:solidFill>
            </a:rPr>
            <a:t>有給の時間休をとった場合</a:t>
          </a:r>
          <a:endParaRPr kumimoji="1" lang="en-US" altLang="ja-JP" sz="1100" b="0">
            <a:solidFill>
              <a:srgbClr val="FF0000"/>
            </a:solidFill>
          </a:endParaRPr>
        </a:p>
        <a:p>
          <a:pPr algn="l"/>
          <a:r>
            <a:rPr kumimoji="1" lang="ja-JP" altLang="en-US" sz="1100" b="0">
              <a:solidFill>
                <a:srgbClr val="FF0000"/>
              </a:solidFill>
            </a:rPr>
            <a:t>その日の勤務時間と休暇時間のうち、長い方のもので計算します。</a:t>
          </a:r>
          <a:endParaRPr kumimoji="1" lang="en-US" altLang="ja-JP" sz="1100" b="0">
            <a:solidFill>
              <a:srgbClr val="FF0000"/>
            </a:solidFill>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b="0">
              <a:solidFill>
                <a:srgbClr val="FF0000"/>
              </a:solidFill>
              <a:effectLst/>
              <a:latin typeface="+mn-lt"/>
              <a:ea typeface="+mn-ea"/>
              <a:cs typeface="+mn-cs"/>
            </a:rPr>
            <a:t>例</a:t>
          </a:r>
          <a:r>
            <a:rPr kumimoji="1" lang="ja-JP" altLang="en-US" sz="1100" b="0">
              <a:solidFill>
                <a:srgbClr val="FF0000"/>
              </a:solidFill>
              <a:effectLst/>
              <a:latin typeface="+mn-lt"/>
              <a:ea typeface="+mn-ea"/>
              <a:cs typeface="+mn-cs"/>
            </a:rPr>
            <a:t>：</a:t>
          </a:r>
          <a:r>
            <a:rPr kumimoji="1" lang="en-US" altLang="ja-JP" sz="1100" b="0">
              <a:solidFill>
                <a:srgbClr val="FF0000"/>
              </a:solidFill>
              <a:effectLst/>
              <a:latin typeface="+mn-lt"/>
              <a:ea typeface="+mn-ea"/>
              <a:cs typeface="+mn-cs"/>
            </a:rPr>
            <a:t>8</a:t>
          </a:r>
          <a:r>
            <a:rPr kumimoji="1" lang="ja-JP" altLang="ja-JP" sz="1100" b="0">
              <a:solidFill>
                <a:srgbClr val="FF0000"/>
              </a:solidFill>
              <a:effectLst/>
              <a:latin typeface="+mn-lt"/>
              <a:ea typeface="+mn-ea"/>
              <a:cs typeface="+mn-cs"/>
            </a:rPr>
            <a:t>時間勤務のうち</a:t>
          </a:r>
          <a:r>
            <a:rPr kumimoji="1" lang="en-US" altLang="ja-JP" sz="1100" b="0">
              <a:solidFill>
                <a:srgbClr val="FF0000"/>
              </a:solidFill>
              <a:effectLst/>
              <a:latin typeface="+mn-lt"/>
              <a:ea typeface="+mn-ea"/>
              <a:cs typeface="+mn-cs"/>
            </a:rPr>
            <a:t>2</a:t>
          </a:r>
          <a:r>
            <a:rPr kumimoji="1" lang="ja-JP" altLang="ja-JP" sz="1100" b="0">
              <a:solidFill>
                <a:srgbClr val="FF0000"/>
              </a:solidFill>
              <a:effectLst/>
              <a:latin typeface="+mn-lt"/>
              <a:ea typeface="+mn-ea"/>
              <a:cs typeface="+mn-cs"/>
            </a:rPr>
            <a:t>時間</a:t>
          </a:r>
          <a:r>
            <a:rPr kumimoji="1" lang="ja-JP" altLang="en-US" sz="1100" b="0">
              <a:solidFill>
                <a:srgbClr val="FF0000"/>
              </a:solidFill>
              <a:effectLst/>
              <a:latin typeface="+mn-lt"/>
              <a:ea typeface="+mn-ea"/>
              <a:cs typeface="+mn-cs"/>
            </a:rPr>
            <a:t>の</a:t>
          </a:r>
          <a:r>
            <a:rPr kumimoji="1" lang="ja-JP" altLang="ja-JP" sz="1100" b="0">
              <a:solidFill>
                <a:srgbClr val="FF0000"/>
              </a:solidFill>
              <a:effectLst/>
              <a:latin typeface="+mn-lt"/>
              <a:ea typeface="+mn-ea"/>
              <a:cs typeface="+mn-cs"/>
            </a:rPr>
            <a:t>時間休をとった</a:t>
          </a:r>
          <a:r>
            <a:rPr kumimoji="1" lang="ja-JP" altLang="en-US" sz="1100" b="0">
              <a:solidFill>
                <a:srgbClr val="FF0000"/>
              </a:solidFill>
              <a:effectLst/>
              <a:latin typeface="+mn-lt"/>
              <a:ea typeface="+mn-ea"/>
              <a:cs typeface="+mn-cs"/>
            </a:rPr>
            <a:t>場合は</a:t>
          </a:r>
          <a:r>
            <a:rPr kumimoji="1" lang="ja-JP" altLang="ja-JP" sz="1100" b="0">
              <a:solidFill>
                <a:srgbClr val="FF0000"/>
              </a:solidFill>
              <a:effectLst/>
              <a:latin typeface="+mn-lt"/>
              <a:ea typeface="+mn-ea"/>
              <a:cs typeface="+mn-cs"/>
            </a:rPr>
            <a:t>、</a:t>
          </a:r>
          <a:r>
            <a:rPr kumimoji="1" lang="ja-JP" altLang="en-US" sz="1100" b="0">
              <a:solidFill>
                <a:srgbClr val="FF0000"/>
              </a:solidFill>
              <a:effectLst/>
              <a:latin typeface="+mn-lt"/>
              <a:ea typeface="+mn-ea"/>
              <a:cs typeface="+mn-cs"/>
            </a:rPr>
            <a:t>勤務時間の方が長いため、その日は</a:t>
          </a:r>
          <a:r>
            <a:rPr kumimoji="1" lang="ja-JP" altLang="ja-JP" sz="1100" b="0">
              <a:solidFill>
                <a:srgbClr val="FF0000"/>
              </a:solidFill>
              <a:effectLst/>
              <a:latin typeface="+mn-lt"/>
              <a:ea typeface="+mn-ea"/>
              <a:cs typeface="+mn-cs"/>
            </a:rPr>
            <a:t>「</a:t>
          </a:r>
          <a:r>
            <a:rPr kumimoji="1" lang="en-US" altLang="ja-JP" sz="1100" b="0">
              <a:solidFill>
                <a:srgbClr val="FF0000"/>
              </a:solidFill>
              <a:effectLst/>
              <a:latin typeface="+mn-lt"/>
              <a:ea typeface="+mn-ea"/>
              <a:cs typeface="+mn-cs"/>
            </a:rPr>
            <a:t>1</a:t>
          </a:r>
          <a:r>
            <a:rPr kumimoji="1" lang="ja-JP" altLang="ja-JP" sz="1100" b="0">
              <a:solidFill>
                <a:srgbClr val="FF0000"/>
              </a:solidFill>
              <a:effectLst/>
              <a:latin typeface="+mn-lt"/>
              <a:ea typeface="+mn-ea"/>
              <a:cs typeface="+mn-cs"/>
            </a:rPr>
            <a:t>か月の勤務日数」</a:t>
          </a:r>
          <a:r>
            <a:rPr kumimoji="1" lang="ja-JP" altLang="en-US" sz="1100" b="0">
              <a:solidFill>
                <a:srgbClr val="FF0000"/>
              </a:solidFill>
              <a:effectLst/>
              <a:latin typeface="+mn-lt"/>
              <a:ea typeface="+mn-ea"/>
              <a:cs typeface="+mn-cs"/>
            </a:rPr>
            <a:t>の</a:t>
          </a:r>
          <a:r>
            <a:rPr kumimoji="1" lang="en-US" altLang="ja-JP" sz="1100" b="0">
              <a:solidFill>
                <a:srgbClr val="FF0000"/>
              </a:solidFill>
              <a:effectLst/>
              <a:latin typeface="+mn-lt"/>
              <a:ea typeface="+mn-ea"/>
              <a:cs typeface="+mn-cs"/>
            </a:rPr>
            <a:t>1</a:t>
          </a:r>
          <a:r>
            <a:rPr kumimoji="1" lang="ja-JP" altLang="en-US" sz="1100" b="0">
              <a:solidFill>
                <a:srgbClr val="FF0000"/>
              </a:solidFill>
              <a:effectLst/>
              <a:latin typeface="+mn-lt"/>
              <a:ea typeface="+mn-ea"/>
              <a:cs typeface="+mn-cs"/>
            </a:rPr>
            <a:t>日分としてカウントします。</a:t>
          </a:r>
          <a:endParaRPr kumimoji="1" lang="en-US" altLang="ja-JP" sz="1100" b="0">
            <a:solidFill>
              <a:srgbClr val="FF0000"/>
            </a:solidFill>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17</xdr:col>
      <xdr:colOff>28576</xdr:colOff>
      <xdr:row>33</xdr:row>
      <xdr:rowOff>104774</xdr:rowOff>
    </xdr:from>
    <xdr:to>
      <xdr:col>20</xdr:col>
      <xdr:colOff>762000</xdr:colOff>
      <xdr:row>38</xdr:row>
      <xdr:rowOff>133349</xdr:rowOff>
    </xdr:to>
    <xdr:sp macro="" textlink="">
      <xdr:nvSpPr>
        <xdr:cNvPr id="3" name="テキスト ボックス 2">
          <a:extLst>
            <a:ext uri="{FF2B5EF4-FFF2-40B4-BE49-F238E27FC236}">
              <a16:creationId xmlns:a16="http://schemas.microsoft.com/office/drawing/2014/main" id="{00000000-0008-0000-0B00-000003000000}"/>
            </a:ext>
          </a:extLst>
        </xdr:cNvPr>
        <xdr:cNvSpPr txBox="1"/>
      </xdr:nvSpPr>
      <xdr:spPr>
        <a:xfrm>
          <a:off x="10420351" y="5800724"/>
          <a:ext cx="2562224" cy="790575"/>
        </a:xfrm>
        <a:prstGeom prst="rect">
          <a:avLst/>
        </a:prstGeom>
        <a:solidFill>
          <a:sysClr val="window" lastClr="FFFFFF"/>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b="0">
              <a:solidFill>
                <a:srgbClr val="FF0000"/>
              </a:solidFill>
              <a:effectLst/>
              <a:latin typeface="+mn-lt"/>
              <a:ea typeface="+mn-ea"/>
              <a:cs typeface="+mn-cs"/>
            </a:rPr>
            <a:t>分は時間に換算してください。</a:t>
          </a:r>
          <a:endParaRPr lang="ja-JP" altLang="ja-JP" sz="1200">
            <a:solidFill>
              <a:srgbClr val="FF0000"/>
            </a:solidFill>
            <a:effectLst/>
          </a:endParaRPr>
        </a:p>
        <a:p>
          <a:r>
            <a:rPr kumimoji="1" lang="ja-JP" altLang="ja-JP" sz="1100" b="0">
              <a:solidFill>
                <a:srgbClr val="FF0000"/>
              </a:solidFill>
              <a:effectLst/>
              <a:latin typeface="+mn-lt"/>
              <a:ea typeface="+mn-ea"/>
              <a:cs typeface="+mn-cs"/>
            </a:rPr>
            <a:t>例：　</a:t>
          </a:r>
          <a:r>
            <a:rPr kumimoji="1" lang="en-US" altLang="ja-JP" sz="1100" b="0">
              <a:solidFill>
                <a:srgbClr val="FF0000"/>
              </a:solidFill>
              <a:effectLst/>
              <a:latin typeface="+mn-lt"/>
              <a:ea typeface="+mn-ea"/>
              <a:cs typeface="+mn-cs"/>
            </a:rPr>
            <a:t>30</a:t>
          </a:r>
          <a:r>
            <a:rPr kumimoji="1" lang="ja-JP" altLang="ja-JP" sz="1100" b="0">
              <a:solidFill>
                <a:srgbClr val="FF0000"/>
              </a:solidFill>
              <a:effectLst/>
              <a:latin typeface="+mn-lt"/>
              <a:ea typeface="+mn-ea"/>
              <a:cs typeface="+mn-cs"/>
            </a:rPr>
            <a:t>分　</a:t>
          </a:r>
          <a:r>
            <a:rPr kumimoji="1" lang="en-US" altLang="ja-JP" sz="1100" b="0">
              <a:solidFill>
                <a:srgbClr val="FF0000"/>
              </a:solidFill>
              <a:effectLst/>
              <a:latin typeface="+mn-lt"/>
              <a:ea typeface="+mn-ea"/>
              <a:cs typeface="+mn-cs"/>
            </a:rPr>
            <a:t>0.5</a:t>
          </a:r>
          <a:r>
            <a:rPr kumimoji="1" lang="ja-JP" altLang="ja-JP" sz="1100" b="0">
              <a:solidFill>
                <a:srgbClr val="FF0000"/>
              </a:solidFill>
              <a:effectLst/>
              <a:latin typeface="+mn-lt"/>
              <a:ea typeface="+mn-ea"/>
              <a:cs typeface="+mn-cs"/>
            </a:rPr>
            <a:t>時間</a:t>
          </a:r>
          <a:endParaRPr lang="ja-JP" altLang="ja-JP" sz="1200">
            <a:solidFill>
              <a:srgbClr val="FF0000"/>
            </a:solidFill>
            <a:effectLst/>
          </a:endParaRPr>
        </a:p>
        <a:p>
          <a:r>
            <a:rPr kumimoji="1" lang="ja-JP" altLang="ja-JP" sz="1100" b="0">
              <a:solidFill>
                <a:srgbClr val="FF0000"/>
              </a:solidFill>
              <a:effectLst/>
              <a:latin typeface="+mn-lt"/>
              <a:ea typeface="+mn-ea"/>
              <a:cs typeface="+mn-cs"/>
            </a:rPr>
            <a:t>　　　 </a:t>
          </a:r>
          <a:r>
            <a:rPr kumimoji="1" lang="en-US" altLang="ja-JP" sz="1100" b="0">
              <a:solidFill>
                <a:srgbClr val="FF0000"/>
              </a:solidFill>
              <a:effectLst/>
              <a:latin typeface="+mn-lt"/>
              <a:ea typeface="+mn-ea"/>
              <a:cs typeface="+mn-cs"/>
            </a:rPr>
            <a:t>15</a:t>
          </a:r>
          <a:r>
            <a:rPr kumimoji="1" lang="ja-JP" altLang="ja-JP" sz="1100" b="0">
              <a:solidFill>
                <a:srgbClr val="FF0000"/>
              </a:solidFill>
              <a:effectLst/>
              <a:latin typeface="+mn-lt"/>
              <a:ea typeface="+mn-ea"/>
              <a:cs typeface="+mn-cs"/>
            </a:rPr>
            <a:t>分　</a:t>
          </a:r>
          <a:r>
            <a:rPr kumimoji="1" lang="en-US" altLang="ja-JP" sz="1100" b="0">
              <a:solidFill>
                <a:srgbClr val="FF0000"/>
              </a:solidFill>
              <a:effectLst/>
              <a:latin typeface="+mn-lt"/>
              <a:ea typeface="+mn-ea"/>
              <a:cs typeface="+mn-cs"/>
            </a:rPr>
            <a:t>0.25</a:t>
          </a:r>
          <a:r>
            <a:rPr kumimoji="1" lang="ja-JP" altLang="ja-JP" sz="1100" b="0">
              <a:solidFill>
                <a:srgbClr val="FF0000"/>
              </a:solidFill>
              <a:effectLst/>
              <a:latin typeface="+mn-lt"/>
              <a:ea typeface="+mn-ea"/>
              <a:cs typeface="+mn-cs"/>
            </a:rPr>
            <a:t>時間　</a:t>
          </a:r>
          <a:endParaRPr lang="ja-JP" altLang="ja-JP" sz="1200">
            <a:solidFill>
              <a:srgbClr val="FF0000"/>
            </a:solidFill>
            <a:effectLst/>
          </a:endParaRPr>
        </a:p>
      </xdr:txBody>
    </xdr:sp>
    <xdr:clientData/>
  </xdr:twoCellAnchor>
  <xdr:twoCellAnchor>
    <xdr:from>
      <xdr:col>17</xdr:col>
      <xdr:colOff>9525</xdr:colOff>
      <xdr:row>4</xdr:row>
      <xdr:rowOff>38099</xdr:rowOff>
    </xdr:from>
    <xdr:to>
      <xdr:col>20</xdr:col>
      <xdr:colOff>762000</xdr:colOff>
      <xdr:row>12</xdr:row>
      <xdr:rowOff>38100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8362950" y="1304924"/>
          <a:ext cx="2581275" cy="1219201"/>
        </a:xfrm>
        <a:prstGeom prst="rect">
          <a:avLst/>
        </a:prstGeom>
        <a:solidFill>
          <a:schemeClr val="bg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kumimoji="1" lang="ja-JP" altLang="en-US" sz="1200" b="0">
              <a:solidFill>
                <a:sysClr val="windowText" lastClr="000000"/>
              </a:solidFill>
            </a:rPr>
            <a:t>職員点検資料２を入力してから記入してください。</a:t>
          </a:r>
          <a:endParaRPr kumimoji="1" lang="en-US" altLang="ja-JP" sz="1200" b="0">
            <a:solidFill>
              <a:sysClr val="windowText" lastClr="000000"/>
            </a:solidFill>
          </a:endParaRPr>
        </a:p>
        <a:p>
          <a:pPr algn="l"/>
          <a:endParaRPr kumimoji="1" lang="en-US" altLang="ja-JP" sz="1200" b="0">
            <a:solidFill>
              <a:sysClr val="windowText" lastClr="000000"/>
            </a:solidFill>
          </a:endParaRPr>
        </a:p>
        <a:p>
          <a:pPr algn="l"/>
          <a:r>
            <a:rPr kumimoji="1" lang="ja-JP" altLang="en-US" sz="1200" b="0">
              <a:solidFill>
                <a:sysClr val="windowText" lastClr="000000"/>
              </a:solidFill>
            </a:rPr>
            <a:t>氏名から契約期間までが自動で反映されます。</a:t>
          </a:r>
          <a:endParaRPr kumimoji="1" lang="en-US" altLang="ja-JP" sz="1200" b="0">
            <a:solidFill>
              <a:sysClr val="windowText" lastClr="000000"/>
            </a:solidFill>
          </a:endParaRPr>
        </a:p>
      </xdr:txBody>
    </xdr:sp>
    <xdr:clientData/>
  </xdr:twoCellAnchor>
  <xdr:twoCellAnchor>
    <xdr:from>
      <xdr:col>1</xdr:col>
      <xdr:colOff>400050</xdr:colOff>
      <xdr:row>17</xdr:row>
      <xdr:rowOff>9525</xdr:rowOff>
    </xdr:from>
    <xdr:to>
      <xdr:col>9</xdr:col>
      <xdr:colOff>45720</xdr:colOff>
      <xdr:row>23</xdr:row>
      <xdr:rowOff>133350</xdr:rowOff>
    </xdr:to>
    <xdr:sp macro="" textlink="">
      <xdr:nvSpPr>
        <xdr:cNvPr id="5" name="テキスト ボックス 4">
          <a:extLst>
            <a:ext uri="{FF2B5EF4-FFF2-40B4-BE49-F238E27FC236}">
              <a16:creationId xmlns:a16="http://schemas.microsoft.com/office/drawing/2014/main" id="{00000000-0008-0000-0B00-000005000000}"/>
            </a:ext>
          </a:extLst>
        </xdr:cNvPr>
        <xdr:cNvSpPr txBox="1"/>
      </xdr:nvSpPr>
      <xdr:spPr>
        <a:xfrm>
          <a:off x="621030" y="3263265"/>
          <a:ext cx="5093970" cy="1038225"/>
        </a:xfrm>
        <a:prstGeom prst="rect">
          <a:avLst/>
        </a:prstGeom>
        <a:solidFill>
          <a:srgbClr val="FFFF00"/>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000" b="1">
              <a:solidFill>
                <a:srgbClr val="FF0000"/>
              </a:solidFill>
            </a:rPr>
            <a:t>職員点検資料</a:t>
          </a:r>
          <a:r>
            <a:rPr kumimoji="1" lang="en-US" altLang="ja-JP" sz="2000" b="1">
              <a:solidFill>
                <a:srgbClr val="FF0000"/>
              </a:solidFill>
            </a:rPr>
            <a:t>2</a:t>
          </a:r>
          <a:r>
            <a:rPr kumimoji="1" lang="ja-JP" altLang="en-US" sz="2000" b="1">
              <a:solidFill>
                <a:srgbClr val="FF0000"/>
              </a:solidFill>
            </a:rPr>
            <a:t>を入力してから</a:t>
          </a:r>
          <a:r>
            <a:rPr kumimoji="1" lang="ja-JP" altLang="en-US" sz="1200" b="1">
              <a:solidFill>
                <a:srgbClr val="FF0000"/>
              </a:solidFill>
            </a:rPr>
            <a:t>の記入をお願いします。</a:t>
          </a:r>
          <a:endParaRPr kumimoji="1" lang="en-US" altLang="ja-JP" sz="1200" b="1">
            <a:solidFill>
              <a:srgbClr val="FF0000"/>
            </a:solidFill>
          </a:endParaRPr>
        </a:p>
        <a:p>
          <a:pPr algn="ctr"/>
          <a:endParaRPr kumimoji="1" lang="en-US" altLang="ja-JP" sz="1400" b="1">
            <a:solidFill>
              <a:srgbClr val="FF0000"/>
            </a:solidFill>
          </a:endParaRPr>
        </a:p>
        <a:p>
          <a:pPr algn="ctr"/>
          <a:r>
            <a:rPr kumimoji="1" lang="ja-JP" altLang="en-US" sz="1400" b="0">
              <a:solidFill>
                <a:srgbClr val="FF0000"/>
              </a:solidFill>
            </a:rPr>
            <a:t>氏名から契約期間までが</a:t>
          </a:r>
          <a:r>
            <a:rPr kumimoji="1" lang="ja-JP" altLang="en-US" sz="2000" b="0">
              <a:solidFill>
                <a:srgbClr val="FF0000"/>
              </a:solidFill>
            </a:rPr>
            <a:t>自動</a:t>
          </a:r>
          <a:r>
            <a:rPr kumimoji="1" lang="ja-JP" altLang="en-US" sz="1400" b="0">
              <a:solidFill>
                <a:srgbClr val="FF0000"/>
              </a:solidFill>
            </a:rPr>
            <a:t>で反映されます。</a:t>
          </a:r>
          <a:endParaRPr kumimoji="1" lang="en-US" altLang="ja-JP" sz="1400" b="0">
            <a:solidFill>
              <a:srgbClr val="FF0000"/>
            </a:solidFill>
          </a:endParaRPr>
        </a:p>
      </xdr:txBody>
    </xdr:sp>
    <xdr:clientData/>
  </xdr:twoCellAnchor>
  <xdr:twoCellAnchor>
    <xdr:from>
      <xdr:col>0</xdr:col>
      <xdr:colOff>76200</xdr:colOff>
      <xdr:row>2</xdr:row>
      <xdr:rowOff>47626</xdr:rowOff>
    </xdr:from>
    <xdr:to>
      <xdr:col>1</xdr:col>
      <xdr:colOff>982196</xdr:colOff>
      <xdr:row>3</xdr:row>
      <xdr:rowOff>95250</xdr:rowOff>
    </xdr:to>
    <xdr:sp macro="" textlink="">
      <xdr:nvSpPr>
        <xdr:cNvPr id="6" name="テキスト ボックス 5">
          <a:extLst>
            <a:ext uri="{FF2B5EF4-FFF2-40B4-BE49-F238E27FC236}">
              <a16:creationId xmlns:a16="http://schemas.microsoft.com/office/drawing/2014/main" id="{00000000-0008-0000-0B00-000006000000}"/>
            </a:ext>
          </a:extLst>
        </xdr:cNvPr>
        <xdr:cNvSpPr txBox="1"/>
      </xdr:nvSpPr>
      <xdr:spPr>
        <a:xfrm>
          <a:off x="76200" y="504826"/>
          <a:ext cx="1153646" cy="276224"/>
        </a:xfrm>
        <a:prstGeom prst="rect">
          <a:avLst/>
        </a:prstGeom>
        <a:solidFill>
          <a:srgbClr val="FFFF00"/>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b="1">
              <a:solidFill>
                <a:srgbClr val="FF0000"/>
              </a:solidFill>
            </a:rPr>
            <a:t>記載例</a:t>
          </a:r>
          <a:endParaRPr kumimoji="1" lang="en-US" altLang="ja-JP" sz="1600" b="0">
            <a:solidFill>
              <a:srgbClr val="FF0000"/>
            </a:solidFill>
          </a:endParaRPr>
        </a:p>
      </xdr:txBody>
    </xdr:sp>
    <xdr:clientData/>
  </xdr:twoCellAnchor>
  <xdr:twoCellAnchor>
    <xdr:from>
      <xdr:col>17</xdr:col>
      <xdr:colOff>28575</xdr:colOff>
      <xdr:row>12</xdr:row>
      <xdr:rowOff>104775</xdr:rowOff>
    </xdr:from>
    <xdr:to>
      <xdr:col>20</xdr:col>
      <xdr:colOff>757444</xdr:colOff>
      <xdr:row>33</xdr:row>
      <xdr:rowOff>0</xdr:rowOff>
    </xdr:to>
    <xdr:sp macro="" textlink="">
      <xdr:nvSpPr>
        <xdr:cNvPr id="8" name="テキスト ボックス 7">
          <a:extLst>
            <a:ext uri="{FF2B5EF4-FFF2-40B4-BE49-F238E27FC236}">
              <a16:creationId xmlns:a16="http://schemas.microsoft.com/office/drawing/2014/main" id="{00000000-0008-0000-0B00-000008000000}"/>
            </a:ext>
          </a:extLst>
        </xdr:cNvPr>
        <xdr:cNvSpPr txBox="1"/>
      </xdr:nvSpPr>
      <xdr:spPr>
        <a:xfrm>
          <a:off x="10420350" y="2590800"/>
          <a:ext cx="2557669" cy="3105150"/>
        </a:xfrm>
        <a:prstGeom prst="rect">
          <a:avLst/>
        </a:prstGeom>
        <a:solidFill>
          <a:sysClr val="window" lastClr="FFFFFF"/>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kumimoji="1" lang="ja-JP" altLang="en-US" sz="1200" b="0">
              <a:solidFill>
                <a:srgbClr val="FF0000"/>
              </a:solidFill>
            </a:rPr>
            <a:t>「</a:t>
          </a:r>
          <a:r>
            <a:rPr kumimoji="1" lang="en-US" altLang="ja-JP" sz="1100" b="0" i="0" u="none" strike="noStrike" kern="0" cap="none" spc="0" normalizeH="0" baseline="0" noProof="0">
              <a:ln>
                <a:noFill/>
              </a:ln>
              <a:solidFill>
                <a:srgbClr val="FF0000"/>
              </a:solidFill>
              <a:effectLst/>
              <a:uLnTx/>
              <a:uFillTx/>
              <a:latin typeface="+mn-lt"/>
              <a:ea typeface="+mn-ea"/>
              <a:cs typeface="+mn-cs"/>
            </a:rPr>
            <a:t>1</a:t>
          </a:r>
          <a:r>
            <a:rPr kumimoji="1" lang="ja-JP" altLang="en-US" sz="1100" b="0" i="0" u="none" strike="noStrike" kern="0" cap="none" spc="0" normalizeH="0" baseline="0" noProof="0">
              <a:ln>
                <a:noFill/>
              </a:ln>
              <a:solidFill>
                <a:srgbClr val="FF0000"/>
              </a:solidFill>
              <a:effectLst/>
              <a:uLnTx/>
              <a:uFillTx/>
              <a:latin typeface="+mn-lt"/>
              <a:ea typeface="+mn-ea"/>
              <a:cs typeface="+mn-cs"/>
            </a:rPr>
            <a:t>か月の勤務時間</a:t>
          </a:r>
          <a:r>
            <a:rPr kumimoji="1" lang="en-US" altLang="ja-JP" sz="1100" b="0" i="0" u="none" strike="noStrike" kern="0" cap="none" spc="0" normalizeH="0" baseline="0" noProof="0">
              <a:ln>
                <a:noFill/>
              </a:ln>
              <a:solidFill>
                <a:srgbClr val="0070C0"/>
              </a:solidFill>
              <a:effectLst/>
              <a:uLnTx/>
              <a:uFillTx/>
              <a:latin typeface="+mn-lt"/>
              <a:ea typeface="+mn-ea"/>
              <a:cs typeface="+mn-cs"/>
            </a:rPr>
            <a:t>【</a:t>
          </a:r>
          <a:r>
            <a:rPr kumimoji="1" lang="ja-JP" altLang="en-US" sz="1100" b="0" i="0" u="none" strike="noStrike" kern="0" cap="none" spc="0" normalizeH="0" baseline="0" noProof="0">
              <a:ln>
                <a:noFill/>
              </a:ln>
              <a:solidFill>
                <a:srgbClr val="0070C0"/>
              </a:solidFill>
              <a:effectLst/>
              <a:uLnTx/>
              <a:uFillTx/>
              <a:latin typeface="+mn-lt"/>
              <a:ea typeface="+mn-ea"/>
              <a:cs typeface="+mn-cs"/>
            </a:rPr>
            <a:t>予定</a:t>
          </a:r>
          <a:r>
            <a:rPr kumimoji="1" lang="en-US" altLang="ja-JP" sz="1100" b="0" i="0" u="none" strike="noStrike" kern="0" cap="none" spc="0" normalizeH="0" baseline="0" noProof="0">
              <a:ln>
                <a:noFill/>
              </a:ln>
              <a:solidFill>
                <a:srgbClr val="0070C0"/>
              </a:solidFill>
              <a:effectLst/>
              <a:uLnTx/>
              <a:uFillTx/>
              <a:latin typeface="+mn-lt"/>
              <a:ea typeface="+mn-ea"/>
              <a:cs typeface="+mn-cs"/>
            </a:rPr>
            <a:t>】</a:t>
          </a:r>
          <a:r>
            <a:rPr kumimoji="1" lang="ja-JP" altLang="en-US" sz="1100" b="0" i="0" u="none" strike="noStrike" kern="0" cap="none" spc="0" normalizeH="0" baseline="0">
              <a:ln>
                <a:noFill/>
              </a:ln>
              <a:solidFill>
                <a:srgbClr val="FF0000"/>
              </a:solidFill>
              <a:effectLst/>
              <a:uLnTx/>
              <a:uFillTx/>
              <a:latin typeface="+mn-lt"/>
              <a:ea typeface="+mn-ea"/>
              <a:cs typeface="+mn-cs"/>
            </a:rPr>
            <a:t>」と</a:t>
          </a:r>
          <a:r>
            <a:rPr kumimoji="1" lang="ja-JP" altLang="ja-JP" sz="1100" b="0" i="0" u="none" strike="noStrike" kern="0" cap="none" spc="0" normalizeH="0" baseline="0">
              <a:ln>
                <a:noFill/>
              </a:ln>
              <a:solidFill>
                <a:srgbClr val="FF0000"/>
              </a:solidFill>
              <a:effectLst/>
              <a:uLnTx/>
              <a:uFillTx/>
              <a:latin typeface="+mn-lt"/>
              <a:ea typeface="+mn-ea"/>
              <a:cs typeface="+mn-cs"/>
            </a:rPr>
            <a:t>「有給休暇取得</a:t>
          </a:r>
          <a:r>
            <a:rPr kumimoji="1" lang="ja-JP" altLang="en-US" sz="1100" b="0" i="0" u="none" strike="noStrike" kern="0" cap="none" spc="0" normalizeH="0" baseline="0">
              <a:ln>
                <a:noFill/>
              </a:ln>
              <a:solidFill>
                <a:srgbClr val="FF0000"/>
              </a:solidFill>
              <a:effectLst/>
              <a:uLnTx/>
              <a:uFillTx/>
              <a:latin typeface="+mn-lt"/>
              <a:ea typeface="+mn-ea"/>
              <a:cs typeface="+mn-cs"/>
            </a:rPr>
            <a:t>時間</a:t>
          </a:r>
          <a:r>
            <a:rPr kumimoji="1" lang="en-US" altLang="ja-JP" sz="1100" b="0" i="0" u="none" strike="noStrike" kern="0" cap="none" spc="0" normalizeH="0" baseline="0">
              <a:ln>
                <a:noFill/>
              </a:ln>
              <a:solidFill>
                <a:srgbClr val="0070C0"/>
              </a:solidFill>
              <a:effectLst/>
              <a:uLnTx/>
              <a:uFillTx/>
              <a:latin typeface="+mn-lt"/>
              <a:ea typeface="+mn-ea"/>
              <a:cs typeface="+mn-cs"/>
            </a:rPr>
            <a:t>【</a:t>
          </a:r>
          <a:r>
            <a:rPr kumimoji="1" lang="ja-JP" altLang="en-US" sz="1100" b="0" i="0" u="none" strike="noStrike" kern="0" cap="none" spc="0" normalizeH="0" baseline="0">
              <a:ln>
                <a:noFill/>
              </a:ln>
              <a:solidFill>
                <a:srgbClr val="0070C0"/>
              </a:solidFill>
              <a:effectLst/>
              <a:uLnTx/>
              <a:uFillTx/>
              <a:latin typeface="+mn-lt"/>
              <a:ea typeface="+mn-ea"/>
              <a:cs typeface="+mn-cs"/>
            </a:rPr>
            <a:t>予定</a:t>
          </a:r>
          <a:r>
            <a:rPr kumimoji="1" lang="en-US" altLang="ja-JP" sz="1100" b="0" i="0" u="none" strike="noStrike" kern="0" cap="none" spc="0" normalizeH="0" baseline="0">
              <a:ln>
                <a:noFill/>
              </a:ln>
              <a:solidFill>
                <a:srgbClr val="0070C0"/>
              </a:solidFill>
              <a:effectLst/>
              <a:uLnTx/>
              <a:uFillTx/>
              <a:latin typeface="+mn-lt"/>
              <a:ea typeface="+mn-ea"/>
              <a:cs typeface="+mn-cs"/>
            </a:rPr>
            <a:t>】</a:t>
          </a:r>
          <a:r>
            <a:rPr kumimoji="1" lang="ja-JP" altLang="ja-JP" sz="1100" b="0" i="0" u="none" strike="noStrike" kern="0" cap="none" spc="0" normalizeH="0" baseline="0">
              <a:ln>
                <a:noFill/>
              </a:ln>
              <a:solidFill>
                <a:srgbClr val="FF0000"/>
              </a:solidFill>
              <a:effectLst/>
              <a:uLnTx/>
              <a:uFillTx/>
              <a:latin typeface="+mn-lt"/>
              <a:ea typeface="+mn-ea"/>
              <a:cs typeface="+mn-cs"/>
            </a:rPr>
            <a:t>」</a:t>
          </a:r>
          <a:r>
            <a:rPr kumimoji="1" lang="ja-JP" altLang="en-US" sz="1100" b="0" i="0" u="none" strike="noStrike" kern="0" cap="none" spc="0" normalizeH="0" baseline="0">
              <a:ln>
                <a:noFill/>
              </a:ln>
              <a:solidFill>
                <a:srgbClr val="FF0000"/>
              </a:solidFill>
              <a:effectLst/>
              <a:uLnTx/>
              <a:uFillTx/>
              <a:latin typeface="+mn-lt"/>
              <a:ea typeface="+mn-ea"/>
              <a:cs typeface="+mn-cs"/>
            </a:rPr>
            <a:t>には</a:t>
          </a:r>
          <a:r>
            <a:rPr kumimoji="1" lang="ja-JP" altLang="ja-JP" sz="1100" b="0" i="0" u="none" strike="noStrike" kern="0" cap="none" spc="0" normalizeH="0" baseline="0">
              <a:ln>
                <a:noFill/>
              </a:ln>
              <a:solidFill>
                <a:srgbClr val="FF0000"/>
              </a:solidFill>
              <a:effectLst/>
              <a:uLnTx/>
              <a:uFillTx/>
              <a:latin typeface="+mn-lt"/>
              <a:ea typeface="+mn-ea"/>
              <a:cs typeface="+mn-cs"/>
            </a:rPr>
            <a:t>対象月</a:t>
          </a:r>
          <a:r>
            <a:rPr kumimoji="1" lang="ja-JP" altLang="en-US" sz="1100" b="0" i="0" u="none" strike="noStrike" kern="0" cap="none" spc="0" normalizeH="0" baseline="0">
              <a:ln>
                <a:noFill/>
              </a:ln>
              <a:solidFill>
                <a:srgbClr val="FF0000"/>
              </a:solidFill>
              <a:effectLst/>
              <a:uLnTx/>
              <a:uFillTx/>
              <a:latin typeface="+mn-lt"/>
              <a:ea typeface="+mn-ea"/>
              <a:cs typeface="+mn-cs"/>
            </a:rPr>
            <a:t>の</a:t>
          </a:r>
          <a:r>
            <a:rPr kumimoji="1" lang="ja-JP" altLang="en-US" sz="1100" b="0" i="0" u="none" strike="noStrike" kern="0" cap="none" spc="0" normalizeH="0" baseline="0">
              <a:ln>
                <a:noFill/>
              </a:ln>
              <a:solidFill>
                <a:srgbClr val="0070C0"/>
              </a:solidFill>
              <a:effectLst/>
              <a:uLnTx/>
              <a:uFillTx/>
              <a:latin typeface="+mn-lt"/>
              <a:ea typeface="+mn-ea"/>
              <a:cs typeface="+mn-cs"/>
            </a:rPr>
            <a:t>シフト作成時の予定</a:t>
          </a:r>
          <a:r>
            <a:rPr kumimoji="1" lang="ja-JP" altLang="en-US" sz="1100" b="0" i="0" u="none" strike="noStrike" kern="0" cap="none" spc="0" normalizeH="0" baseline="0">
              <a:ln>
                <a:noFill/>
              </a:ln>
              <a:solidFill>
                <a:srgbClr val="FF0000"/>
              </a:solidFill>
              <a:effectLst/>
              <a:uLnTx/>
              <a:uFillTx/>
              <a:latin typeface="+mn-lt"/>
              <a:ea typeface="+mn-ea"/>
              <a:cs typeface="+mn-cs"/>
            </a:rPr>
            <a:t>を記入してください。</a:t>
          </a:r>
          <a:endParaRPr kumimoji="1" lang="en-US" altLang="ja-JP" sz="1100" b="0" i="0" u="none" strike="noStrike" kern="0" cap="none" spc="0" normalizeH="0" baseline="0">
            <a:ln>
              <a:noFill/>
            </a:ln>
            <a:solidFill>
              <a:srgbClr val="FF0000"/>
            </a:solidFill>
            <a:effectLst/>
            <a:uLnTx/>
            <a:uFillTx/>
            <a:latin typeface="+mn-lt"/>
            <a:ea typeface="+mn-ea"/>
            <a:cs typeface="+mn-cs"/>
          </a:endParaRPr>
        </a:p>
        <a:p>
          <a:pPr algn="l"/>
          <a:endParaRPr kumimoji="1" lang="en-US" altLang="ja-JP" sz="1100" b="0">
            <a:solidFill>
              <a:srgbClr val="FF0000"/>
            </a:solidFill>
          </a:endParaRPr>
        </a:p>
        <a:p>
          <a:pPr algn="l"/>
          <a:r>
            <a:rPr kumimoji="1" lang="ja-JP" altLang="en-US" sz="1100" b="0">
              <a:solidFill>
                <a:srgbClr val="FF0000"/>
              </a:solidFill>
            </a:rPr>
            <a:t>「</a:t>
          </a:r>
          <a:r>
            <a:rPr kumimoji="1" lang="en-US" altLang="ja-JP" sz="1100" b="0">
              <a:solidFill>
                <a:srgbClr val="FF0000"/>
              </a:solidFill>
            </a:rPr>
            <a:t>1</a:t>
          </a:r>
          <a:r>
            <a:rPr kumimoji="1" lang="ja-JP" altLang="en-US" sz="1100" b="0">
              <a:solidFill>
                <a:srgbClr val="FF0000"/>
              </a:solidFill>
            </a:rPr>
            <a:t>か月の勤務時間</a:t>
          </a:r>
          <a:r>
            <a:rPr kumimoji="1" lang="en-US" altLang="ja-JP" sz="1100" b="0">
              <a:solidFill>
                <a:srgbClr val="FF0000"/>
              </a:solidFill>
            </a:rPr>
            <a:t>【</a:t>
          </a:r>
          <a:r>
            <a:rPr kumimoji="1" lang="ja-JP" altLang="en-US" sz="1100" b="0">
              <a:solidFill>
                <a:srgbClr val="FF0000"/>
              </a:solidFill>
            </a:rPr>
            <a:t>実績</a:t>
          </a:r>
          <a:r>
            <a:rPr kumimoji="1" lang="en-US" altLang="ja-JP" sz="1100" b="0">
              <a:solidFill>
                <a:srgbClr val="FF0000"/>
              </a:solidFill>
            </a:rPr>
            <a:t>】</a:t>
          </a:r>
          <a:r>
            <a:rPr kumimoji="1" lang="ja-JP" altLang="en-US" sz="1100" b="0">
              <a:solidFill>
                <a:srgbClr val="FF0000"/>
              </a:solidFill>
            </a:rPr>
            <a:t>」と「有給休暇取得時間</a:t>
          </a:r>
          <a:r>
            <a:rPr kumimoji="1" lang="en-US" altLang="ja-JP" sz="1100" b="0">
              <a:solidFill>
                <a:srgbClr val="FF0000"/>
              </a:solidFill>
            </a:rPr>
            <a:t>【</a:t>
          </a:r>
          <a:r>
            <a:rPr kumimoji="1" lang="ja-JP" altLang="en-US" sz="1100" b="0">
              <a:solidFill>
                <a:srgbClr val="FF0000"/>
              </a:solidFill>
            </a:rPr>
            <a:t>実績</a:t>
          </a:r>
          <a:r>
            <a:rPr kumimoji="1" lang="en-US" altLang="ja-JP" sz="1100" b="0">
              <a:solidFill>
                <a:srgbClr val="FF0000"/>
              </a:solidFill>
            </a:rPr>
            <a:t>】</a:t>
          </a:r>
          <a:r>
            <a:rPr kumimoji="1" lang="ja-JP" altLang="en-US" sz="1100" b="0">
              <a:solidFill>
                <a:srgbClr val="FF0000"/>
              </a:solidFill>
            </a:rPr>
            <a:t>」には対象月の実績を記入してください。</a:t>
          </a:r>
          <a:endParaRPr kumimoji="1" lang="en-US" altLang="ja-JP" sz="1100" b="0">
            <a:solidFill>
              <a:srgbClr val="FF0000"/>
            </a:solidFill>
          </a:endParaRPr>
        </a:p>
        <a:p>
          <a:pPr algn="l"/>
          <a:endParaRPr kumimoji="1" lang="en-US" altLang="ja-JP" sz="1100" b="0">
            <a:solidFill>
              <a:srgbClr val="FF0000"/>
            </a:solidFill>
          </a:endParaRPr>
        </a:p>
        <a:p>
          <a:pPr algn="l"/>
          <a:r>
            <a:rPr kumimoji="1" lang="ja-JP" altLang="ja-JP" sz="1100" b="0">
              <a:solidFill>
                <a:srgbClr val="FF0000"/>
              </a:solidFill>
              <a:effectLst/>
              <a:latin typeface="+mn-lt"/>
              <a:ea typeface="+mn-ea"/>
              <a:cs typeface="+mn-cs"/>
            </a:rPr>
            <a:t>「</a:t>
          </a:r>
          <a:r>
            <a:rPr kumimoji="1" lang="en-US" altLang="ja-JP" sz="1100" b="0">
              <a:solidFill>
                <a:srgbClr val="FF0000"/>
              </a:solidFill>
              <a:effectLst/>
              <a:latin typeface="+mn-lt"/>
              <a:ea typeface="+mn-ea"/>
              <a:cs typeface="+mn-cs"/>
            </a:rPr>
            <a:t>1</a:t>
          </a:r>
          <a:r>
            <a:rPr kumimoji="1" lang="ja-JP" altLang="ja-JP" sz="1100" b="0">
              <a:solidFill>
                <a:srgbClr val="FF0000"/>
              </a:solidFill>
              <a:effectLst/>
              <a:latin typeface="+mn-lt"/>
              <a:ea typeface="+mn-ea"/>
              <a:cs typeface="+mn-cs"/>
            </a:rPr>
            <a:t>か月の勤務</a:t>
          </a:r>
          <a:r>
            <a:rPr kumimoji="1" lang="ja-JP" altLang="en-US" sz="1100" b="0">
              <a:solidFill>
                <a:srgbClr val="FF0000"/>
              </a:solidFill>
              <a:effectLst/>
              <a:latin typeface="+mn-lt"/>
              <a:ea typeface="+mn-ea"/>
              <a:cs typeface="+mn-cs"/>
            </a:rPr>
            <a:t>時間</a:t>
          </a:r>
          <a:r>
            <a:rPr kumimoji="1" lang="ja-JP" altLang="ja-JP" sz="1100" b="0">
              <a:solidFill>
                <a:srgbClr val="FF0000"/>
              </a:solidFill>
              <a:effectLst/>
              <a:latin typeface="+mn-lt"/>
              <a:ea typeface="+mn-ea"/>
              <a:cs typeface="+mn-cs"/>
            </a:rPr>
            <a:t>」</a:t>
          </a:r>
          <a:r>
            <a:rPr kumimoji="1" lang="ja-JP" altLang="en-US" sz="1100" b="0">
              <a:solidFill>
                <a:srgbClr val="FF0000"/>
              </a:solidFill>
              <a:effectLst/>
              <a:latin typeface="+mn-lt"/>
              <a:ea typeface="+mn-ea"/>
              <a:cs typeface="+mn-cs"/>
            </a:rPr>
            <a:t>に</a:t>
          </a:r>
          <a:r>
            <a:rPr kumimoji="1" lang="ja-JP" altLang="ja-JP" sz="1100" b="0">
              <a:solidFill>
                <a:srgbClr val="FF0000"/>
              </a:solidFill>
              <a:effectLst/>
              <a:latin typeface="+mn-lt"/>
              <a:ea typeface="+mn-ea"/>
              <a:cs typeface="+mn-cs"/>
            </a:rPr>
            <a:t>「有給休暇取得</a:t>
          </a:r>
          <a:r>
            <a:rPr kumimoji="1" lang="ja-JP" altLang="en-US" sz="1100" b="0">
              <a:solidFill>
                <a:srgbClr val="FF0000"/>
              </a:solidFill>
              <a:effectLst/>
              <a:latin typeface="+mn-lt"/>
              <a:ea typeface="+mn-ea"/>
              <a:cs typeface="+mn-cs"/>
            </a:rPr>
            <a:t>時間</a:t>
          </a:r>
          <a:r>
            <a:rPr kumimoji="1" lang="ja-JP" altLang="ja-JP" sz="1100" b="0">
              <a:solidFill>
                <a:srgbClr val="FF0000"/>
              </a:solidFill>
              <a:effectLst/>
              <a:latin typeface="+mn-lt"/>
              <a:ea typeface="+mn-ea"/>
              <a:cs typeface="+mn-cs"/>
            </a:rPr>
            <a:t>」</a:t>
          </a:r>
          <a:r>
            <a:rPr kumimoji="1" lang="ja-JP" altLang="en-US" sz="1100" b="0">
              <a:solidFill>
                <a:srgbClr val="FF0000"/>
              </a:solidFill>
              <a:effectLst/>
              <a:latin typeface="+mn-lt"/>
              <a:ea typeface="+mn-ea"/>
              <a:cs typeface="+mn-cs"/>
            </a:rPr>
            <a:t>は含まれません。</a:t>
          </a:r>
          <a:endParaRPr kumimoji="1" lang="en-US" altLang="ja-JP" sz="1100" b="0">
            <a:solidFill>
              <a:srgbClr val="FF0000"/>
            </a:solidFill>
            <a:effectLst/>
            <a:latin typeface="+mn-lt"/>
            <a:ea typeface="+mn-ea"/>
            <a:cs typeface="+mn-cs"/>
          </a:endParaRPr>
        </a:p>
        <a:p>
          <a:pPr algn="l"/>
          <a:endParaRPr kumimoji="1" lang="en-US" altLang="ja-JP" sz="1100" b="0">
            <a:solidFill>
              <a:srgbClr val="FF0000"/>
            </a:solidFill>
            <a:effectLst/>
            <a:latin typeface="+mn-lt"/>
            <a:ea typeface="+mn-ea"/>
            <a:cs typeface="+mn-cs"/>
          </a:endParaRPr>
        </a:p>
        <a:p>
          <a:pPr algn="l"/>
          <a:r>
            <a:rPr kumimoji="1" lang="ja-JP" altLang="en-US" sz="1100" b="0">
              <a:solidFill>
                <a:srgbClr val="FF0000"/>
              </a:solidFill>
            </a:rPr>
            <a:t>無給休暇は対象となりませんので、時間に含めないでください。</a:t>
          </a:r>
          <a:endParaRPr kumimoji="1" lang="en-US" altLang="ja-JP" sz="1100" b="0">
            <a:solidFill>
              <a:srgbClr val="FF0000"/>
            </a:solidFill>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21</xdr:col>
      <xdr:colOff>38101</xdr:colOff>
      <xdr:row>36</xdr:row>
      <xdr:rowOff>19050</xdr:rowOff>
    </xdr:from>
    <xdr:to>
      <xdr:col>24</xdr:col>
      <xdr:colOff>771525</xdr:colOff>
      <xdr:row>41</xdr:row>
      <xdr:rowOff>0</xdr:rowOff>
    </xdr:to>
    <xdr:sp macro="" textlink="">
      <xdr:nvSpPr>
        <xdr:cNvPr id="3" name="テキスト ボックス 2">
          <a:extLst>
            <a:ext uri="{FF2B5EF4-FFF2-40B4-BE49-F238E27FC236}">
              <a16:creationId xmlns:a16="http://schemas.microsoft.com/office/drawing/2014/main" id="{00000000-0008-0000-0C00-000003000000}"/>
            </a:ext>
          </a:extLst>
        </xdr:cNvPr>
        <xdr:cNvSpPr txBox="1"/>
      </xdr:nvSpPr>
      <xdr:spPr>
        <a:xfrm>
          <a:off x="10429876" y="6162675"/>
          <a:ext cx="2562224" cy="742950"/>
        </a:xfrm>
        <a:prstGeom prst="rect">
          <a:avLst/>
        </a:prstGeom>
        <a:solidFill>
          <a:sysClr val="window" lastClr="FFFFFF"/>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b="0">
              <a:solidFill>
                <a:srgbClr val="FF0000"/>
              </a:solidFill>
              <a:effectLst/>
              <a:latin typeface="+mn-lt"/>
              <a:ea typeface="+mn-ea"/>
              <a:cs typeface="+mn-cs"/>
            </a:rPr>
            <a:t>分は時間に換算してください。</a:t>
          </a:r>
          <a:endParaRPr lang="ja-JP" altLang="ja-JP" sz="1200">
            <a:solidFill>
              <a:srgbClr val="FF0000"/>
            </a:solidFill>
            <a:effectLst/>
          </a:endParaRPr>
        </a:p>
        <a:p>
          <a:r>
            <a:rPr kumimoji="1" lang="ja-JP" altLang="ja-JP" sz="1100" b="0">
              <a:solidFill>
                <a:srgbClr val="FF0000"/>
              </a:solidFill>
              <a:effectLst/>
              <a:latin typeface="+mn-lt"/>
              <a:ea typeface="+mn-ea"/>
              <a:cs typeface="+mn-cs"/>
            </a:rPr>
            <a:t>例：　</a:t>
          </a:r>
          <a:r>
            <a:rPr kumimoji="1" lang="en-US" altLang="ja-JP" sz="1100" b="0">
              <a:solidFill>
                <a:srgbClr val="FF0000"/>
              </a:solidFill>
              <a:effectLst/>
              <a:latin typeface="+mn-lt"/>
              <a:ea typeface="+mn-ea"/>
              <a:cs typeface="+mn-cs"/>
            </a:rPr>
            <a:t>30</a:t>
          </a:r>
          <a:r>
            <a:rPr kumimoji="1" lang="ja-JP" altLang="ja-JP" sz="1100" b="0">
              <a:solidFill>
                <a:srgbClr val="FF0000"/>
              </a:solidFill>
              <a:effectLst/>
              <a:latin typeface="+mn-lt"/>
              <a:ea typeface="+mn-ea"/>
              <a:cs typeface="+mn-cs"/>
            </a:rPr>
            <a:t>分　</a:t>
          </a:r>
          <a:r>
            <a:rPr kumimoji="1" lang="en-US" altLang="ja-JP" sz="1100" b="0">
              <a:solidFill>
                <a:srgbClr val="FF0000"/>
              </a:solidFill>
              <a:effectLst/>
              <a:latin typeface="+mn-lt"/>
              <a:ea typeface="+mn-ea"/>
              <a:cs typeface="+mn-cs"/>
            </a:rPr>
            <a:t>0.5</a:t>
          </a:r>
          <a:r>
            <a:rPr kumimoji="1" lang="ja-JP" altLang="ja-JP" sz="1100" b="0">
              <a:solidFill>
                <a:srgbClr val="FF0000"/>
              </a:solidFill>
              <a:effectLst/>
              <a:latin typeface="+mn-lt"/>
              <a:ea typeface="+mn-ea"/>
              <a:cs typeface="+mn-cs"/>
            </a:rPr>
            <a:t>時間</a:t>
          </a:r>
          <a:endParaRPr lang="ja-JP" altLang="ja-JP" sz="1200">
            <a:solidFill>
              <a:srgbClr val="FF0000"/>
            </a:solidFill>
            <a:effectLst/>
          </a:endParaRPr>
        </a:p>
        <a:p>
          <a:r>
            <a:rPr kumimoji="1" lang="ja-JP" altLang="ja-JP" sz="1100" b="0">
              <a:solidFill>
                <a:srgbClr val="FF0000"/>
              </a:solidFill>
              <a:effectLst/>
              <a:latin typeface="+mn-lt"/>
              <a:ea typeface="+mn-ea"/>
              <a:cs typeface="+mn-cs"/>
            </a:rPr>
            <a:t>　　　 </a:t>
          </a:r>
          <a:r>
            <a:rPr kumimoji="1" lang="en-US" altLang="ja-JP" sz="1100" b="0">
              <a:solidFill>
                <a:srgbClr val="FF0000"/>
              </a:solidFill>
              <a:effectLst/>
              <a:latin typeface="+mn-lt"/>
              <a:ea typeface="+mn-ea"/>
              <a:cs typeface="+mn-cs"/>
            </a:rPr>
            <a:t>15</a:t>
          </a:r>
          <a:r>
            <a:rPr kumimoji="1" lang="ja-JP" altLang="ja-JP" sz="1100" b="0">
              <a:solidFill>
                <a:srgbClr val="FF0000"/>
              </a:solidFill>
              <a:effectLst/>
              <a:latin typeface="+mn-lt"/>
              <a:ea typeface="+mn-ea"/>
              <a:cs typeface="+mn-cs"/>
            </a:rPr>
            <a:t>分　</a:t>
          </a:r>
          <a:r>
            <a:rPr kumimoji="1" lang="en-US" altLang="ja-JP" sz="1100" b="0">
              <a:solidFill>
                <a:srgbClr val="FF0000"/>
              </a:solidFill>
              <a:effectLst/>
              <a:latin typeface="+mn-lt"/>
              <a:ea typeface="+mn-ea"/>
              <a:cs typeface="+mn-cs"/>
            </a:rPr>
            <a:t>0.25</a:t>
          </a:r>
          <a:r>
            <a:rPr kumimoji="1" lang="ja-JP" altLang="ja-JP" sz="1100" b="0">
              <a:solidFill>
                <a:srgbClr val="FF0000"/>
              </a:solidFill>
              <a:effectLst/>
              <a:latin typeface="+mn-lt"/>
              <a:ea typeface="+mn-ea"/>
              <a:cs typeface="+mn-cs"/>
            </a:rPr>
            <a:t>時間　</a:t>
          </a:r>
          <a:endParaRPr lang="ja-JP" altLang="ja-JP" sz="1200">
            <a:solidFill>
              <a:srgbClr val="FF0000"/>
            </a:solidFill>
            <a:effectLst/>
          </a:endParaRPr>
        </a:p>
      </xdr:txBody>
    </xdr:sp>
    <xdr:clientData/>
  </xdr:twoCellAnchor>
  <xdr:twoCellAnchor>
    <xdr:from>
      <xdr:col>21</xdr:col>
      <xdr:colOff>28575</xdr:colOff>
      <xdr:row>4</xdr:row>
      <xdr:rowOff>38099</xdr:rowOff>
    </xdr:from>
    <xdr:to>
      <xdr:col>24</xdr:col>
      <xdr:colOff>781050</xdr:colOff>
      <xdr:row>12</xdr:row>
      <xdr:rowOff>19050</xdr:rowOff>
    </xdr:to>
    <xdr:sp macro="" textlink="">
      <xdr:nvSpPr>
        <xdr:cNvPr id="4" name="テキスト ボックス 3">
          <a:extLst>
            <a:ext uri="{FF2B5EF4-FFF2-40B4-BE49-F238E27FC236}">
              <a16:creationId xmlns:a16="http://schemas.microsoft.com/office/drawing/2014/main" id="{00000000-0008-0000-0C00-000004000000}"/>
            </a:ext>
          </a:extLst>
        </xdr:cNvPr>
        <xdr:cNvSpPr txBox="1"/>
      </xdr:nvSpPr>
      <xdr:spPr>
        <a:xfrm>
          <a:off x="8382000" y="1304924"/>
          <a:ext cx="2581275" cy="1200151"/>
        </a:xfrm>
        <a:prstGeom prst="rect">
          <a:avLst/>
        </a:prstGeom>
        <a:solidFill>
          <a:schemeClr val="bg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kumimoji="1" lang="ja-JP" altLang="en-US" sz="1200" b="0">
              <a:solidFill>
                <a:sysClr val="windowText" lastClr="000000"/>
              </a:solidFill>
            </a:rPr>
            <a:t>職員点検資料２を入力してから記入してください。</a:t>
          </a:r>
          <a:endParaRPr kumimoji="1" lang="en-US" altLang="ja-JP" sz="1200" b="0">
            <a:solidFill>
              <a:sysClr val="windowText" lastClr="000000"/>
            </a:solidFill>
          </a:endParaRPr>
        </a:p>
        <a:p>
          <a:pPr algn="l"/>
          <a:endParaRPr kumimoji="1" lang="en-US" altLang="ja-JP" sz="1200" b="0">
            <a:solidFill>
              <a:sysClr val="windowText" lastClr="000000"/>
            </a:solidFill>
          </a:endParaRPr>
        </a:p>
        <a:p>
          <a:pPr algn="l"/>
          <a:r>
            <a:rPr kumimoji="1" lang="ja-JP" altLang="en-US" sz="1200" b="0">
              <a:solidFill>
                <a:sysClr val="windowText" lastClr="000000"/>
              </a:solidFill>
            </a:rPr>
            <a:t>氏名から契約期間までが自動で反映されます。</a:t>
          </a:r>
          <a:endParaRPr kumimoji="1" lang="en-US" altLang="ja-JP" sz="1200" b="0">
            <a:solidFill>
              <a:sysClr val="windowText" lastClr="000000"/>
            </a:solidFill>
          </a:endParaRPr>
        </a:p>
      </xdr:txBody>
    </xdr:sp>
    <xdr:clientData/>
  </xdr:twoCellAnchor>
  <xdr:twoCellAnchor>
    <xdr:from>
      <xdr:col>21</xdr:col>
      <xdr:colOff>38100</xdr:colOff>
      <xdr:row>13</xdr:row>
      <xdr:rowOff>19049</xdr:rowOff>
    </xdr:from>
    <xdr:to>
      <xdr:col>24</xdr:col>
      <xdr:colOff>766969</xdr:colOff>
      <xdr:row>35</xdr:row>
      <xdr:rowOff>123824</xdr:rowOff>
    </xdr:to>
    <xdr:sp macro="" textlink="">
      <xdr:nvSpPr>
        <xdr:cNvPr id="5" name="テキスト ボックス 4">
          <a:extLst>
            <a:ext uri="{FF2B5EF4-FFF2-40B4-BE49-F238E27FC236}">
              <a16:creationId xmlns:a16="http://schemas.microsoft.com/office/drawing/2014/main" id="{00000000-0008-0000-0C00-000005000000}"/>
            </a:ext>
          </a:extLst>
        </xdr:cNvPr>
        <xdr:cNvSpPr txBox="1"/>
      </xdr:nvSpPr>
      <xdr:spPr>
        <a:xfrm>
          <a:off x="10429875" y="2657474"/>
          <a:ext cx="2557669" cy="3457575"/>
        </a:xfrm>
        <a:prstGeom prst="rect">
          <a:avLst/>
        </a:prstGeom>
        <a:solidFill>
          <a:sysClr val="window" lastClr="FFFFFF"/>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kumimoji="1" lang="ja-JP" altLang="en-US" sz="1200" b="0">
              <a:solidFill>
                <a:srgbClr val="FF0000"/>
              </a:solidFill>
            </a:rPr>
            <a:t>「</a:t>
          </a:r>
          <a:r>
            <a:rPr kumimoji="1" lang="en-US" altLang="ja-JP" sz="1100" b="0" i="0" u="none" strike="noStrike" kern="0" cap="none" spc="0" normalizeH="0" baseline="0" noProof="0">
              <a:ln>
                <a:noFill/>
              </a:ln>
              <a:solidFill>
                <a:srgbClr val="FF0000"/>
              </a:solidFill>
              <a:effectLst/>
              <a:uLnTx/>
              <a:uFillTx/>
              <a:latin typeface="+mn-lt"/>
              <a:ea typeface="+mn-ea"/>
              <a:cs typeface="+mn-cs"/>
            </a:rPr>
            <a:t>1</a:t>
          </a:r>
          <a:r>
            <a:rPr kumimoji="1" lang="ja-JP" altLang="en-US" sz="1100" b="0" i="0" u="none" strike="noStrike" kern="0" cap="none" spc="0" normalizeH="0" baseline="0" noProof="0">
              <a:ln>
                <a:noFill/>
              </a:ln>
              <a:solidFill>
                <a:srgbClr val="FF0000"/>
              </a:solidFill>
              <a:effectLst/>
              <a:uLnTx/>
              <a:uFillTx/>
              <a:latin typeface="+mn-lt"/>
              <a:ea typeface="+mn-ea"/>
              <a:cs typeface="+mn-cs"/>
            </a:rPr>
            <a:t>か月の勤務時間</a:t>
          </a:r>
          <a:r>
            <a:rPr kumimoji="1" lang="en-US" altLang="ja-JP" sz="1100" b="0" i="0" u="none" strike="noStrike" kern="0" cap="none" spc="0" normalizeH="0" baseline="0" noProof="0">
              <a:ln>
                <a:noFill/>
              </a:ln>
              <a:solidFill>
                <a:srgbClr val="0070C0"/>
              </a:solidFill>
              <a:effectLst/>
              <a:uLnTx/>
              <a:uFillTx/>
              <a:latin typeface="+mn-lt"/>
              <a:ea typeface="+mn-ea"/>
              <a:cs typeface="+mn-cs"/>
            </a:rPr>
            <a:t>【</a:t>
          </a:r>
          <a:r>
            <a:rPr kumimoji="1" lang="ja-JP" altLang="en-US" sz="1100" b="0" i="0" u="none" strike="noStrike" kern="0" cap="none" spc="0" normalizeH="0" baseline="0" noProof="0">
              <a:ln>
                <a:noFill/>
              </a:ln>
              <a:solidFill>
                <a:srgbClr val="0070C0"/>
              </a:solidFill>
              <a:effectLst/>
              <a:uLnTx/>
              <a:uFillTx/>
              <a:latin typeface="+mn-lt"/>
              <a:ea typeface="+mn-ea"/>
              <a:cs typeface="+mn-cs"/>
            </a:rPr>
            <a:t>予定</a:t>
          </a:r>
          <a:r>
            <a:rPr kumimoji="1" lang="en-US" altLang="ja-JP" sz="1100" b="0" i="0" u="none" strike="noStrike" kern="0" cap="none" spc="0" normalizeH="0" baseline="0" noProof="0">
              <a:ln>
                <a:noFill/>
              </a:ln>
              <a:solidFill>
                <a:srgbClr val="0070C0"/>
              </a:solidFill>
              <a:effectLst/>
              <a:uLnTx/>
              <a:uFillTx/>
              <a:latin typeface="+mn-lt"/>
              <a:ea typeface="+mn-ea"/>
              <a:cs typeface="+mn-cs"/>
            </a:rPr>
            <a:t>】</a:t>
          </a:r>
          <a:r>
            <a:rPr kumimoji="1" lang="ja-JP" altLang="en-US" sz="1100" b="0" i="0" u="none" strike="noStrike" kern="0" cap="none" spc="0" normalizeH="0" baseline="0">
              <a:ln>
                <a:noFill/>
              </a:ln>
              <a:solidFill>
                <a:srgbClr val="FF0000"/>
              </a:solidFill>
              <a:effectLst/>
              <a:uLnTx/>
              <a:uFillTx/>
              <a:latin typeface="+mn-lt"/>
              <a:ea typeface="+mn-ea"/>
              <a:cs typeface="+mn-cs"/>
            </a:rPr>
            <a:t>」と</a:t>
          </a:r>
          <a:r>
            <a:rPr kumimoji="1" lang="ja-JP" altLang="ja-JP" sz="1100" b="0" i="0" u="none" strike="noStrike" kern="0" cap="none" spc="0" normalizeH="0" baseline="0">
              <a:ln>
                <a:noFill/>
              </a:ln>
              <a:solidFill>
                <a:srgbClr val="FF0000"/>
              </a:solidFill>
              <a:effectLst/>
              <a:uLnTx/>
              <a:uFillTx/>
              <a:latin typeface="+mn-lt"/>
              <a:ea typeface="+mn-ea"/>
              <a:cs typeface="+mn-cs"/>
            </a:rPr>
            <a:t>「有給休暇取得</a:t>
          </a:r>
          <a:r>
            <a:rPr kumimoji="1" lang="ja-JP" altLang="en-US" sz="1100" b="0" i="0" u="none" strike="noStrike" kern="0" cap="none" spc="0" normalizeH="0" baseline="0">
              <a:ln>
                <a:noFill/>
              </a:ln>
              <a:solidFill>
                <a:srgbClr val="FF0000"/>
              </a:solidFill>
              <a:effectLst/>
              <a:uLnTx/>
              <a:uFillTx/>
              <a:latin typeface="+mn-lt"/>
              <a:ea typeface="+mn-ea"/>
              <a:cs typeface="+mn-cs"/>
            </a:rPr>
            <a:t>時間</a:t>
          </a:r>
          <a:r>
            <a:rPr kumimoji="1" lang="en-US" altLang="ja-JP" sz="1100" b="0" i="0" u="none" strike="noStrike" kern="0" cap="none" spc="0" normalizeH="0" baseline="0">
              <a:ln>
                <a:noFill/>
              </a:ln>
              <a:solidFill>
                <a:srgbClr val="0070C0"/>
              </a:solidFill>
              <a:effectLst/>
              <a:uLnTx/>
              <a:uFillTx/>
              <a:latin typeface="+mn-lt"/>
              <a:ea typeface="+mn-ea"/>
              <a:cs typeface="+mn-cs"/>
            </a:rPr>
            <a:t>【</a:t>
          </a:r>
          <a:r>
            <a:rPr kumimoji="1" lang="ja-JP" altLang="en-US" sz="1100" b="0" i="0" u="none" strike="noStrike" kern="0" cap="none" spc="0" normalizeH="0" baseline="0">
              <a:ln>
                <a:noFill/>
              </a:ln>
              <a:solidFill>
                <a:srgbClr val="0070C0"/>
              </a:solidFill>
              <a:effectLst/>
              <a:uLnTx/>
              <a:uFillTx/>
              <a:latin typeface="+mn-lt"/>
              <a:ea typeface="+mn-ea"/>
              <a:cs typeface="+mn-cs"/>
            </a:rPr>
            <a:t>予定</a:t>
          </a:r>
          <a:r>
            <a:rPr kumimoji="1" lang="en-US" altLang="ja-JP" sz="1100" b="0" i="0" u="none" strike="noStrike" kern="0" cap="none" spc="0" normalizeH="0" baseline="0">
              <a:ln>
                <a:noFill/>
              </a:ln>
              <a:solidFill>
                <a:srgbClr val="0070C0"/>
              </a:solidFill>
              <a:effectLst/>
              <a:uLnTx/>
              <a:uFillTx/>
              <a:latin typeface="+mn-lt"/>
              <a:ea typeface="+mn-ea"/>
              <a:cs typeface="+mn-cs"/>
            </a:rPr>
            <a:t>】</a:t>
          </a:r>
          <a:r>
            <a:rPr kumimoji="1" lang="ja-JP" altLang="ja-JP" sz="1100" b="0" i="0" u="none" strike="noStrike" kern="0" cap="none" spc="0" normalizeH="0" baseline="0">
              <a:ln>
                <a:noFill/>
              </a:ln>
              <a:solidFill>
                <a:srgbClr val="FF0000"/>
              </a:solidFill>
              <a:effectLst/>
              <a:uLnTx/>
              <a:uFillTx/>
              <a:latin typeface="+mn-lt"/>
              <a:ea typeface="+mn-ea"/>
              <a:cs typeface="+mn-cs"/>
            </a:rPr>
            <a:t>」</a:t>
          </a:r>
          <a:r>
            <a:rPr kumimoji="1" lang="ja-JP" altLang="en-US" sz="1100" b="0" i="0" u="none" strike="noStrike" kern="0" cap="none" spc="0" normalizeH="0" baseline="0">
              <a:ln>
                <a:noFill/>
              </a:ln>
              <a:solidFill>
                <a:srgbClr val="FF0000"/>
              </a:solidFill>
              <a:effectLst/>
              <a:uLnTx/>
              <a:uFillTx/>
              <a:latin typeface="+mn-lt"/>
              <a:ea typeface="+mn-ea"/>
              <a:cs typeface="+mn-cs"/>
            </a:rPr>
            <a:t>には</a:t>
          </a:r>
          <a:r>
            <a:rPr kumimoji="1" lang="ja-JP" altLang="ja-JP" sz="1100" b="0" i="0" u="none" strike="noStrike" kern="0" cap="none" spc="0" normalizeH="0" baseline="0">
              <a:ln>
                <a:noFill/>
              </a:ln>
              <a:solidFill>
                <a:srgbClr val="FF0000"/>
              </a:solidFill>
              <a:effectLst/>
              <a:uLnTx/>
              <a:uFillTx/>
              <a:latin typeface="+mn-lt"/>
              <a:ea typeface="+mn-ea"/>
              <a:cs typeface="+mn-cs"/>
            </a:rPr>
            <a:t>対象月</a:t>
          </a:r>
          <a:r>
            <a:rPr kumimoji="1" lang="ja-JP" altLang="en-US" sz="1100" b="0" i="0" u="none" strike="noStrike" kern="0" cap="none" spc="0" normalizeH="0" baseline="0">
              <a:ln>
                <a:noFill/>
              </a:ln>
              <a:solidFill>
                <a:srgbClr val="FF0000"/>
              </a:solidFill>
              <a:effectLst/>
              <a:uLnTx/>
              <a:uFillTx/>
              <a:latin typeface="+mn-lt"/>
              <a:ea typeface="+mn-ea"/>
              <a:cs typeface="+mn-cs"/>
            </a:rPr>
            <a:t>の</a:t>
          </a:r>
          <a:r>
            <a:rPr kumimoji="1" lang="ja-JP" altLang="en-US" sz="1100" b="0" i="0" u="none" strike="noStrike" kern="0" cap="none" spc="0" normalizeH="0" baseline="0">
              <a:ln>
                <a:noFill/>
              </a:ln>
              <a:solidFill>
                <a:srgbClr val="0070C0"/>
              </a:solidFill>
              <a:effectLst/>
              <a:uLnTx/>
              <a:uFillTx/>
              <a:latin typeface="+mn-lt"/>
              <a:ea typeface="+mn-ea"/>
              <a:cs typeface="+mn-cs"/>
            </a:rPr>
            <a:t>シフト作成時の予定</a:t>
          </a:r>
          <a:r>
            <a:rPr kumimoji="1" lang="ja-JP" altLang="en-US" sz="1100" b="0" i="0" u="none" strike="noStrike" kern="0" cap="none" spc="0" normalizeH="0" baseline="0">
              <a:ln>
                <a:noFill/>
              </a:ln>
              <a:solidFill>
                <a:srgbClr val="FF0000"/>
              </a:solidFill>
              <a:effectLst/>
              <a:uLnTx/>
              <a:uFillTx/>
              <a:latin typeface="+mn-lt"/>
              <a:ea typeface="+mn-ea"/>
              <a:cs typeface="+mn-cs"/>
            </a:rPr>
            <a:t>を記入してください。</a:t>
          </a:r>
          <a:endParaRPr kumimoji="1" lang="en-US" altLang="ja-JP" sz="1100" b="0" i="0" u="none" strike="noStrike" kern="0" cap="none" spc="0" normalizeH="0" baseline="0">
            <a:ln>
              <a:noFill/>
            </a:ln>
            <a:solidFill>
              <a:srgbClr val="FF0000"/>
            </a:solidFill>
            <a:effectLst/>
            <a:uLnTx/>
            <a:uFillTx/>
            <a:latin typeface="+mn-lt"/>
            <a:ea typeface="+mn-ea"/>
            <a:cs typeface="+mn-cs"/>
          </a:endParaRPr>
        </a:p>
        <a:p>
          <a:pPr algn="l"/>
          <a:endParaRPr kumimoji="1" lang="en-US" altLang="ja-JP" sz="1100" b="0">
            <a:solidFill>
              <a:srgbClr val="FF0000"/>
            </a:solidFill>
          </a:endParaRPr>
        </a:p>
        <a:p>
          <a:pPr algn="l"/>
          <a:r>
            <a:rPr kumimoji="1" lang="ja-JP" altLang="en-US" sz="1100" b="0">
              <a:solidFill>
                <a:srgbClr val="FF0000"/>
              </a:solidFill>
            </a:rPr>
            <a:t>「</a:t>
          </a:r>
          <a:r>
            <a:rPr kumimoji="1" lang="en-US" altLang="ja-JP" sz="1100" b="0">
              <a:solidFill>
                <a:srgbClr val="FF0000"/>
              </a:solidFill>
            </a:rPr>
            <a:t>1</a:t>
          </a:r>
          <a:r>
            <a:rPr kumimoji="1" lang="ja-JP" altLang="en-US" sz="1100" b="0">
              <a:solidFill>
                <a:srgbClr val="FF0000"/>
              </a:solidFill>
            </a:rPr>
            <a:t>か月の勤務時間</a:t>
          </a:r>
          <a:r>
            <a:rPr kumimoji="1" lang="en-US" altLang="ja-JP" sz="1100" b="0">
              <a:solidFill>
                <a:srgbClr val="FF0000"/>
              </a:solidFill>
            </a:rPr>
            <a:t>【</a:t>
          </a:r>
          <a:r>
            <a:rPr kumimoji="1" lang="ja-JP" altLang="en-US" sz="1100" b="0">
              <a:solidFill>
                <a:srgbClr val="FF0000"/>
              </a:solidFill>
            </a:rPr>
            <a:t>実績</a:t>
          </a:r>
          <a:r>
            <a:rPr kumimoji="1" lang="en-US" altLang="ja-JP" sz="1100" b="0">
              <a:solidFill>
                <a:srgbClr val="FF0000"/>
              </a:solidFill>
            </a:rPr>
            <a:t>】</a:t>
          </a:r>
          <a:r>
            <a:rPr kumimoji="1" lang="ja-JP" altLang="en-US" sz="1100" b="0">
              <a:solidFill>
                <a:srgbClr val="FF0000"/>
              </a:solidFill>
            </a:rPr>
            <a:t>」と「有給休暇取得時間</a:t>
          </a:r>
          <a:r>
            <a:rPr kumimoji="1" lang="en-US" altLang="ja-JP" sz="1100" b="0">
              <a:solidFill>
                <a:srgbClr val="FF0000"/>
              </a:solidFill>
            </a:rPr>
            <a:t>【</a:t>
          </a:r>
          <a:r>
            <a:rPr kumimoji="1" lang="ja-JP" altLang="en-US" sz="1100" b="0">
              <a:solidFill>
                <a:srgbClr val="FF0000"/>
              </a:solidFill>
            </a:rPr>
            <a:t>実績</a:t>
          </a:r>
          <a:r>
            <a:rPr kumimoji="1" lang="en-US" altLang="ja-JP" sz="1100" b="0">
              <a:solidFill>
                <a:srgbClr val="FF0000"/>
              </a:solidFill>
            </a:rPr>
            <a:t>】</a:t>
          </a:r>
          <a:r>
            <a:rPr kumimoji="1" lang="ja-JP" altLang="en-US" sz="1100" b="0">
              <a:solidFill>
                <a:srgbClr val="FF0000"/>
              </a:solidFill>
            </a:rPr>
            <a:t>」には対象月の実績を記入してください。</a:t>
          </a:r>
          <a:endParaRPr kumimoji="1" lang="en-US" altLang="ja-JP" sz="1100" b="0">
            <a:solidFill>
              <a:srgbClr val="FF0000"/>
            </a:solidFill>
          </a:endParaRPr>
        </a:p>
        <a:p>
          <a:pPr algn="l"/>
          <a:endParaRPr kumimoji="1" lang="en-US" altLang="ja-JP" sz="1100" b="0">
            <a:solidFill>
              <a:srgbClr val="FF0000"/>
            </a:solidFill>
          </a:endParaRPr>
        </a:p>
        <a:p>
          <a:pPr algn="l"/>
          <a:r>
            <a:rPr kumimoji="1" lang="ja-JP" altLang="ja-JP" sz="1100" b="0">
              <a:solidFill>
                <a:srgbClr val="FF0000"/>
              </a:solidFill>
              <a:effectLst/>
              <a:latin typeface="+mn-lt"/>
              <a:ea typeface="+mn-ea"/>
              <a:cs typeface="+mn-cs"/>
            </a:rPr>
            <a:t>「</a:t>
          </a:r>
          <a:r>
            <a:rPr kumimoji="1" lang="en-US" altLang="ja-JP" sz="1100" b="0">
              <a:solidFill>
                <a:srgbClr val="FF0000"/>
              </a:solidFill>
              <a:effectLst/>
              <a:latin typeface="+mn-lt"/>
              <a:ea typeface="+mn-ea"/>
              <a:cs typeface="+mn-cs"/>
            </a:rPr>
            <a:t>1</a:t>
          </a:r>
          <a:r>
            <a:rPr kumimoji="1" lang="ja-JP" altLang="ja-JP" sz="1100" b="0">
              <a:solidFill>
                <a:srgbClr val="FF0000"/>
              </a:solidFill>
              <a:effectLst/>
              <a:latin typeface="+mn-lt"/>
              <a:ea typeface="+mn-ea"/>
              <a:cs typeface="+mn-cs"/>
            </a:rPr>
            <a:t>か月の勤務</a:t>
          </a:r>
          <a:r>
            <a:rPr kumimoji="1" lang="ja-JP" altLang="en-US" sz="1100" b="0">
              <a:solidFill>
                <a:srgbClr val="FF0000"/>
              </a:solidFill>
              <a:effectLst/>
              <a:latin typeface="+mn-lt"/>
              <a:ea typeface="+mn-ea"/>
              <a:cs typeface="+mn-cs"/>
            </a:rPr>
            <a:t>時間</a:t>
          </a:r>
          <a:r>
            <a:rPr kumimoji="1" lang="ja-JP" altLang="ja-JP" sz="1100" b="0">
              <a:solidFill>
                <a:srgbClr val="FF0000"/>
              </a:solidFill>
              <a:effectLst/>
              <a:latin typeface="+mn-lt"/>
              <a:ea typeface="+mn-ea"/>
              <a:cs typeface="+mn-cs"/>
            </a:rPr>
            <a:t>」</a:t>
          </a:r>
          <a:r>
            <a:rPr kumimoji="1" lang="ja-JP" altLang="en-US" sz="1100" b="0">
              <a:solidFill>
                <a:srgbClr val="FF0000"/>
              </a:solidFill>
              <a:effectLst/>
              <a:latin typeface="+mn-lt"/>
              <a:ea typeface="+mn-ea"/>
              <a:cs typeface="+mn-cs"/>
            </a:rPr>
            <a:t>に</a:t>
          </a:r>
          <a:r>
            <a:rPr kumimoji="1" lang="ja-JP" altLang="ja-JP" sz="1100" b="0">
              <a:solidFill>
                <a:srgbClr val="FF0000"/>
              </a:solidFill>
              <a:effectLst/>
              <a:latin typeface="+mn-lt"/>
              <a:ea typeface="+mn-ea"/>
              <a:cs typeface="+mn-cs"/>
            </a:rPr>
            <a:t>「有給休暇取得</a:t>
          </a:r>
          <a:r>
            <a:rPr kumimoji="1" lang="ja-JP" altLang="en-US" sz="1100" b="0">
              <a:solidFill>
                <a:srgbClr val="FF0000"/>
              </a:solidFill>
              <a:effectLst/>
              <a:latin typeface="+mn-lt"/>
              <a:ea typeface="+mn-ea"/>
              <a:cs typeface="+mn-cs"/>
            </a:rPr>
            <a:t>時間</a:t>
          </a:r>
          <a:r>
            <a:rPr kumimoji="1" lang="ja-JP" altLang="ja-JP" sz="1100" b="0">
              <a:solidFill>
                <a:srgbClr val="FF0000"/>
              </a:solidFill>
              <a:effectLst/>
              <a:latin typeface="+mn-lt"/>
              <a:ea typeface="+mn-ea"/>
              <a:cs typeface="+mn-cs"/>
            </a:rPr>
            <a:t>」</a:t>
          </a:r>
          <a:r>
            <a:rPr kumimoji="1" lang="ja-JP" altLang="en-US" sz="1100" b="0">
              <a:solidFill>
                <a:srgbClr val="FF0000"/>
              </a:solidFill>
              <a:effectLst/>
              <a:latin typeface="+mn-lt"/>
              <a:ea typeface="+mn-ea"/>
              <a:cs typeface="+mn-cs"/>
            </a:rPr>
            <a:t>は含まれません。</a:t>
          </a:r>
          <a:endParaRPr kumimoji="1" lang="en-US" altLang="ja-JP" sz="1100" b="0">
            <a:solidFill>
              <a:srgbClr val="FF0000"/>
            </a:solidFill>
            <a:effectLst/>
            <a:latin typeface="+mn-lt"/>
            <a:ea typeface="+mn-ea"/>
            <a:cs typeface="+mn-cs"/>
          </a:endParaRPr>
        </a:p>
        <a:p>
          <a:pPr algn="l"/>
          <a:endParaRPr kumimoji="1" lang="en-US" altLang="ja-JP" sz="1100" b="0">
            <a:solidFill>
              <a:srgbClr val="FF0000"/>
            </a:solidFill>
            <a:effectLst/>
            <a:latin typeface="+mn-lt"/>
            <a:ea typeface="+mn-ea"/>
            <a:cs typeface="+mn-cs"/>
          </a:endParaRPr>
        </a:p>
        <a:p>
          <a:pPr algn="l"/>
          <a:r>
            <a:rPr kumimoji="1" lang="ja-JP" altLang="en-US" sz="1100" b="0">
              <a:solidFill>
                <a:srgbClr val="FF0000"/>
              </a:solidFill>
            </a:rPr>
            <a:t>無給休暇は対象となりませんので、時間に含めないでください。</a:t>
          </a:r>
          <a:endParaRPr kumimoji="1" lang="en-US" altLang="ja-JP" sz="1100" b="0">
            <a:solidFill>
              <a:srgbClr val="FF0000"/>
            </a:solidFill>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8.xml"/><Relationship Id="rId1" Type="http://schemas.openxmlformats.org/officeDocument/2006/relationships/printerSettings" Target="../printerSettings/printerSettings12.bin"/><Relationship Id="rId4" Type="http://schemas.openxmlformats.org/officeDocument/2006/relationships/comments" Target="../comments5.xml"/></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9.xml"/><Relationship Id="rId1" Type="http://schemas.openxmlformats.org/officeDocument/2006/relationships/printerSettings" Target="../printerSettings/printerSettings13.bin"/><Relationship Id="rId4" Type="http://schemas.openxmlformats.org/officeDocument/2006/relationships/comments" Target="../comments6.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4.xml"/><Relationship Id="rId1" Type="http://schemas.openxmlformats.org/officeDocument/2006/relationships/printerSettings" Target="../printerSettings/printerSettings6.bin"/><Relationship Id="rId4" Type="http://schemas.openxmlformats.org/officeDocument/2006/relationships/comments" Target="../comments1.xml"/></Relationships>
</file>

<file path=xl/worksheets/_rels/sheet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5.xml"/><Relationship Id="rId1" Type="http://schemas.openxmlformats.org/officeDocument/2006/relationships/printerSettings" Target="../printerSettings/printerSettings8.bin"/><Relationship Id="rId4" Type="http://schemas.openxmlformats.org/officeDocument/2006/relationships/comments" Target="../comments3.xml"/></Relationships>
</file>

<file path=xl/worksheets/_rels/sheet9.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tabColor theme="9" tint="-0.249977111117893"/>
  </sheetPr>
  <dimension ref="A1:BE30"/>
  <sheetViews>
    <sheetView showGridLines="0" tabSelected="1" view="pageBreakPreview" zoomScaleNormal="100" zoomScaleSheetLayoutView="100" workbookViewId="0">
      <selection activeCell="T32" sqref="T32"/>
    </sheetView>
  </sheetViews>
  <sheetFormatPr defaultColWidth="2.6640625" defaultRowHeight="13.2"/>
  <cols>
    <col min="1" max="1" width="1.88671875" style="1" customWidth="1"/>
    <col min="2" max="6" width="2.6640625" style="1" customWidth="1"/>
    <col min="7" max="7" width="2.44140625" style="1" customWidth="1"/>
    <col min="8" max="8" width="3.44140625" style="1" bestFit="1" customWidth="1"/>
    <col min="9" max="48" width="2.6640625" style="1"/>
    <col min="49" max="49" width="5.5546875" style="1" customWidth="1"/>
    <col min="50" max="50" width="3" style="1" customWidth="1"/>
    <col min="51" max="16384" width="2.6640625" style="1"/>
  </cols>
  <sheetData>
    <row r="1" spans="1:51" ht="27.6" customHeight="1">
      <c r="A1" s="2"/>
      <c r="B1" s="976" t="s">
        <v>1226</v>
      </c>
      <c r="C1" s="976"/>
      <c r="D1" s="976"/>
      <c r="E1" s="976"/>
      <c r="F1" s="976"/>
      <c r="G1" s="976"/>
      <c r="H1" s="976"/>
      <c r="I1" s="976"/>
      <c r="J1" s="976"/>
      <c r="K1" s="976"/>
      <c r="L1" s="976"/>
      <c r="M1" s="976"/>
      <c r="N1" s="976"/>
      <c r="O1" s="976"/>
      <c r="P1" s="976"/>
      <c r="Q1" s="976"/>
      <c r="R1" s="976"/>
      <c r="S1" s="976"/>
      <c r="T1" s="976"/>
      <c r="U1" s="976"/>
      <c r="V1" s="976"/>
      <c r="W1" s="976"/>
      <c r="X1" s="976"/>
      <c r="Y1" s="976"/>
      <c r="Z1" s="976"/>
      <c r="AA1" s="976"/>
      <c r="AB1" s="976"/>
      <c r="AC1" s="976"/>
      <c r="AD1" s="976"/>
      <c r="AE1" s="976"/>
      <c r="AF1" s="976"/>
      <c r="AG1" s="976"/>
      <c r="AH1" s="976"/>
      <c r="AI1" s="976"/>
      <c r="AJ1" s="976"/>
      <c r="AK1" s="976"/>
      <c r="AL1" s="976"/>
      <c r="AM1" s="976"/>
      <c r="AN1" s="976"/>
      <c r="AO1" s="976"/>
      <c r="AP1" s="976"/>
      <c r="AQ1" s="976"/>
      <c r="AR1" s="976"/>
      <c r="AS1" s="976"/>
      <c r="AT1" s="976"/>
      <c r="AU1" s="976"/>
      <c r="AV1" s="976"/>
      <c r="AW1" s="976"/>
      <c r="AX1" s="2"/>
      <c r="AY1" s="2"/>
    </row>
    <row r="2" spans="1:51" ht="17.399999999999999" customHeight="1">
      <c r="AJ2" s="993" t="s">
        <v>349</v>
      </c>
      <c r="AK2" s="993"/>
      <c r="AL2" s="993"/>
      <c r="AM2" s="993"/>
      <c r="AN2" s="993"/>
      <c r="AO2" s="993"/>
      <c r="AP2" s="993"/>
      <c r="AQ2" s="993"/>
      <c r="AR2" s="993"/>
      <c r="AS2" s="993"/>
      <c r="AT2" s="993"/>
      <c r="AU2" s="993"/>
      <c r="AV2" s="993"/>
      <c r="AW2" s="993"/>
    </row>
    <row r="3" spans="1:51" ht="20.100000000000001" customHeight="1">
      <c r="A3" s="3"/>
      <c r="B3" s="977" t="s">
        <v>735</v>
      </c>
      <c r="C3" s="977"/>
      <c r="D3" s="977"/>
      <c r="E3" s="977"/>
      <c r="F3" s="977"/>
      <c r="G3" s="977"/>
      <c r="H3" s="977"/>
      <c r="I3" s="977"/>
      <c r="J3" s="977"/>
      <c r="K3" s="977"/>
      <c r="L3" s="977"/>
      <c r="M3" s="977"/>
      <c r="N3" s="977"/>
      <c r="O3" s="977"/>
      <c r="P3" s="977"/>
      <c r="Q3" s="977"/>
      <c r="R3" s="977"/>
      <c r="S3" s="977"/>
      <c r="T3" s="977"/>
      <c r="U3" s="977"/>
      <c r="V3" s="977"/>
      <c r="W3" s="977"/>
      <c r="X3" s="977"/>
      <c r="Y3" s="977"/>
      <c r="Z3" s="977"/>
      <c r="AA3" s="977"/>
      <c r="AB3" s="977"/>
      <c r="AC3" s="977"/>
      <c r="AD3" s="977"/>
      <c r="AE3" s="977"/>
      <c r="AF3" s="977"/>
      <c r="AG3" s="977"/>
      <c r="AH3" s="977"/>
      <c r="AI3" s="977"/>
      <c r="AJ3" s="977"/>
      <c r="AK3" s="977"/>
      <c r="AL3" s="977"/>
      <c r="AM3" s="977"/>
      <c r="AN3" s="977"/>
      <c r="AO3" s="977"/>
      <c r="AP3" s="977"/>
      <c r="AQ3" s="977"/>
      <c r="AR3" s="977"/>
      <c r="AS3" s="977"/>
      <c r="AT3" s="977"/>
      <c r="AU3" s="977"/>
      <c r="AV3" s="977"/>
      <c r="AW3" s="977"/>
      <c r="AX3" s="3"/>
      <c r="AY3" s="3"/>
    </row>
    <row r="4" spans="1:51" ht="20.100000000000001" customHeight="1">
      <c r="A4" s="3"/>
      <c r="B4" s="978" t="s">
        <v>130</v>
      </c>
      <c r="C4" s="978"/>
      <c r="D4" s="978"/>
      <c r="E4" s="978"/>
      <c r="F4" s="978"/>
      <c r="G4" s="978"/>
      <c r="H4" s="979"/>
      <c r="I4" s="980"/>
      <c r="J4" s="980"/>
      <c r="K4" s="980"/>
      <c r="L4" s="980"/>
      <c r="M4" s="980"/>
      <c r="N4" s="980"/>
      <c r="O4" s="980"/>
      <c r="P4" s="980"/>
      <c r="Q4" s="980"/>
      <c r="R4" s="980"/>
      <c r="S4" s="980"/>
      <c r="T4" s="980"/>
      <c r="U4" s="980"/>
      <c r="V4" s="980"/>
      <c r="W4" s="980"/>
      <c r="X4" s="980"/>
      <c r="Y4" s="980"/>
      <c r="Z4" s="980"/>
      <c r="AA4" s="980"/>
      <c r="AB4" s="980"/>
      <c r="AC4" s="980"/>
      <c r="AD4" s="980"/>
      <c r="AE4" s="980"/>
      <c r="AF4" s="980"/>
      <c r="AG4" s="980"/>
      <c r="AH4" s="980"/>
      <c r="AI4" s="980"/>
      <c r="AJ4" s="980"/>
      <c r="AK4" s="980"/>
      <c r="AL4" s="980"/>
      <c r="AM4" s="980"/>
      <c r="AN4" s="980"/>
      <c r="AO4" s="980"/>
      <c r="AP4" s="980"/>
      <c r="AQ4" s="980"/>
      <c r="AR4" s="980"/>
      <c r="AS4" s="980"/>
      <c r="AT4" s="980"/>
      <c r="AU4" s="980"/>
      <c r="AV4" s="980"/>
      <c r="AW4" s="981"/>
      <c r="AX4" s="3"/>
      <c r="AY4" s="3"/>
    </row>
    <row r="5" spans="1:51" ht="20.100000000000001" customHeight="1">
      <c r="B5" s="978" t="s">
        <v>22</v>
      </c>
      <c r="C5" s="978"/>
      <c r="D5" s="978"/>
      <c r="E5" s="978"/>
      <c r="F5" s="978"/>
      <c r="G5" s="978"/>
      <c r="H5" s="982"/>
      <c r="I5" s="983"/>
      <c r="J5" s="983"/>
      <c r="K5" s="983"/>
      <c r="L5" s="983"/>
      <c r="M5" s="983"/>
      <c r="N5" s="983"/>
      <c r="O5" s="983"/>
      <c r="P5" s="983"/>
      <c r="Q5" s="983"/>
      <c r="R5" s="983"/>
      <c r="S5" s="983"/>
      <c r="T5" s="983"/>
      <c r="U5" s="983"/>
      <c r="V5" s="983"/>
      <c r="W5" s="983"/>
      <c r="X5" s="983"/>
      <c r="Y5" s="983"/>
      <c r="Z5" s="983"/>
      <c r="AA5" s="983"/>
      <c r="AB5" s="983"/>
      <c r="AC5" s="983"/>
      <c r="AD5" s="983"/>
      <c r="AE5" s="983"/>
      <c r="AF5" s="983"/>
      <c r="AG5" s="983"/>
      <c r="AH5" s="983"/>
      <c r="AI5" s="983"/>
      <c r="AJ5" s="983"/>
      <c r="AK5" s="983"/>
      <c r="AL5" s="983"/>
      <c r="AM5" s="983"/>
      <c r="AN5" s="983"/>
      <c r="AO5" s="983"/>
      <c r="AP5" s="983"/>
      <c r="AQ5" s="983"/>
      <c r="AR5" s="983"/>
      <c r="AS5" s="983"/>
      <c r="AT5" s="983"/>
      <c r="AU5" s="983"/>
      <c r="AV5" s="983"/>
      <c r="AW5" s="984"/>
    </row>
    <row r="6" spans="1:51" ht="20.100000000000001" customHeight="1">
      <c r="B6" s="978" t="s">
        <v>23</v>
      </c>
      <c r="C6" s="978"/>
      <c r="D6" s="978"/>
      <c r="E6" s="978"/>
      <c r="F6" s="978"/>
      <c r="G6" s="978"/>
      <c r="H6" s="8" t="s">
        <v>350</v>
      </c>
      <c r="I6" s="985"/>
      <c r="J6" s="985"/>
      <c r="K6" s="985"/>
      <c r="L6" s="985"/>
      <c r="M6" s="986"/>
      <c r="N6" s="987" t="s">
        <v>190</v>
      </c>
      <c r="O6" s="988"/>
      <c r="P6" s="988"/>
      <c r="Q6" s="988"/>
      <c r="R6" s="988"/>
      <c r="S6" s="988"/>
      <c r="T6" s="989"/>
      <c r="U6" s="985"/>
      <c r="V6" s="990"/>
      <c r="W6" s="991" t="s">
        <v>204</v>
      </c>
      <c r="X6" s="992"/>
      <c r="Y6" s="973"/>
      <c r="Z6" s="974"/>
      <c r="AA6" s="974"/>
      <c r="AB6" s="974"/>
      <c r="AC6" s="974"/>
      <c r="AD6" s="974"/>
      <c r="AE6" s="974"/>
      <c r="AF6" s="974"/>
      <c r="AG6" s="974"/>
      <c r="AH6" s="974"/>
      <c r="AI6" s="974"/>
      <c r="AJ6" s="974"/>
      <c r="AK6" s="974"/>
      <c r="AL6" s="974"/>
      <c r="AM6" s="974"/>
      <c r="AN6" s="974"/>
      <c r="AO6" s="974"/>
      <c r="AP6" s="974"/>
      <c r="AQ6" s="974"/>
      <c r="AR6" s="974"/>
      <c r="AS6" s="974"/>
      <c r="AT6" s="974"/>
      <c r="AU6" s="974"/>
      <c r="AV6" s="974"/>
      <c r="AW6" s="975"/>
    </row>
    <row r="7" spans="1:51" ht="20.100000000000001" customHeight="1">
      <c r="B7" s="978" t="s">
        <v>25</v>
      </c>
      <c r="C7" s="978"/>
      <c r="D7" s="978"/>
      <c r="E7" s="978"/>
      <c r="F7" s="978"/>
      <c r="G7" s="978"/>
      <c r="H7" s="994"/>
      <c r="I7" s="995"/>
      <c r="J7" s="995"/>
      <c r="K7" s="995"/>
      <c r="L7" s="995"/>
      <c r="M7" s="995"/>
      <c r="N7" s="995"/>
      <c r="O7" s="995"/>
      <c r="P7" s="995"/>
      <c r="Q7" s="995"/>
      <c r="R7" s="995"/>
      <c r="S7" s="995"/>
      <c r="T7" s="995"/>
      <c r="U7" s="995"/>
      <c r="V7" s="995"/>
      <c r="W7" s="995"/>
      <c r="X7" s="995"/>
      <c r="Y7" s="996"/>
      <c r="Z7" s="978" t="s">
        <v>351</v>
      </c>
      <c r="AA7" s="978"/>
      <c r="AB7" s="978"/>
      <c r="AC7" s="978"/>
      <c r="AD7" s="978"/>
      <c r="AE7" s="978"/>
      <c r="AF7" s="982"/>
      <c r="AG7" s="983"/>
      <c r="AH7" s="983"/>
      <c r="AI7" s="983"/>
      <c r="AJ7" s="983"/>
      <c r="AK7" s="983"/>
      <c r="AL7" s="983"/>
      <c r="AM7" s="983"/>
      <c r="AN7" s="983"/>
      <c r="AO7" s="983"/>
      <c r="AP7" s="983"/>
      <c r="AQ7" s="983"/>
      <c r="AR7" s="983"/>
      <c r="AS7" s="983"/>
      <c r="AT7" s="983"/>
      <c r="AU7" s="983"/>
      <c r="AV7" s="983"/>
      <c r="AW7" s="984"/>
    </row>
    <row r="8" spans="1:51" ht="20.100000000000001" customHeight="1">
      <c r="B8" s="978" t="s">
        <v>24</v>
      </c>
      <c r="C8" s="978"/>
      <c r="D8" s="978"/>
      <c r="E8" s="978"/>
      <c r="F8" s="978"/>
      <c r="G8" s="978"/>
      <c r="H8" s="994"/>
      <c r="I8" s="995"/>
      <c r="J8" s="995"/>
      <c r="K8" s="995"/>
      <c r="L8" s="995"/>
      <c r="M8" s="995"/>
      <c r="N8" s="995"/>
      <c r="O8" s="995"/>
      <c r="P8" s="995"/>
      <c r="Q8" s="995"/>
      <c r="R8" s="995"/>
      <c r="S8" s="995"/>
      <c r="T8" s="995"/>
      <c r="U8" s="995"/>
      <c r="V8" s="995"/>
      <c r="W8" s="995"/>
      <c r="X8" s="995"/>
      <c r="Y8" s="996"/>
      <c r="Z8" s="978" t="s">
        <v>352</v>
      </c>
      <c r="AA8" s="978"/>
      <c r="AB8" s="978"/>
      <c r="AC8" s="978"/>
      <c r="AD8" s="978"/>
      <c r="AE8" s="978"/>
      <c r="AF8" s="997"/>
      <c r="AG8" s="974"/>
      <c r="AH8" s="974"/>
      <c r="AI8" s="974"/>
      <c r="AJ8" s="974"/>
      <c r="AK8" s="974"/>
      <c r="AL8" s="974"/>
      <c r="AM8" s="974"/>
      <c r="AN8" s="974"/>
      <c r="AO8" s="974"/>
      <c r="AP8" s="974"/>
      <c r="AQ8" s="974"/>
      <c r="AR8" s="974"/>
      <c r="AS8" s="974"/>
      <c r="AT8" s="974"/>
      <c r="AU8" s="974"/>
      <c r="AV8" s="974"/>
      <c r="AW8" s="975"/>
    </row>
    <row r="9" spans="1:51" ht="3.6" customHeight="1">
      <c r="B9" s="4"/>
      <c r="C9" s="4"/>
      <c r="D9" s="4"/>
      <c r="E9" s="4"/>
      <c r="F9" s="4"/>
      <c r="G9" s="4"/>
      <c r="H9" s="9"/>
      <c r="I9" s="9"/>
      <c r="J9" s="9"/>
      <c r="K9" s="9"/>
      <c r="L9" s="9"/>
      <c r="M9" s="9"/>
      <c r="N9" s="9"/>
      <c r="O9" s="9"/>
      <c r="P9" s="9"/>
      <c r="Q9" s="9"/>
      <c r="R9" s="9"/>
      <c r="S9" s="9"/>
      <c r="T9" s="9"/>
      <c r="U9" s="9"/>
      <c r="V9" s="9"/>
      <c r="W9" s="9"/>
      <c r="X9" s="9"/>
      <c r="Y9" s="9"/>
      <c r="Z9" s="4"/>
      <c r="AA9" s="4"/>
      <c r="AB9" s="4"/>
      <c r="AC9" s="4"/>
      <c r="AD9" s="4"/>
      <c r="AE9" s="4"/>
      <c r="AF9" s="10"/>
      <c r="AG9" s="10"/>
      <c r="AH9" s="10"/>
      <c r="AI9" s="10"/>
      <c r="AJ9" s="10"/>
      <c r="AK9" s="10"/>
      <c r="AL9" s="10"/>
      <c r="AM9" s="10"/>
      <c r="AN9" s="10"/>
      <c r="AO9" s="10"/>
      <c r="AP9" s="10"/>
      <c r="AQ9" s="10"/>
      <c r="AR9" s="10"/>
      <c r="AS9" s="10"/>
      <c r="AT9" s="10"/>
      <c r="AU9" s="10"/>
      <c r="AV9" s="10"/>
      <c r="AW9" s="10"/>
    </row>
    <row r="10" spans="1:51" ht="14.4">
      <c r="B10" s="998" t="s">
        <v>353</v>
      </c>
      <c r="C10" s="998"/>
      <c r="D10" s="998"/>
      <c r="E10" s="998"/>
      <c r="F10" s="998"/>
      <c r="G10" s="998"/>
      <c r="H10" s="998"/>
      <c r="I10" s="998"/>
      <c r="J10" s="998"/>
      <c r="K10" s="998"/>
      <c r="L10" s="998"/>
      <c r="M10" s="998"/>
      <c r="N10" s="998"/>
      <c r="O10" s="998"/>
      <c r="P10" s="998"/>
      <c r="Q10" s="998"/>
      <c r="R10" s="998"/>
      <c r="S10" s="998"/>
      <c r="T10" s="998"/>
      <c r="U10" s="998"/>
      <c r="V10" s="998"/>
      <c r="W10" s="998"/>
      <c r="X10" s="998"/>
      <c r="Y10" s="998"/>
      <c r="Z10" s="998"/>
      <c r="AA10" s="998"/>
      <c r="AB10" s="998"/>
      <c r="AC10" s="998"/>
      <c r="AD10" s="998"/>
      <c r="AE10" s="998"/>
      <c r="AF10" s="998"/>
      <c r="AG10" s="998"/>
      <c r="AH10" s="998"/>
      <c r="AI10" s="998"/>
      <c r="AJ10" s="998"/>
      <c r="AK10" s="998"/>
      <c r="AL10" s="998"/>
      <c r="AM10" s="998"/>
      <c r="AN10" s="998"/>
      <c r="AO10" s="998"/>
      <c r="AP10" s="998"/>
      <c r="AQ10" s="998"/>
      <c r="AR10" s="998"/>
      <c r="AS10" s="998"/>
      <c r="AT10" s="998"/>
      <c r="AU10" s="998"/>
      <c r="AV10" s="998"/>
      <c r="AW10" s="998"/>
    </row>
    <row r="11" spans="1:51" ht="18" customHeight="1">
      <c r="B11" s="7" t="s">
        <v>354</v>
      </c>
      <c r="C11" s="1" t="s">
        <v>355</v>
      </c>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row>
    <row r="12" spans="1:51" ht="14.4" customHeight="1">
      <c r="C12" s="999" t="s">
        <v>356</v>
      </c>
      <c r="D12" s="999"/>
      <c r="E12" s="999"/>
      <c r="F12" s="999"/>
      <c r="G12" s="999"/>
      <c r="H12" s="1000" t="s">
        <v>127</v>
      </c>
      <c r="I12" s="1001"/>
      <c r="J12" s="1001"/>
      <c r="K12" s="1001"/>
      <c r="L12" s="1001"/>
      <c r="M12" s="1002"/>
      <c r="N12" s="1003" t="s">
        <v>128</v>
      </c>
      <c r="O12" s="1004"/>
      <c r="P12" s="1004"/>
      <c r="Q12" s="1004"/>
      <c r="R12" s="1004"/>
      <c r="S12" s="1004"/>
      <c r="T12" s="1004"/>
      <c r="U12" s="1004"/>
      <c r="V12" s="1004"/>
      <c r="W12" s="1004"/>
      <c r="X12" s="1004"/>
      <c r="Y12" s="1004"/>
      <c r="Z12" s="1004"/>
      <c r="AA12" s="1004"/>
      <c r="AB12" s="1004"/>
      <c r="AC12" s="1004"/>
      <c r="AD12" s="1004"/>
      <c r="AE12" s="1004"/>
      <c r="AF12" s="1004"/>
      <c r="AG12" s="1004"/>
      <c r="AH12" s="1004"/>
      <c r="AI12" s="1004"/>
      <c r="AJ12" s="1004"/>
      <c r="AK12" s="1004"/>
      <c r="AL12" s="1004"/>
      <c r="AM12" s="1004"/>
      <c r="AN12" s="1004"/>
      <c r="AO12" s="1004"/>
      <c r="AP12" s="1004"/>
      <c r="AQ12" s="1004"/>
      <c r="AR12" s="1004"/>
      <c r="AS12" s="1004"/>
      <c r="AT12" s="1004"/>
      <c r="AU12" s="1004"/>
      <c r="AV12" s="1004"/>
      <c r="AW12" s="1005"/>
    </row>
    <row r="13" spans="1:51" ht="31.5" customHeight="1">
      <c r="C13" s="999"/>
      <c r="D13" s="999"/>
      <c r="E13" s="999"/>
      <c r="F13" s="999"/>
      <c r="G13" s="999"/>
      <c r="H13" s="1006" t="s">
        <v>129</v>
      </c>
      <c r="I13" s="1007"/>
      <c r="J13" s="1007"/>
      <c r="K13" s="1007"/>
      <c r="L13" s="1007"/>
      <c r="M13" s="1008"/>
      <c r="N13" s="1009" t="s">
        <v>194</v>
      </c>
      <c r="O13" s="1010"/>
      <c r="P13" s="1010"/>
      <c r="Q13" s="1010"/>
      <c r="R13" s="1010"/>
      <c r="S13" s="1010"/>
      <c r="T13" s="1010"/>
      <c r="U13" s="1010"/>
      <c r="V13" s="1010"/>
      <c r="W13" s="1010"/>
      <c r="X13" s="1010"/>
      <c r="Y13" s="1010"/>
      <c r="Z13" s="1010"/>
      <c r="AA13" s="1010"/>
      <c r="AB13" s="1010"/>
      <c r="AC13" s="1010"/>
      <c r="AD13" s="1010"/>
      <c r="AE13" s="1010"/>
      <c r="AF13" s="1010"/>
      <c r="AG13" s="1010"/>
      <c r="AH13" s="1010"/>
      <c r="AI13" s="1010"/>
      <c r="AJ13" s="1010"/>
      <c r="AK13" s="1010"/>
      <c r="AL13" s="1010"/>
      <c r="AM13" s="1010"/>
      <c r="AN13" s="1010"/>
      <c r="AO13" s="1010"/>
      <c r="AP13" s="1010"/>
      <c r="AQ13" s="1010"/>
      <c r="AR13" s="1010"/>
      <c r="AS13" s="1010"/>
      <c r="AT13" s="1010"/>
      <c r="AU13" s="1010"/>
      <c r="AV13" s="1010"/>
      <c r="AW13" s="1011"/>
    </row>
    <row r="14" spans="1:51" ht="14.4" customHeight="1">
      <c r="C14" s="999"/>
      <c r="D14" s="999"/>
      <c r="E14" s="999"/>
      <c r="F14" s="999"/>
      <c r="G14" s="999"/>
      <c r="H14" s="1012" t="s">
        <v>208</v>
      </c>
      <c r="I14" s="1012"/>
      <c r="J14" s="1012"/>
      <c r="K14" s="1012"/>
      <c r="L14" s="1012"/>
      <c r="M14" s="1012"/>
      <c r="N14" s="1013" t="s">
        <v>207</v>
      </c>
      <c r="O14" s="1013"/>
      <c r="P14" s="1013"/>
      <c r="Q14" s="1013"/>
      <c r="R14" s="1013"/>
      <c r="S14" s="1013"/>
      <c r="T14" s="1013"/>
      <c r="U14" s="1013"/>
      <c r="V14" s="1013"/>
      <c r="W14" s="1013"/>
      <c r="X14" s="1013"/>
      <c r="Y14" s="1013"/>
      <c r="Z14" s="1013"/>
      <c r="AA14" s="1013"/>
      <c r="AB14" s="1013"/>
      <c r="AC14" s="1013"/>
      <c r="AD14" s="1013"/>
      <c r="AE14" s="1013"/>
      <c r="AF14" s="1013"/>
      <c r="AG14" s="1013"/>
      <c r="AH14" s="1013"/>
      <c r="AI14" s="1013"/>
      <c r="AJ14" s="1013"/>
      <c r="AK14" s="1013"/>
      <c r="AL14" s="1013"/>
      <c r="AM14" s="1013"/>
      <c r="AN14" s="1013"/>
      <c r="AO14" s="1013"/>
      <c r="AP14" s="1013"/>
      <c r="AQ14" s="1013"/>
      <c r="AR14" s="1013"/>
      <c r="AS14" s="1013"/>
      <c r="AT14" s="1013"/>
      <c r="AU14" s="1013"/>
      <c r="AV14" s="1013"/>
      <c r="AW14" s="1013"/>
    </row>
    <row r="15" spans="1:51" ht="18" customHeight="1">
      <c r="B15" s="7" t="s">
        <v>357</v>
      </c>
      <c r="C15" s="1" t="s">
        <v>358</v>
      </c>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c r="AR15" s="5"/>
      <c r="AS15" s="5"/>
      <c r="AT15" s="5"/>
      <c r="AU15" s="5"/>
      <c r="AV15" s="5"/>
      <c r="AW15" s="5"/>
    </row>
    <row r="16" spans="1:51" ht="3.6" customHeight="1">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c r="AS16" s="5"/>
      <c r="AT16" s="5"/>
      <c r="AU16" s="5"/>
      <c r="AV16" s="5"/>
      <c r="AW16" s="5"/>
    </row>
    <row r="17" spans="2:57" ht="14.4">
      <c r="B17" s="998" t="s">
        <v>359</v>
      </c>
      <c r="C17" s="998"/>
      <c r="D17" s="998"/>
      <c r="E17" s="998"/>
      <c r="F17" s="998"/>
      <c r="G17" s="998"/>
      <c r="H17" s="998"/>
      <c r="I17" s="998"/>
      <c r="J17" s="998"/>
      <c r="K17" s="998"/>
      <c r="L17" s="998"/>
      <c r="M17" s="998"/>
      <c r="N17" s="998"/>
      <c r="O17" s="998"/>
      <c r="P17" s="998"/>
      <c r="Q17" s="998"/>
      <c r="R17" s="998"/>
      <c r="S17" s="998"/>
      <c r="T17" s="998"/>
      <c r="U17" s="998"/>
      <c r="V17" s="998"/>
      <c r="W17" s="998"/>
      <c r="X17" s="998"/>
      <c r="Y17" s="998"/>
      <c r="Z17" s="998"/>
      <c r="AA17" s="998"/>
      <c r="AB17" s="998"/>
      <c r="AC17" s="998"/>
      <c r="AD17" s="998"/>
      <c r="AE17" s="998"/>
      <c r="AF17" s="998"/>
      <c r="AG17" s="998"/>
      <c r="AH17" s="998"/>
      <c r="AI17" s="998"/>
      <c r="AJ17" s="998"/>
      <c r="AK17" s="998"/>
      <c r="AL17" s="998"/>
      <c r="AM17" s="998"/>
      <c r="AN17" s="998"/>
      <c r="AO17" s="998"/>
      <c r="AP17" s="998"/>
      <c r="AQ17" s="998"/>
      <c r="AR17" s="998"/>
      <c r="AS17" s="998"/>
      <c r="AT17" s="998"/>
      <c r="AU17" s="998"/>
      <c r="AV17" s="998"/>
      <c r="AW17" s="998"/>
    </row>
    <row r="18" spans="2:57" ht="14.4" customHeight="1">
      <c r="B18" s="5"/>
      <c r="C18" s="1014"/>
      <c r="D18" s="1015"/>
      <c r="E18" s="1015"/>
      <c r="F18" s="1015"/>
      <c r="G18" s="1016"/>
      <c r="H18" s="1017" t="s">
        <v>90</v>
      </c>
      <c r="I18" s="1018"/>
      <c r="J18" s="1018"/>
      <c r="K18" s="1019"/>
      <c r="L18" s="1003" t="s">
        <v>92</v>
      </c>
      <c r="M18" s="1004"/>
      <c r="N18" s="1004"/>
      <c r="O18" s="1004"/>
      <c r="P18" s="1004"/>
      <c r="Q18" s="1004"/>
      <c r="R18" s="1004"/>
      <c r="S18" s="1004"/>
      <c r="T18" s="1004"/>
      <c r="U18" s="1004"/>
      <c r="V18" s="1004"/>
      <c r="W18" s="1004"/>
      <c r="X18" s="1004"/>
      <c r="Y18" s="1004"/>
      <c r="Z18" s="1004"/>
      <c r="AA18" s="1004"/>
      <c r="AB18" s="1004"/>
      <c r="AC18" s="1004"/>
      <c r="AD18" s="1004"/>
      <c r="AE18" s="1004"/>
      <c r="AF18" s="1004"/>
      <c r="AG18" s="1004"/>
      <c r="AH18" s="1004"/>
      <c r="AI18" s="1004"/>
      <c r="AJ18" s="1004"/>
      <c r="AK18" s="1004"/>
      <c r="AL18" s="1004"/>
      <c r="AM18" s="1004"/>
      <c r="AN18" s="1004"/>
      <c r="AO18" s="1004"/>
      <c r="AP18" s="1004"/>
      <c r="AQ18" s="1004"/>
      <c r="AR18" s="1004"/>
      <c r="AS18" s="1004"/>
      <c r="AT18" s="1004"/>
      <c r="AU18" s="1004"/>
      <c r="AV18" s="1004"/>
      <c r="AW18" s="1005"/>
    </row>
    <row r="19" spans="2:57" ht="28.8" customHeight="1">
      <c r="B19" s="5"/>
      <c r="C19" s="1026" t="s">
        <v>219</v>
      </c>
      <c r="D19" s="1027"/>
      <c r="E19" s="1027"/>
      <c r="F19" s="1027"/>
      <c r="G19" s="1028"/>
      <c r="H19" s="1020">
        <v>5</v>
      </c>
      <c r="I19" s="1021"/>
      <c r="J19" s="1021"/>
      <c r="K19" s="1022"/>
      <c r="L19" s="1035" t="s">
        <v>936</v>
      </c>
      <c r="M19" s="1036"/>
      <c r="N19" s="1036"/>
      <c r="O19" s="1036"/>
      <c r="P19" s="1036"/>
      <c r="Q19" s="1036"/>
      <c r="R19" s="1036"/>
      <c r="S19" s="1036"/>
      <c r="T19" s="1036"/>
      <c r="U19" s="1036"/>
      <c r="V19" s="1036"/>
      <c r="W19" s="1036"/>
      <c r="X19" s="1036"/>
      <c r="Y19" s="1036"/>
      <c r="Z19" s="1036"/>
      <c r="AA19" s="1036"/>
      <c r="AB19" s="1036"/>
      <c r="AC19" s="1036"/>
      <c r="AD19" s="1036"/>
      <c r="AE19" s="1036"/>
      <c r="AF19" s="1036"/>
      <c r="AG19" s="1036"/>
      <c r="AH19" s="1036"/>
      <c r="AI19" s="1036"/>
      <c r="AJ19" s="1036"/>
      <c r="AK19" s="1036"/>
      <c r="AL19" s="1036"/>
      <c r="AM19" s="1036"/>
      <c r="AN19" s="1036"/>
      <c r="AO19" s="1036"/>
      <c r="AP19" s="1036"/>
      <c r="AQ19" s="1036"/>
      <c r="AR19" s="1036"/>
      <c r="AS19" s="1036"/>
      <c r="AT19" s="1036"/>
      <c r="AU19" s="1036"/>
      <c r="AV19" s="1036"/>
      <c r="AW19" s="1037"/>
    </row>
    <row r="20" spans="2:57" ht="17.100000000000001" customHeight="1">
      <c r="B20" s="5"/>
      <c r="C20" s="1029"/>
      <c r="D20" s="1030"/>
      <c r="E20" s="1030"/>
      <c r="F20" s="1030"/>
      <c r="G20" s="1031"/>
      <c r="H20" s="1020">
        <v>7</v>
      </c>
      <c r="I20" s="1021"/>
      <c r="J20" s="1021"/>
      <c r="K20" s="1022"/>
      <c r="L20" s="1023" t="s">
        <v>387</v>
      </c>
      <c r="M20" s="1024"/>
      <c r="N20" s="1024"/>
      <c r="O20" s="1024"/>
      <c r="P20" s="1024"/>
      <c r="Q20" s="1024"/>
      <c r="R20" s="1024"/>
      <c r="S20" s="1024"/>
      <c r="T20" s="1024"/>
      <c r="U20" s="1024"/>
      <c r="V20" s="1024"/>
      <c r="W20" s="1024"/>
      <c r="X20" s="1024"/>
      <c r="Y20" s="1024"/>
      <c r="Z20" s="1024"/>
      <c r="AA20" s="1024"/>
      <c r="AB20" s="1024"/>
      <c r="AC20" s="1024"/>
      <c r="AD20" s="1024"/>
      <c r="AE20" s="1024"/>
      <c r="AF20" s="1024"/>
      <c r="AG20" s="1024"/>
      <c r="AH20" s="1024"/>
      <c r="AI20" s="1024"/>
      <c r="AJ20" s="1024"/>
      <c r="AK20" s="1024"/>
      <c r="AL20" s="1024"/>
      <c r="AM20" s="1024"/>
      <c r="AN20" s="1024"/>
      <c r="AO20" s="1024"/>
      <c r="AP20" s="1024"/>
      <c r="AQ20" s="1024"/>
      <c r="AR20" s="1024"/>
      <c r="AS20" s="1024"/>
      <c r="AT20" s="1024"/>
      <c r="AU20" s="1024"/>
      <c r="AV20" s="1024"/>
      <c r="AW20" s="1025"/>
    </row>
    <row r="21" spans="2:57" ht="29.4" customHeight="1">
      <c r="C21" s="1029"/>
      <c r="D21" s="1030"/>
      <c r="E21" s="1030"/>
      <c r="F21" s="1030"/>
      <c r="G21" s="1031"/>
      <c r="H21" s="1020">
        <v>8</v>
      </c>
      <c r="I21" s="1021"/>
      <c r="J21" s="1021"/>
      <c r="K21" s="1022"/>
      <c r="L21" s="1035" t="s">
        <v>891</v>
      </c>
      <c r="M21" s="1036"/>
      <c r="N21" s="1036"/>
      <c r="O21" s="1036"/>
      <c r="P21" s="1036"/>
      <c r="Q21" s="1036"/>
      <c r="R21" s="1036"/>
      <c r="S21" s="1036"/>
      <c r="T21" s="1036"/>
      <c r="U21" s="1036"/>
      <c r="V21" s="1036"/>
      <c r="W21" s="1036"/>
      <c r="X21" s="1036"/>
      <c r="Y21" s="1036"/>
      <c r="Z21" s="1036"/>
      <c r="AA21" s="1036"/>
      <c r="AB21" s="1036"/>
      <c r="AC21" s="1036"/>
      <c r="AD21" s="1036"/>
      <c r="AE21" s="1036"/>
      <c r="AF21" s="1036"/>
      <c r="AG21" s="1036"/>
      <c r="AH21" s="1036"/>
      <c r="AI21" s="1036"/>
      <c r="AJ21" s="1036"/>
      <c r="AK21" s="1036"/>
      <c r="AL21" s="1036"/>
      <c r="AM21" s="1036"/>
      <c r="AN21" s="1036"/>
      <c r="AO21" s="1036"/>
      <c r="AP21" s="1036"/>
      <c r="AQ21" s="1036"/>
      <c r="AR21" s="1036"/>
      <c r="AS21" s="1036"/>
      <c r="AT21" s="1036"/>
      <c r="AU21" s="1036"/>
      <c r="AV21" s="1036"/>
      <c r="AW21" s="1037"/>
    </row>
    <row r="22" spans="2:57" ht="32.1" customHeight="1">
      <c r="C22" s="1032"/>
      <c r="D22" s="1033"/>
      <c r="E22" s="1033"/>
      <c r="F22" s="1033"/>
      <c r="G22" s="1034"/>
      <c r="H22" s="1038" t="s">
        <v>887</v>
      </c>
      <c r="I22" s="1039"/>
      <c r="J22" s="1039"/>
      <c r="K22" s="1040"/>
      <c r="L22" s="1041" t="s">
        <v>888</v>
      </c>
      <c r="M22" s="1042"/>
      <c r="N22" s="1042"/>
      <c r="O22" s="1042"/>
      <c r="P22" s="1042"/>
      <c r="Q22" s="1042"/>
      <c r="R22" s="1042"/>
      <c r="S22" s="1042"/>
      <c r="T22" s="1042"/>
      <c r="U22" s="1042"/>
      <c r="V22" s="1042"/>
      <c r="W22" s="1042"/>
      <c r="X22" s="1042"/>
      <c r="Y22" s="1042"/>
      <c r="Z22" s="1042"/>
      <c r="AA22" s="1042"/>
      <c r="AB22" s="1042"/>
      <c r="AC22" s="1042"/>
      <c r="AD22" s="1042"/>
      <c r="AE22" s="1042"/>
      <c r="AF22" s="1042"/>
      <c r="AG22" s="1042"/>
      <c r="AH22" s="1042"/>
      <c r="AI22" s="1042"/>
      <c r="AJ22" s="1042"/>
      <c r="AK22" s="1042"/>
      <c r="AL22" s="1042"/>
      <c r="AM22" s="1042"/>
      <c r="AN22" s="1042"/>
      <c r="AO22" s="1042"/>
      <c r="AP22" s="1042"/>
      <c r="AQ22" s="1042"/>
      <c r="AR22" s="1042"/>
      <c r="AS22" s="1042"/>
      <c r="AT22" s="1042"/>
      <c r="AU22" s="1042"/>
      <c r="AV22" s="1042"/>
      <c r="AW22" s="1043"/>
    </row>
    <row r="23" spans="2:57" ht="18" customHeight="1">
      <c r="C23" s="970" t="s">
        <v>89</v>
      </c>
      <c r="D23" s="970"/>
      <c r="E23" s="970"/>
      <c r="F23" s="970"/>
      <c r="G23" s="970"/>
      <c r="H23" s="965">
        <v>3</v>
      </c>
      <c r="I23" s="965"/>
      <c r="J23" s="965"/>
      <c r="K23" s="966"/>
      <c r="L23" s="967" t="s">
        <v>1227</v>
      </c>
      <c r="M23" s="968"/>
      <c r="N23" s="968"/>
      <c r="O23" s="968"/>
      <c r="P23" s="968"/>
      <c r="Q23" s="968"/>
      <c r="R23" s="968"/>
      <c r="S23" s="968"/>
      <c r="T23" s="968"/>
      <c r="U23" s="968"/>
      <c r="V23" s="968"/>
      <c r="W23" s="968"/>
      <c r="X23" s="968"/>
      <c r="Y23" s="968"/>
      <c r="Z23" s="968"/>
      <c r="AA23" s="968"/>
      <c r="AB23" s="968"/>
      <c r="AC23" s="968"/>
      <c r="AD23" s="968"/>
      <c r="AE23" s="968"/>
      <c r="AF23" s="968"/>
      <c r="AG23" s="968"/>
      <c r="AH23" s="968"/>
      <c r="AI23" s="968"/>
      <c r="AJ23" s="968"/>
      <c r="AK23" s="968"/>
      <c r="AL23" s="968"/>
      <c r="AM23" s="968"/>
      <c r="AN23" s="968"/>
      <c r="AO23" s="968"/>
      <c r="AP23" s="968"/>
      <c r="AQ23" s="968"/>
      <c r="AR23" s="968"/>
      <c r="AS23" s="968"/>
      <c r="AT23" s="968"/>
      <c r="AU23" s="968"/>
      <c r="AV23" s="968"/>
      <c r="AW23" s="969"/>
    </row>
    <row r="24" spans="2:57" ht="18" customHeight="1">
      <c r="C24" s="970"/>
      <c r="D24" s="970"/>
      <c r="E24" s="970"/>
      <c r="F24" s="970"/>
      <c r="G24" s="970"/>
      <c r="H24" s="971">
        <v>4</v>
      </c>
      <c r="I24" s="971"/>
      <c r="J24" s="971"/>
      <c r="K24" s="971"/>
      <c r="L24" s="972" t="s">
        <v>1228</v>
      </c>
      <c r="M24" s="972"/>
      <c r="N24" s="972"/>
      <c r="O24" s="972"/>
      <c r="P24" s="972"/>
      <c r="Q24" s="972"/>
      <c r="R24" s="972"/>
      <c r="S24" s="972"/>
      <c r="T24" s="972"/>
      <c r="U24" s="972"/>
      <c r="V24" s="972"/>
      <c r="W24" s="972"/>
      <c r="X24" s="972"/>
      <c r="Y24" s="972"/>
      <c r="Z24" s="972"/>
      <c r="AA24" s="972"/>
      <c r="AB24" s="972"/>
      <c r="AC24" s="972"/>
      <c r="AD24" s="972"/>
      <c r="AE24" s="972"/>
      <c r="AF24" s="972"/>
      <c r="AG24" s="972"/>
      <c r="AH24" s="972"/>
      <c r="AI24" s="972"/>
      <c r="AJ24" s="972"/>
      <c r="AK24" s="972"/>
      <c r="AL24" s="972"/>
      <c r="AM24" s="972"/>
      <c r="AN24" s="972"/>
      <c r="AO24" s="972"/>
      <c r="AP24" s="972"/>
      <c r="AQ24" s="972"/>
      <c r="AR24" s="972"/>
      <c r="AS24" s="972"/>
      <c r="AT24" s="972"/>
      <c r="AU24" s="972"/>
      <c r="AV24" s="972"/>
      <c r="AW24" s="972"/>
      <c r="AZ24" s="963"/>
      <c r="BA24" s="963"/>
      <c r="BB24" s="963"/>
      <c r="BC24" s="963"/>
      <c r="BD24" s="963"/>
      <c r="BE24" s="963"/>
    </row>
    <row r="25" spans="2:57" ht="18" customHeight="1">
      <c r="C25" s="970"/>
      <c r="D25" s="970"/>
      <c r="E25" s="970"/>
      <c r="F25" s="970"/>
      <c r="G25" s="970"/>
      <c r="H25" s="971"/>
      <c r="I25" s="971"/>
      <c r="J25" s="971"/>
      <c r="K25" s="971"/>
      <c r="L25" s="972"/>
      <c r="M25" s="972"/>
      <c r="N25" s="972"/>
      <c r="O25" s="972"/>
      <c r="P25" s="972"/>
      <c r="Q25" s="972"/>
      <c r="R25" s="972"/>
      <c r="S25" s="972"/>
      <c r="T25" s="972"/>
      <c r="U25" s="972"/>
      <c r="V25" s="972"/>
      <c r="W25" s="972"/>
      <c r="X25" s="972"/>
      <c r="Y25" s="972"/>
      <c r="Z25" s="972"/>
      <c r="AA25" s="972"/>
      <c r="AB25" s="972"/>
      <c r="AC25" s="972"/>
      <c r="AD25" s="972"/>
      <c r="AE25" s="972"/>
      <c r="AF25" s="972"/>
      <c r="AG25" s="972"/>
      <c r="AH25" s="972"/>
      <c r="AI25" s="972"/>
      <c r="AJ25" s="972"/>
      <c r="AK25" s="972"/>
      <c r="AL25" s="972"/>
      <c r="AM25" s="972"/>
      <c r="AN25" s="972"/>
      <c r="AO25" s="972"/>
      <c r="AP25" s="972"/>
      <c r="AQ25" s="972"/>
      <c r="AR25" s="972"/>
      <c r="AS25" s="972"/>
      <c r="AT25" s="972"/>
      <c r="AU25" s="972"/>
      <c r="AV25" s="972"/>
      <c r="AW25" s="972"/>
      <c r="AZ25" s="114"/>
      <c r="BA25" s="114"/>
      <c r="BB25" s="114"/>
      <c r="BC25" s="114"/>
      <c r="BD25" s="114"/>
      <c r="BE25" s="114"/>
    </row>
    <row r="26" spans="2:57" ht="18" customHeight="1">
      <c r="C26" s="970"/>
      <c r="D26" s="970"/>
      <c r="E26" s="970"/>
      <c r="F26" s="970"/>
      <c r="G26" s="970"/>
      <c r="H26" s="964">
        <v>36</v>
      </c>
      <c r="I26" s="965"/>
      <c r="J26" s="965"/>
      <c r="K26" s="966"/>
      <c r="L26" s="967" t="s">
        <v>1229</v>
      </c>
      <c r="M26" s="968"/>
      <c r="N26" s="968"/>
      <c r="O26" s="968"/>
      <c r="P26" s="968"/>
      <c r="Q26" s="968"/>
      <c r="R26" s="968"/>
      <c r="S26" s="968"/>
      <c r="T26" s="968"/>
      <c r="U26" s="968"/>
      <c r="V26" s="968"/>
      <c r="W26" s="968"/>
      <c r="X26" s="968"/>
      <c r="Y26" s="968"/>
      <c r="Z26" s="968"/>
      <c r="AA26" s="968"/>
      <c r="AB26" s="968"/>
      <c r="AC26" s="968"/>
      <c r="AD26" s="968"/>
      <c r="AE26" s="968"/>
      <c r="AF26" s="968"/>
      <c r="AG26" s="968"/>
      <c r="AH26" s="968"/>
      <c r="AI26" s="968"/>
      <c r="AJ26" s="968"/>
      <c r="AK26" s="968"/>
      <c r="AL26" s="968"/>
      <c r="AM26" s="968"/>
      <c r="AN26" s="968"/>
      <c r="AO26" s="968"/>
      <c r="AP26" s="968"/>
      <c r="AQ26" s="968"/>
      <c r="AR26" s="968"/>
      <c r="AS26" s="968"/>
      <c r="AT26" s="968"/>
      <c r="AU26" s="968"/>
      <c r="AV26" s="968"/>
      <c r="AW26" s="969"/>
      <c r="AZ26" s="114"/>
      <c r="BA26" s="114"/>
      <c r="BB26" s="114"/>
      <c r="BC26" s="114"/>
      <c r="BD26" s="114"/>
      <c r="BE26" s="114"/>
    </row>
    <row r="27" spans="2:57" ht="32.1" customHeight="1">
      <c r="C27" s="1046" t="s">
        <v>889</v>
      </c>
      <c r="D27" s="1047"/>
      <c r="E27" s="1047"/>
      <c r="F27" s="1047"/>
      <c r="G27" s="1048"/>
      <c r="H27" s="1045" t="s">
        <v>887</v>
      </c>
      <c r="I27" s="1039"/>
      <c r="J27" s="1039"/>
      <c r="K27" s="1040"/>
      <c r="L27" s="1041" t="s">
        <v>890</v>
      </c>
      <c r="M27" s="1042"/>
      <c r="N27" s="1042"/>
      <c r="O27" s="1042"/>
      <c r="P27" s="1042"/>
      <c r="Q27" s="1042"/>
      <c r="R27" s="1042"/>
      <c r="S27" s="1042"/>
      <c r="T27" s="1042"/>
      <c r="U27" s="1042"/>
      <c r="V27" s="1042"/>
      <c r="W27" s="1042"/>
      <c r="X27" s="1042"/>
      <c r="Y27" s="1042"/>
      <c r="Z27" s="1042"/>
      <c r="AA27" s="1042"/>
      <c r="AB27" s="1042"/>
      <c r="AC27" s="1042"/>
      <c r="AD27" s="1042"/>
      <c r="AE27" s="1042"/>
      <c r="AF27" s="1042"/>
      <c r="AG27" s="1042"/>
      <c r="AH27" s="1042"/>
      <c r="AI27" s="1042"/>
      <c r="AJ27" s="1042"/>
      <c r="AK27" s="1042"/>
      <c r="AL27" s="1042"/>
      <c r="AM27" s="1042"/>
      <c r="AN27" s="1042"/>
      <c r="AO27" s="1042"/>
      <c r="AP27" s="1042"/>
      <c r="AQ27" s="1042"/>
      <c r="AR27" s="1042"/>
      <c r="AS27" s="1042"/>
      <c r="AT27" s="1042"/>
      <c r="AU27" s="1042"/>
      <c r="AV27" s="1042"/>
      <c r="AW27" s="1043"/>
      <c r="AX27" s="6"/>
      <c r="AY27" s="6"/>
    </row>
    <row r="28" spans="2:57" ht="17.100000000000001" customHeight="1">
      <c r="C28" s="1049"/>
      <c r="D28" s="1050"/>
      <c r="E28" s="1050"/>
      <c r="F28" s="1050"/>
      <c r="G28" s="1051"/>
      <c r="H28" s="1055" t="s">
        <v>1035</v>
      </c>
      <c r="I28" s="1021"/>
      <c r="J28" s="1021"/>
      <c r="K28" s="1022"/>
      <c r="L28" s="1023" t="s">
        <v>1038</v>
      </c>
      <c r="M28" s="1024"/>
      <c r="N28" s="1024"/>
      <c r="O28" s="1024"/>
      <c r="P28" s="1024"/>
      <c r="Q28" s="1024"/>
      <c r="R28" s="1024"/>
      <c r="S28" s="1024"/>
      <c r="T28" s="1024"/>
      <c r="U28" s="1024"/>
      <c r="V28" s="1024"/>
      <c r="W28" s="1024"/>
      <c r="X28" s="1024"/>
      <c r="Y28" s="1024"/>
      <c r="Z28" s="1024"/>
      <c r="AA28" s="1024"/>
      <c r="AB28" s="1024"/>
      <c r="AC28" s="1024"/>
      <c r="AD28" s="1024"/>
      <c r="AE28" s="1024"/>
      <c r="AF28" s="1024"/>
      <c r="AG28" s="1024"/>
      <c r="AH28" s="1024"/>
      <c r="AI28" s="1024"/>
      <c r="AJ28" s="1024"/>
      <c r="AK28" s="1024"/>
      <c r="AL28" s="1024"/>
      <c r="AM28" s="1024"/>
      <c r="AN28" s="1024"/>
      <c r="AO28" s="1024"/>
      <c r="AP28" s="1024"/>
      <c r="AQ28" s="1024"/>
      <c r="AR28" s="1024"/>
      <c r="AS28" s="1024"/>
      <c r="AT28" s="1024"/>
      <c r="AU28" s="1024"/>
      <c r="AV28" s="1024"/>
      <c r="AW28" s="1025"/>
    </row>
    <row r="29" spans="2:57" ht="17.100000000000001" customHeight="1">
      <c r="C29" s="1049"/>
      <c r="D29" s="1050"/>
      <c r="E29" s="1050"/>
      <c r="F29" s="1050"/>
      <c r="G29" s="1051"/>
      <c r="H29" s="1055" t="s">
        <v>1036</v>
      </c>
      <c r="I29" s="1021"/>
      <c r="J29" s="1021"/>
      <c r="K29" s="1022"/>
      <c r="L29" s="1056" t="s">
        <v>1230</v>
      </c>
      <c r="M29" s="1057"/>
      <c r="N29" s="1057"/>
      <c r="O29" s="1057"/>
      <c r="P29" s="1057"/>
      <c r="Q29" s="1057"/>
      <c r="R29" s="1057"/>
      <c r="S29" s="1057"/>
      <c r="T29" s="1057"/>
      <c r="U29" s="1057"/>
      <c r="V29" s="1057"/>
      <c r="W29" s="1057"/>
      <c r="X29" s="1057"/>
      <c r="Y29" s="1057"/>
      <c r="Z29" s="1057"/>
      <c r="AA29" s="1057"/>
      <c r="AB29" s="1057"/>
      <c r="AC29" s="1057"/>
      <c r="AD29" s="1057"/>
      <c r="AE29" s="1057"/>
      <c r="AF29" s="1057"/>
      <c r="AG29" s="1057"/>
      <c r="AH29" s="1057"/>
      <c r="AI29" s="1057"/>
      <c r="AJ29" s="1057"/>
      <c r="AK29" s="1057"/>
      <c r="AL29" s="1057"/>
      <c r="AM29" s="1057"/>
      <c r="AN29" s="1057"/>
      <c r="AO29" s="1057"/>
      <c r="AP29" s="1057"/>
      <c r="AQ29" s="1057"/>
      <c r="AR29" s="1057"/>
      <c r="AS29" s="1057"/>
      <c r="AT29" s="1057"/>
      <c r="AU29" s="1057"/>
      <c r="AV29" s="1057"/>
      <c r="AW29" s="1058"/>
    </row>
    <row r="30" spans="2:57" ht="32.1" customHeight="1">
      <c r="C30" s="1052"/>
      <c r="D30" s="1053"/>
      <c r="E30" s="1053"/>
      <c r="F30" s="1053"/>
      <c r="G30" s="1054"/>
      <c r="H30" s="1045" t="s">
        <v>1037</v>
      </c>
      <c r="I30" s="1059"/>
      <c r="J30" s="1059"/>
      <c r="K30" s="1060"/>
      <c r="L30" s="1044" t="s">
        <v>1039</v>
      </c>
      <c r="M30" s="1024"/>
      <c r="N30" s="1024"/>
      <c r="O30" s="1024"/>
      <c r="P30" s="1024"/>
      <c r="Q30" s="1024"/>
      <c r="R30" s="1024"/>
      <c r="S30" s="1024"/>
      <c r="T30" s="1024"/>
      <c r="U30" s="1024"/>
      <c r="V30" s="1024"/>
      <c r="W30" s="1024"/>
      <c r="X30" s="1024"/>
      <c r="Y30" s="1024"/>
      <c r="Z30" s="1024"/>
      <c r="AA30" s="1024"/>
      <c r="AB30" s="1024"/>
      <c r="AC30" s="1024"/>
      <c r="AD30" s="1024"/>
      <c r="AE30" s="1024"/>
      <c r="AF30" s="1024"/>
      <c r="AG30" s="1024"/>
      <c r="AH30" s="1024"/>
      <c r="AI30" s="1024"/>
      <c r="AJ30" s="1024"/>
      <c r="AK30" s="1024"/>
      <c r="AL30" s="1024"/>
      <c r="AM30" s="1024"/>
      <c r="AN30" s="1024"/>
      <c r="AO30" s="1024"/>
      <c r="AP30" s="1024"/>
      <c r="AQ30" s="1024"/>
      <c r="AR30" s="1024"/>
      <c r="AS30" s="1024"/>
      <c r="AT30" s="1024"/>
      <c r="AU30" s="1024"/>
      <c r="AV30" s="1024"/>
      <c r="AW30" s="1025"/>
    </row>
  </sheetData>
  <sheetProtection sheet="1" objects="1" scenarios="1"/>
  <mergeCells count="59">
    <mergeCell ref="L30:AW30"/>
    <mergeCell ref="H27:K27"/>
    <mergeCell ref="L27:AW27"/>
    <mergeCell ref="C27:G30"/>
    <mergeCell ref="H28:K28"/>
    <mergeCell ref="L28:AW28"/>
    <mergeCell ref="H29:K29"/>
    <mergeCell ref="L29:AW29"/>
    <mergeCell ref="H30:K30"/>
    <mergeCell ref="B17:AW17"/>
    <mergeCell ref="C18:G18"/>
    <mergeCell ref="H18:K18"/>
    <mergeCell ref="L18:AW18"/>
    <mergeCell ref="H20:K20"/>
    <mergeCell ref="L20:AW20"/>
    <mergeCell ref="C19:G22"/>
    <mergeCell ref="H21:K21"/>
    <mergeCell ref="L21:AW21"/>
    <mergeCell ref="H19:K19"/>
    <mergeCell ref="L19:AW19"/>
    <mergeCell ref="H22:K22"/>
    <mergeCell ref="L22:AW22"/>
    <mergeCell ref="B10:AW10"/>
    <mergeCell ref="C12:G14"/>
    <mergeCell ref="H12:M12"/>
    <mergeCell ref="N12:AW12"/>
    <mergeCell ref="H13:M13"/>
    <mergeCell ref="N13:AW13"/>
    <mergeCell ref="H14:M14"/>
    <mergeCell ref="N14:AW14"/>
    <mergeCell ref="B7:G7"/>
    <mergeCell ref="H7:Y7"/>
    <mergeCell ref="Z7:AE7"/>
    <mergeCell ref="AF7:AW7"/>
    <mergeCell ref="B8:G8"/>
    <mergeCell ref="H8:Y8"/>
    <mergeCell ref="Z8:AE8"/>
    <mergeCell ref="AF8:AW8"/>
    <mergeCell ref="Y6:AW6"/>
    <mergeCell ref="B1:AW1"/>
    <mergeCell ref="B3:AW3"/>
    <mergeCell ref="B4:G4"/>
    <mergeCell ref="H4:AW4"/>
    <mergeCell ref="B5:G5"/>
    <mergeCell ref="H5:AW5"/>
    <mergeCell ref="B6:G6"/>
    <mergeCell ref="I6:M6"/>
    <mergeCell ref="N6:S6"/>
    <mergeCell ref="T6:V6"/>
    <mergeCell ref="W6:X6"/>
    <mergeCell ref="AJ2:AW2"/>
    <mergeCell ref="AZ24:BE24"/>
    <mergeCell ref="H26:K26"/>
    <mergeCell ref="L26:AW26"/>
    <mergeCell ref="C23:G26"/>
    <mergeCell ref="H23:K23"/>
    <mergeCell ref="L23:AW23"/>
    <mergeCell ref="H24:K25"/>
    <mergeCell ref="L24:AW25"/>
  </mergeCells>
  <phoneticPr fontId="3"/>
  <dataValidations count="1">
    <dataValidation type="list" allowBlank="1" showInputMessage="1" showErrorMessage="1" sqref="T6" xr:uid="{00000000-0002-0000-0000-000000000000}">
      <formula1>"緑,中央,南"</formula1>
    </dataValidation>
  </dataValidations>
  <printOptions horizontalCentered="1"/>
  <pageMargins left="0.23622047244094491" right="0.23622047244094491" top="0.35433070866141736" bottom="0.35433070866141736" header="0.31496062992125984" footer="0.31496062992125984"/>
  <pageSetup paperSize="9" scale="95" fitToWidth="0" fitToHeight="0" orientation="landscape" cellComments="asDisplayed"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1">
    <pageSetUpPr fitToPage="1"/>
  </sheetPr>
  <dimension ref="A1:V184"/>
  <sheetViews>
    <sheetView view="pageBreakPreview" zoomScale="115" zoomScaleNormal="100" zoomScaleSheetLayoutView="115" workbookViewId="0">
      <selection activeCell="D5" sqref="D5:D7"/>
    </sheetView>
  </sheetViews>
  <sheetFormatPr defaultColWidth="9" defaultRowHeight="13.2"/>
  <cols>
    <col min="1" max="1" width="3.21875" style="11" bestFit="1" customWidth="1"/>
    <col min="2" max="2" width="14.88671875" style="11" customWidth="1"/>
    <col min="3" max="4" width="9.44140625" style="11" customWidth="1"/>
    <col min="5" max="5" width="10.6640625" style="11" customWidth="1"/>
    <col min="6" max="6" width="16.21875" style="11" customWidth="1"/>
    <col min="7" max="7" width="10.33203125" style="11" customWidth="1"/>
    <col min="8" max="8" width="6" style="11" customWidth="1"/>
    <col min="9" max="9" width="4.77734375" style="11" customWidth="1"/>
    <col min="10" max="10" width="5.33203125" style="11" customWidth="1"/>
    <col min="11" max="11" width="4.77734375" style="11" customWidth="1"/>
    <col min="12" max="12" width="6" style="11" customWidth="1"/>
    <col min="13" max="13" width="4.77734375" style="11" customWidth="1"/>
    <col min="14" max="14" width="5.33203125" style="11" customWidth="1"/>
    <col min="15" max="15" width="4.77734375" style="11" customWidth="1"/>
    <col min="16" max="19" width="9" style="11"/>
    <col min="20" max="22" width="0" style="11" hidden="1" customWidth="1"/>
    <col min="23" max="16384" width="9" style="11"/>
  </cols>
  <sheetData>
    <row r="1" spans="1:22" ht="18" customHeight="1">
      <c r="A1" s="2406" t="s">
        <v>682</v>
      </c>
      <c r="B1" s="2406"/>
      <c r="C1" s="2406"/>
      <c r="D1" s="2406"/>
      <c r="E1" s="2406"/>
      <c r="F1" s="2406"/>
      <c r="G1" s="19"/>
    </row>
    <row r="2" spans="1:22" ht="18" customHeight="1" thickBot="1">
      <c r="A2" s="28" t="s">
        <v>732</v>
      </c>
      <c r="B2" s="28"/>
      <c r="C2" s="28"/>
      <c r="D2" s="28"/>
      <c r="E2" s="28"/>
      <c r="F2" s="28"/>
      <c r="G2" s="28"/>
    </row>
    <row r="3" spans="1:22" s="13" customFormat="1" ht="31.5" customHeight="1" thickBot="1">
      <c r="A3" s="2443" t="s">
        <v>499</v>
      </c>
      <c r="B3" s="2402" t="s">
        <v>465</v>
      </c>
      <c r="C3" s="2443" t="s">
        <v>486</v>
      </c>
      <c r="D3" s="2443" t="s">
        <v>734</v>
      </c>
      <c r="E3" s="2493" t="s">
        <v>498</v>
      </c>
      <c r="F3" s="2495"/>
      <c r="G3" s="2496" t="s">
        <v>497</v>
      </c>
      <c r="H3" s="2504" t="s">
        <v>1048</v>
      </c>
      <c r="I3" s="2505"/>
      <c r="J3" s="2505"/>
      <c r="K3" s="2505"/>
      <c r="L3" s="2505"/>
      <c r="M3" s="2505"/>
      <c r="N3" s="2505"/>
      <c r="O3" s="2506"/>
      <c r="P3" s="2498" t="s">
        <v>993</v>
      </c>
      <c r="Q3" s="2498"/>
      <c r="R3" s="2498"/>
      <c r="S3" s="30">
        <f>IF(SUM(V5:V184)=0,"",COUNTIFS(U5:U184,1,V5:V184,"&gt;="&amp;'職員点検資料１ (記入例)'!P2-2))</f>
        <v>3</v>
      </c>
    </row>
    <row r="4" spans="1:22" s="13" customFormat="1" ht="48" customHeight="1">
      <c r="A4" s="2501"/>
      <c r="B4" s="2403"/>
      <c r="C4" s="2501"/>
      <c r="D4" s="2501"/>
      <c r="E4" s="17" t="s">
        <v>493</v>
      </c>
      <c r="F4" s="16" t="s">
        <v>492</v>
      </c>
      <c r="G4" s="2497"/>
      <c r="H4" s="2499" t="s">
        <v>1050</v>
      </c>
      <c r="I4" s="2503"/>
      <c r="J4" s="2507" t="s">
        <v>1051</v>
      </c>
      <c r="K4" s="2508"/>
      <c r="L4" s="2499" t="s">
        <v>1047</v>
      </c>
      <c r="M4" s="2500"/>
      <c r="N4" s="2501" t="s">
        <v>1049</v>
      </c>
      <c r="O4" s="2497"/>
      <c r="P4" s="2502" t="s">
        <v>994</v>
      </c>
      <c r="Q4" s="2502"/>
      <c r="R4" s="2502"/>
      <c r="S4" s="2502"/>
    </row>
    <row r="5" spans="1:22" s="13" customFormat="1" ht="12" customHeight="1">
      <c r="A5" s="2420">
        <v>1</v>
      </c>
      <c r="B5" s="2509" t="str">
        <f>IF('職員点検資料１ (記入例)'!B5="","",'職員点検資料１ (記入例)'!B5)</f>
        <v>相模　指導</v>
      </c>
      <c r="C5" s="2509" t="str">
        <f>IF('職員点検資料１ (記入例)'!C5="","",'職員点検資料１ (記入例)'!C5)</f>
        <v>施設長</v>
      </c>
      <c r="D5" s="2509" t="str">
        <f>IF('職員点検資料１ (記入例)'!D5="","",'職員点検資料１ (記入例)'!D5)</f>
        <v/>
      </c>
      <c r="E5" s="22" t="str">
        <f>'職員点検資料１ (記入例)'!E5</f>
        <v>保育士</v>
      </c>
      <c r="F5" s="23" t="str">
        <f>IF('職員点検資料１ (記入例)'!F5="","",'職員点検資料１ (記入例)'!F5)</f>
        <v>神奈川県第00000号</v>
      </c>
      <c r="G5" s="2512">
        <f>IF('職員点検資料１ (記入例)'!G5="","",'職員点検資料１ (記入例)'!G5)</f>
        <v>44652</v>
      </c>
      <c r="H5" s="2515">
        <v>20</v>
      </c>
      <c r="I5" s="2518" t="s">
        <v>255</v>
      </c>
      <c r="J5" s="2454">
        <v>0</v>
      </c>
      <c r="K5" s="2521" t="s">
        <v>255</v>
      </c>
      <c r="L5" s="2515">
        <v>20</v>
      </c>
      <c r="M5" s="2518" t="s">
        <v>255</v>
      </c>
      <c r="N5" s="2454">
        <v>0</v>
      </c>
      <c r="O5" s="2521" t="s">
        <v>255</v>
      </c>
      <c r="U5" s="2355">
        <f>'職員点検資料１ (記入例)'!AC5:AC7</f>
        <v>0</v>
      </c>
      <c r="V5" s="2355">
        <f>L5+N5</f>
        <v>20</v>
      </c>
    </row>
    <row r="6" spans="1:22" s="13" customFormat="1" ht="12">
      <c r="A6" s="2421"/>
      <c r="B6" s="2510"/>
      <c r="C6" s="2510"/>
      <c r="D6" s="2510"/>
      <c r="E6" s="24" t="str">
        <f>'職員点検資料１ (記入例)'!E6</f>
        <v>幼稚園教諭</v>
      </c>
      <c r="F6" s="25" t="str">
        <f>IF('職員点検資料１ (記入例)'!F6="","",'職員点検資料１ (記入例)'!F6)</f>
        <v>平0幼1第0000号</v>
      </c>
      <c r="G6" s="2513"/>
      <c r="H6" s="2516"/>
      <c r="I6" s="2519"/>
      <c r="J6" s="2428"/>
      <c r="K6" s="2522"/>
      <c r="L6" s="2516"/>
      <c r="M6" s="2519"/>
      <c r="N6" s="2428"/>
      <c r="O6" s="2522"/>
      <c r="U6" s="2356"/>
      <c r="V6" s="2356"/>
    </row>
    <row r="7" spans="1:22" s="13" customFormat="1" ht="12">
      <c r="A7" s="2422"/>
      <c r="B7" s="2511"/>
      <c r="C7" s="2511"/>
      <c r="D7" s="2511"/>
      <c r="E7" s="26" t="str">
        <f>'職員点検資料１ (記入例)'!E7</f>
        <v>（　　　　　　）</v>
      </c>
      <c r="F7" s="27" t="str">
        <f>IF('職員点検資料１ (記入例)'!F7="","",'職員点検資料１ (記入例)'!F7)</f>
        <v/>
      </c>
      <c r="G7" s="2514"/>
      <c r="H7" s="2517"/>
      <c r="I7" s="2520"/>
      <c r="J7" s="2429"/>
      <c r="K7" s="2523"/>
      <c r="L7" s="2517"/>
      <c r="M7" s="2520"/>
      <c r="N7" s="2429"/>
      <c r="O7" s="2523"/>
      <c r="U7" s="2357"/>
      <c r="V7" s="2357"/>
    </row>
    <row r="8" spans="1:22" s="13" customFormat="1" ht="12" customHeight="1">
      <c r="A8" s="2420">
        <v>2</v>
      </c>
      <c r="B8" s="2509" t="str">
        <f>IF('職員点検資料１ (記入例)'!B8="","",'職員点検資料１ (記入例)'!B8)</f>
        <v>相模　監査</v>
      </c>
      <c r="C8" s="2509" t="str">
        <f>IF('職員点検資料１ (記入例)'!C8="","",'職員点検資料１ (記入例)'!C8)</f>
        <v>主幹保育教諭</v>
      </c>
      <c r="D8" s="2509" t="str">
        <f>IF('職員点検資料１ (記入例)'!D8="","",'職員点検資料１ (記入例)'!D8)</f>
        <v/>
      </c>
      <c r="E8" s="22" t="str">
        <f>'職員点検資料１ (記入例)'!E8</f>
        <v>保育士</v>
      </c>
      <c r="F8" s="23" t="str">
        <f>IF('職員点検資料１ (記入例)'!F8="","",'職員点検資料１ (記入例)'!F8)</f>
        <v>神奈川県第00000号</v>
      </c>
      <c r="G8" s="2512">
        <f>IF('職員点検資料１ (記入例)'!G8="","",'職員点検資料１ (記入例)'!G8)</f>
        <v>44652</v>
      </c>
      <c r="H8" s="2515">
        <v>20</v>
      </c>
      <c r="I8" s="2518" t="s">
        <v>255</v>
      </c>
      <c r="J8" s="2454">
        <v>0</v>
      </c>
      <c r="K8" s="2521" t="s">
        <v>255</v>
      </c>
      <c r="L8" s="2515">
        <v>20</v>
      </c>
      <c r="M8" s="2518" t="s">
        <v>255</v>
      </c>
      <c r="N8" s="2454">
        <v>0</v>
      </c>
      <c r="O8" s="2521" t="s">
        <v>255</v>
      </c>
      <c r="U8" s="2355">
        <f>'職員点検資料１ (記入例)'!AC8:AC10</f>
        <v>1</v>
      </c>
      <c r="V8" s="2355">
        <f t="shared" ref="V8" si="0">L8+N8</f>
        <v>20</v>
      </c>
    </row>
    <row r="9" spans="1:22" s="13" customFormat="1" ht="12">
      <c r="A9" s="2421"/>
      <c r="B9" s="2510"/>
      <c r="C9" s="2510"/>
      <c r="D9" s="2510"/>
      <c r="E9" s="24" t="str">
        <f>'職員点検資料１ (記入例)'!E9</f>
        <v>幼稚園教諭</v>
      </c>
      <c r="F9" s="25" t="str">
        <f>IF('職員点検資料１ (記入例)'!F9="","",'職員点検資料１ (記入例)'!F9)</f>
        <v>平0幼2第0000号</v>
      </c>
      <c r="G9" s="2513"/>
      <c r="H9" s="2516"/>
      <c r="I9" s="2519"/>
      <c r="J9" s="2428"/>
      <c r="K9" s="2522"/>
      <c r="L9" s="2516"/>
      <c r="M9" s="2519"/>
      <c r="N9" s="2428"/>
      <c r="O9" s="2522"/>
      <c r="U9" s="2356"/>
      <c r="V9" s="2356"/>
    </row>
    <row r="10" spans="1:22" s="13" customFormat="1" ht="12">
      <c r="A10" s="2422"/>
      <c r="B10" s="2511"/>
      <c r="C10" s="2511"/>
      <c r="D10" s="2511"/>
      <c r="E10" s="26" t="str">
        <f>'職員点検資料１ (記入例)'!E10</f>
        <v>（　　　　　　）</v>
      </c>
      <c r="F10" s="27" t="str">
        <f>IF('職員点検資料１ (記入例)'!F10="","",'職員点検資料１ (記入例)'!F10)</f>
        <v/>
      </c>
      <c r="G10" s="2514"/>
      <c r="H10" s="2517"/>
      <c r="I10" s="2520"/>
      <c r="J10" s="2429"/>
      <c r="K10" s="2523"/>
      <c r="L10" s="2517"/>
      <c r="M10" s="2520"/>
      <c r="N10" s="2429"/>
      <c r="O10" s="2523"/>
      <c r="U10" s="2357"/>
      <c r="V10" s="2357"/>
    </row>
    <row r="11" spans="1:22" s="13" customFormat="1" ht="12" customHeight="1">
      <c r="A11" s="2420">
        <v>3</v>
      </c>
      <c r="B11" s="2509" t="str">
        <f>IF('職員点検資料１ (記入例)'!B11="","",'職員点検資料１ (記入例)'!B11)</f>
        <v>相模　若者</v>
      </c>
      <c r="C11" s="2509" t="str">
        <f>IF('職員点検資料１ (記入例)'!C11="","",'職員点検資料１ (記入例)'!C11)</f>
        <v>保育教諭等</v>
      </c>
      <c r="D11" s="2509" t="str">
        <f>IF('職員点検資料１ (記入例)'!D11="","",'職員点検資料１ (記入例)'!D11)</f>
        <v>3歳児担任</v>
      </c>
      <c r="E11" s="22" t="str">
        <f>'職員点検資料１ (記入例)'!E11</f>
        <v>保育士</v>
      </c>
      <c r="F11" s="23" t="str">
        <f>IF('職員点検資料１ (記入例)'!F11="","",'職員点検資料１ (記入例)'!F11)</f>
        <v>神奈川県第00000号</v>
      </c>
      <c r="G11" s="2512">
        <f>IF('職員点検資料１ (記入例)'!G11="","",'職員点検資料１ (記入例)'!G11)</f>
        <v>45017</v>
      </c>
      <c r="H11" s="2515">
        <v>20</v>
      </c>
      <c r="I11" s="2518" t="s">
        <v>255</v>
      </c>
      <c r="J11" s="2454">
        <v>0</v>
      </c>
      <c r="K11" s="2521" t="s">
        <v>501</v>
      </c>
      <c r="L11" s="2515">
        <v>19</v>
      </c>
      <c r="M11" s="2518" t="s">
        <v>255</v>
      </c>
      <c r="N11" s="2454">
        <v>1</v>
      </c>
      <c r="O11" s="2521" t="s">
        <v>501</v>
      </c>
      <c r="U11" s="2355">
        <f>'職員点検資料１ (記入例)'!AC11:AC13</f>
        <v>1</v>
      </c>
      <c r="V11" s="2355">
        <f t="shared" ref="V11" si="1">L11+N11</f>
        <v>20</v>
      </c>
    </row>
    <row r="12" spans="1:22" s="13" customFormat="1" ht="12">
      <c r="A12" s="2421"/>
      <c r="B12" s="2510"/>
      <c r="C12" s="2510"/>
      <c r="D12" s="2510"/>
      <c r="E12" s="24" t="str">
        <f>'職員点検資料１ (記入例)'!E12</f>
        <v>幼稚園教諭</v>
      </c>
      <c r="F12" s="25" t="str">
        <f>IF('職員点検資料１ (記入例)'!F12="","",'職員点検資料１ (記入例)'!F12)</f>
        <v>平0幼2第0000号</v>
      </c>
      <c r="G12" s="2513"/>
      <c r="H12" s="2516"/>
      <c r="I12" s="2519"/>
      <c r="J12" s="2428"/>
      <c r="K12" s="2522"/>
      <c r="L12" s="2516"/>
      <c r="M12" s="2519"/>
      <c r="N12" s="2428"/>
      <c r="O12" s="2522"/>
      <c r="U12" s="2356"/>
      <c r="V12" s="2356"/>
    </row>
    <row r="13" spans="1:22" s="13" customFormat="1" ht="12">
      <c r="A13" s="2422"/>
      <c r="B13" s="2511"/>
      <c r="C13" s="2511"/>
      <c r="D13" s="2511"/>
      <c r="E13" s="26" t="str">
        <f>'職員点検資料１ (記入例)'!E13</f>
        <v>（　　　　　　）</v>
      </c>
      <c r="F13" s="27" t="str">
        <f>IF('職員点検資料１ (記入例)'!F13="","",'職員点検資料１ (記入例)'!F13)</f>
        <v/>
      </c>
      <c r="G13" s="2514"/>
      <c r="H13" s="2517"/>
      <c r="I13" s="2520"/>
      <c r="J13" s="2429"/>
      <c r="K13" s="2523"/>
      <c r="L13" s="2517"/>
      <c r="M13" s="2520"/>
      <c r="N13" s="2429"/>
      <c r="O13" s="2523"/>
      <c r="U13" s="2357"/>
      <c r="V13" s="2357"/>
    </row>
    <row r="14" spans="1:22" s="13" customFormat="1" ht="12" customHeight="1">
      <c r="A14" s="2420">
        <v>4</v>
      </c>
      <c r="B14" s="2509" t="str">
        <f>IF('職員点検資料１ (記入例)'!B14="","",'職員点検資料１ (記入例)'!B14)</f>
        <v>相模　政策</v>
      </c>
      <c r="C14" s="2509" t="str">
        <f>IF('職員点検資料１ (記入例)'!C14="","",'職員点検資料１ (記入例)'!C14)</f>
        <v>調理員</v>
      </c>
      <c r="D14" s="2509" t="str">
        <f>IF('職員点検資料１ (記入例)'!D14="","",'職員点検資料１ (記入例)'!D14)</f>
        <v/>
      </c>
      <c r="E14" s="22" t="str">
        <f>'職員点検資料１ (記入例)'!E14</f>
        <v>保育士</v>
      </c>
      <c r="F14" s="23" t="str">
        <f>IF('職員点検資料１ (記入例)'!F14="","",'職員点検資料１ (記入例)'!F14)</f>
        <v/>
      </c>
      <c r="G14" s="2512">
        <f>IF('職員点検資料１ (記入例)'!G14="","",'職員点検資料１ (記入例)'!G14)</f>
        <v>45122</v>
      </c>
      <c r="H14" s="2515">
        <v>19</v>
      </c>
      <c r="I14" s="2518" t="s">
        <v>255</v>
      </c>
      <c r="J14" s="2454">
        <v>1</v>
      </c>
      <c r="K14" s="2521" t="s">
        <v>501</v>
      </c>
      <c r="L14" s="2515">
        <v>18</v>
      </c>
      <c r="M14" s="2518" t="s">
        <v>255</v>
      </c>
      <c r="N14" s="2454">
        <v>2</v>
      </c>
      <c r="O14" s="2521" t="s">
        <v>501</v>
      </c>
      <c r="U14" s="2355">
        <f>'職員点検資料１ (記入例)'!AC14:AC16</f>
        <v>0</v>
      </c>
      <c r="V14" s="2355">
        <f t="shared" ref="V14" si="2">L14+N14</f>
        <v>20</v>
      </c>
    </row>
    <row r="15" spans="1:22" s="13" customFormat="1" ht="12">
      <c r="A15" s="2421"/>
      <c r="B15" s="2510"/>
      <c r="C15" s="2510"/>
      <c r="D15" s="2510"/>
      <c r="E15" s="24" t="str">
        <f>'職員点検資料１ (記入例)'!E15</f>
        <v>幼稚園教諭</v>
      </c>
      <c r="F15" s="25" t="str">
        <f>IF('職員点検資料１ (記入例)'!F15="","",'職員点検資料１ (記入例)'!F15)</f>
        <v/>
      </c>
      <c r="G15" s="2513"/>
      <c r="H15" s="2516"/>
      <c r="I15" s="2519"/>
      <c r="J15" s="2428"/>
      <c r="K15" s="2522"/>
      <c r="L15" s="2516"/>
      <c r="M15" s="2519"/>
      <c r="N15" s="2428"/>
      <c r="O15" s="2522"/>
      <c r="U15" s="2356"/>
      <c r="V15" s="2356"/>
    </row>
    <row r="16" spans="1:22" s="13" customFormat="1" ht="12">
      <c r="A16" s="2422"/>
      <c r="B16" s="2511"/>
      <c r="C16" s="2511"/>
      <c r="D16" s="2511"/>
      <c r="E16" s="26" t="str">
        <f>'職員点検資料１ (記入例)'!E16</f>
        <v>（　調理師証　）</v>
      </c>
      <c r="F16" s="27" t="str">
        <f>IF('職員点検資料１ (記入例)'!F16="","",'職員点検資料１ (記入例)'!F16)</f>
        <v>第00000号</v>
      </c>
      <c r="G16" s="2514"/>
      <c r="H16" s="2517"/>
      <c r="I16" s="2520"/>
      <c r="J16" s="2429"/>
      <c r="K16" s="2523"/>
      <c r="L16" s="2517"/>
      <c r="M16" s="2520"/>
      <c r="N16" s="2429"/>
      <c r="O16" s="2523"/>
      <c r="U16" s="2357"/>
      <c r="V16" s="2357"/>
    </row>
    <row r="17" spans="1:22" s="13" customFormat="1" ht="12" customHeight="1">
      <c r="A17" s="2420">
        <v>5</v>
      </c>
      <c r="B17" s="2509" t="str">
        <f>IF('職員点検資料１ (記入例)'!B17="","",'職員点検資料１ (記入例)'!B17)</f>
        <v>相模　保育</v>
      </c>
      <c r="C17" s="2509" t="str">
        <f>IF('職員点検資料１ (記入例)'!C17="","",'職員点検資料１ (記入例)'!C17)</f>
        <v>保育教諭等</v>
      </c>
      <c r="D17" s="2509" t="str">
        <f>IF('職員点検資料１ (記入例)'!D17="","",'職員点検資料１ (記入例)'!D17)</f>
        <v>1歳児担任</v>
      </c>
      <c r="E17" s="22" t="str">
        <f>'職員点検資料１ (記入例)'!E17</f>
        <v>保育士</v>
      </c>
      <c r="F17" s="23" t="str">
        <f>IF('職員点検資料１ (記入例)'!F17="","",'職員点検資料１ (記入例)'!F17)</f>
        <v>神奈川県第00000号</v>
      </c>
      <c r="G17" s="2512">
        <f>IF('職員点検資料１ (記入例)'!G17="","",'職員点検資料１ (記入例)'!G17)</f>
        <v>45383</v>
      </c>
      <c r="H17" s="2515">
        <v>17</v>
      </c>
      <c r="I17" s="2518" t="s">
        <v>255</v>
      </c>
      <c r="J17" s="2454">
        <v>3</v>
      </c>
      <c r="K17" s="2521" t="s">
        <v>501</v>
      </c>
      <c r="L17" s="2515">
        <v>17</v>
      </c>
      <c r="M17" s="2518" t="s">
        <v>255</v>
      </c>
      <c r="N17" s="2454">
        <v>3</v>
      </c>
      <c r="O17" s="2521" t="s">
        <v>501</v>
      </c>
      <c r="U17" s="2355">
        <f>'職員点検資料１ (記入例)'!AC17:AC19</f>
        <v>1</v>
      </c>
      <c r="V17" s="2355">
        <f t="shared" ref="V17" si="3">L17+N17</f>
        <v>20</v>
      </c>
    </row>
    <row r="18" spans="1:22" s="13" customFormat="1" ht="12">
      <c r="A18" s="2421"/>
      <c r="B18" s="2510"/>
      <c r="C18" s="2510"/>
      <c r="D18" s="2510"/>
      <c r="E18" s="24" t="str">
        <f>'職員点検資料１ (記入例)'!E18</f>
        <v>幼稚園教諭</v>
      </c>
      <c r="F18" s="25" t="str">
        <f>IF('職員点検資料１ (記入例)'!F18="","",'職員点検資料１ (記入例)'!F18)</f>
        <v>平0幼2第0000号</v>
      </c>
      <c r="G18" s="2513"/>
      <c r="H18" s="2516"/>
      <c r="I18" s="2519"/>
      <c r="J18" s="2428"/>
      <c r="K18" s="2522"/>
      <c r="L18" s="2516"/>
      <c r="M18" s="2519"/>
      <c r="N18" s="2428"/>
      <c r="O18" s="2522"/>
      <c r="U18" s="2356"/>
      <c r="V18" s="2356"/>
    </row>
    <row r="19" spans="1:22" s="13" customFormat="1" ht="12.6" thickBot="1">
      <c r="A19" s="2422"/>
      <c r="B19" s="2511"/>
      <c r="C19" s="2511"/>
      <c r="D19" s="2511"/>
      <c r="E19" s="26" t="str">
        <f>'職員点検資料１ (記入例)'!E19</f>
        <v>（　　　　　　）</v>
      </c>
      <c r="F19" s="27" t="str">
        <f>IF('職員点検資料１ (記入例)'!F19="","",'職員点検資料１ (記入例)'!F19)</f>
        <v/>
      </c>
      <c r="G19" s="2514"/>
      <c r="H19" s="2529"/>
      <c r="I19" s="2527"/>
      <c r="J19" s="2433"/>
      <c r="K19" s="2528"/>
      <c r="L19" s="2529"/>
      <c r="M19" s="2527"/>
      <c r="N19" s="2433"/>
      <c r="O19" s="2528"/>
      <c r="U19" s="2357"/>
      <c r="V19" s="2357"/>
    </row>
    <row r="20" spans="1:22" s="13" customFormat="1" ht="12" customHeight="1">
      <c r="A20" s="2420">
        <v>6</v>
      </c>
      <c r="B20" s="2509" t="str">
        <f>IF('職員点検資料１ (記入例)'!B20="","",'職員点検資料１ (記入例)'!B20)</f>
        <v/>
      </c>
      <c r="C20" s="2509" t="str">
        <f>IF('職員点検資料１ (記入例)'!C20="","",'職員点検資料１ (記入例)'!C20)</f>
        <v/>
      </c>
      <c r="D20" s="2509" t="str">
        <f>IF('職員点検資料１ (記入例)'!D20="","",'職員点検資料１ (記入例)'!D20)</f>
        <v/>
      </c>
      <c r="E20" s="22" t="str">
        <f>'職員点検資料１ (記入例)'!E20</f>
        <v>保育士</v>
      </c>
      <c r="F20" s="23" t="str">
        <f>IF('職員点検資料１ (記入例)'!F20="","",'職員点検資料１ (記入例)'!F20)</f>
        <v/>
      </c>
      <c r="G20" s="2524" t="str">
        <f>IF('職員点検資料１ (記入例)'!G20="","",'職員点検資料１ (記入例)'!G20)</f>
        <v/>
      </c>
      <c r="H20" s="2428"/>
      <c r="I20" s="2519" t="s">
        <v>255</v>
      </c>
      <c r="J20" s="2428"/>
      <c r="K20" s="2519" t="s">
        <v>501</v>
      </c>
      <c r="L20" s="2428"/>
      <c r="M20" s="2519" t="s">
        <v>255</v>
      </c>
      <c r="N20" s="2428"/>
      <c r="O20" s="2519" t="s">
        <v>501</v>
      </c>
      <c r="U20" s="2355" t="str">
        <f>'職員点検資料１ (記入例)'!AC20:AC22</f>
        <v/>
      </c>
      <c r="V20" s="2355">
        <f t="shared" ref="V20" si="4">L20+N20</f>
        <v>0</v>
      </c>
    </row>
    <row r="21" spans="1:22" s="13" customFormat="1" ht="12">
      <c r="A21" s="2421"/>
      <c r="B21" s="2510"/>
      <c r="C21" s="2510"/>
      <c r="D21" s="2510"/>
      <c r="E21" s="24" t="str">
        <f>'職員点検資料１ (記入例)'!E21</f>
        <v>幼稚園教諭</v>
      </c>
      <c r="F21" s="25" t="str">
        <f>IF('職員点検資料１ (記入例)'!F21="","",'職員点検資料１ (記入例)'!F21)</f>
        <v/>
      </c>
      <c r="G21" s="2525"/>
      <c r="H21" s="2428"/>
      <c r="I21" s="2519"/>
      <c r="J21" s="2428"/>
      <c r="K21" s="2519"/>
      <c r="L21" s="2428"/>
      <c r="M21" s="2519"/>
      <c r="N21" s="2428"/>
      <c r="O21" s="2519"/>
      <c r="U21" s="2356"/>
      <c r="V21" s="2356"/>
    </row>
    <row r="22" spans="1:22" s="13" customFormat="1" ht="12">
      <c r="A22" s="2422"/>
      <c r="B22" s="2511"/>
      <c r="C22" s="2511"/>
      <c r="D22" s="2511"/>
      <c r="E22" s="26" t="str">
        <f>'職員点検資料１ (記入例)'!E22</f>
        <v>（　　　　　　）</v>
      </c>
      <c r="F22" s="27" t="str">
        <f>IF('職員点検資料１ (記入例)'!F22="","",'職員点検資料１ (記入例)'!F22)</f>
        <v/>
      </c>
      <c r="G22" s="2526"/>
      <c r="H22" s="2429"/>
      <c r="I22" s="2520"/>
      <c r="J22" s="2429"/>
      <c r="K22" s="2520"/>
      <c r="L22" s="2429"/>
      <c r="M22" s="2520"/>
      <c r="N22" s="2429"/>
      <c r="O22" s="2520"/>
      <c r="U22" s="2357"/>
      <c r="V22" s="2357"/>
    </row>
    <row r="23" spans="1:22" s="13" customFormat="1" ht="12" customHeight="1">
      <c r="A23" s="2420">
        <v>7</v>
      </c>
      <c r="B23" s="2509" t="str">
        <f>IF('職員点検資料１ (記入例)'!B23="","",'職員点検資料１ (記入例)'!B23)</f>
        <v/>
      </c>
      <c r="C23" s="2509" t="str">
        <f>IF('職員点検資料１ (記入例)'!C23="","",'職員点検資料１ (記入例)'!C23)</f>
        <v/>
      </c>
      <c r="D23" s="2509" t="str">
        <f>IF('職員点検資料１ (記入例)'!D23="","",'職員点検資料１ (記入例)'!D23)</f>
        <v/>
      </c>
      <c r="E23" s="22" t="str">
        <f>'職員点検資料１ (記入例)'!E23</f>
        <v>保育士</v>
      </c>
      <c r="F23" s="23" t="str">
        <f>IF('職員点検資料１ (記入例)'!F23="","",'職員点検資料１ (記入例)'!F23)</f>
        <v/>
      </c>
      <c r="G23" s="2524" t="str">
        <f>IF('職員点検資料１ (記入例)'!G23="","",'職員点検資料１ (記入例)'!G23)</f>
        <v/>
      </c>
      <c r="H23" s="2454"/>
      <c r="I23" s="2518" t="s">
        <v>255</v>
      </c>
      <c r="J23" s="2454"/>
      <c r="K23" s="2518" t="s">
        <v>501</v>
      </c>
      <c r="L23" s="2454"/>
      <c r="M23" s="2518" t="s">
        <v>255</v>
      </c>
      <c r="N23" s="2454"/>
      <c r="O23" s="2518" t="s">
        <v>501</v>
      </c>
      <c r="U23" s="2355" t="str">
        <f>'職員点検資料１ (記入例)'!AC23:AC25</f>
        <v/>
      </c>
      <c r="V23" s="2355">
        <f t="shared" ref="V23" si="5">L23+N23</f>
        <v>0</v>
      </c>
    </row>
    <row r="24" spans="1:22" s="13" customFormat="1" ht="12">
      <c r="A24" s="2421"/>
      <c r="B24" s="2510"/>
      <c r="C24" s="2510"/>
      <c r="D24" s="2510"/>
      <c r="E24" s="24" t="str">
        <f>'職員点検資料１ (記入例)'!E24</f>
        <v>幼稚園教諭</v>
      </c>
      <c r="F24" s="25" t="str">
        <f>IF('職員点検資料１ (記入例)'!F24="","",'職員点検資料１ (記入例)'!F24)</f>
        <v/>
      </c>
      <c r="G24" s="2525"/>
      <c r="H24" s="2428"/>
      <c r="I24" s="2519"/>
      <c r="J24" s="2428"/>
      <c r="K24" s="2519"/>
      <c r="L24" s="2428"/>
      <c r="M24" s="2519"/>
      <c r="N24" s="2428"/>
      <c r="O24" s="2519"/>
      <c r="U24" s="2356"/>
      <c r="V24" s="2356"/>
    </row>
    <row r="25" spans="1:22" s="13" customFormat="1" ht="12">
      <c r="A25" s="2422"/>
      <c r="B25" s="2511"/>
      <c r="C25" s="2511"/>
      <c r="D25" s="2511"/>
      <c r="E25" s="26" t="str">
        <f>'職員点検資料１ (記入例)'!E25</f>
        <v>（　　　　　　）</v>
      </c>
      <c r="F25" s="27" t="str">
        <f>IF('職員点検資料１ (記入例)'!F25="","",'職員点検資料１ (記入例)'!F25)</f>
        <v/>
      </c>
      <c r="G25" s="2526"/>
      <c r="H25" s="2429"/>
      <c r="I25" s="2520"/>
      <c r="J25" s="2429"/>
      <c r="K25" s="2520"/>
      <c r="L25" s="2429"/>
      <c r="M25" s="2520"/>
      <c r="N25" s="2429"/>
      <c r="O25" s="2520"/>
      <c r="U25" s="2357"/>
      <c r="V25" s="2357"/>
    </row>
    <row r="26" spans="1:22" s="13" customFormat="1" ht="12" customHeight="1">
      <c r="A26" s="2420">
        <v>8</v>
      </c>
      <c r="B26" s="2509" t="str">
        <f>IF('職員点検資料１ (記入例)'!B26="","",'職員点検資料１ (記入例)'!B26)</f>
        <v/>
      </c>
      <c r="C26" s="2509" t="str">
        <f>IF('職員点検資料１ (記入例)'!C26="","",'職員点検資料１ (記入例)'!C26)</f>
        <v/>
      </c>
      <c r="D26" s="2509" t="str">
        <f>IF('職員点検資料１ (記入例)'!D26="","",'職員点検資料１ (記入例)'!D26)</f>
        <v/>
      </c>
      <c r="E26" s="22" t="str">
        <f>'職員点検資料１ (記入例)'!E26</f>
        <v>保育士</v>
      </c>
      <c r="F26" s="23" t="str">
        <f>IF('職員点検資料１ (記入例)'!F26="","",'職員点検資料１ (記入例)'!F26)</f>
        <v/>
      </c>
      <c r="G26" s="2524" t="str">
        <f>IF('職員点検資料１ (記入例)'!G26="","",'職員点検資料１ (記入例)'!G26)</f>
        <v/>
      </c>
      <c r="H26" s="2454"/>
      <c r="I26" s="2518" t="s">
        <v>255</v>
      </c>
      <c r="J26" s="2454"/>
      <c r="K26" s="2518" t="s">
        <v>501</v>
      </c>
      <c r="L26" s="2454"/>
      <c r="M26" s="2518" t="s">
        <v>255</v>
      </c>
      <c r="N26" s="2454"/>
      <c r="O26" s="2518" t="s">
        <v>501</v>
      </c>
      <c r="U26" s="2355" t="str">
        <f>'職員点検資料１ (記入例)'!AC26:AC28</f>
        <v/>
      </c>
      <c r="V26" s="2355">
        <f t="shared" ref="V26" si="6">L26+N26</f>
        <v>0</v>
      </c>
    </row>
    <row r="27" spans="1:22" s="13" customFormat="1" ht="12">
      <c r="A27" s="2421"/>
      <c r="B27" s="2510"/>
      <c r="C27" s="2510"/>
      <c r="D27" s="2510"/>
      <c r="E27" s="24" t="str">
        <f>'職員点検資料１ (記入例)'!E27</f>
        <v>幼稚園教諭</v>
      </c>
      <c r="F27" s="25" t="str">
        <f>IF('職員点検資料１ (記入例)'!F27="","",'職員点検資料１ (記入例)'!F27)</f>
        <v/>
      </c>
      <c r="G27" s="2525"/>
      <c r="H27" s="2428"/>
      <c r="I27" s="2519"/>
      <c r="J27" s="2428"/>
      <c r="K27" s="2519"/>
      <c r="L27" s="2428"/>
      <c r="M27" s="2519"/>
      <c r="N27" s="2428"/>
      <c r="O27" s="2519"/>
      <c r="U27" s="2356"/>
      <c r="V27" s="2356"/>
    </row>
    <row r="28" spans="1:22" s="13" customFormat="1" ht="12">
      <c r="A28" s="2422"/>
      <c r="B28" s="2511"/>
      <c r="C28" s="2511"/>
      <c r="D28" s="2511"/>
      <c r="E28" s="26" t="str">
        <f>'職員点検資料１ (記入例)'!E28</f>
        <v>（　　　　　　）</v>
      </c>
      <c r="F28" s="27" t="str">
        <f>IF('職員点検資料１ (記入例)'!F28="","",'職員点検資料１ (記入例)'!F28)</f>
        <v/>
      </c>
      <c r="G28" s="2526"/>
      <c r="H28" s="2429"/>
      <c r="I28" s="2520"/>
      <c r="J28" s="2429"/>
      <c r="K28" s="2520"/>
      <c r="L28" s="2429"/>
      <c r="M28" s="2520"/>
      <c r="N28" s="2429"/>
      <c r="O28" s="2520"/>
      <c r="U28" s="2357"/>
      <c r="V28" s="2357"/>
    </row>
    <row r="29" spans="1:22" s="13" customFormat="1" ht="12" customHeight="1">
      <c r="A29" s="2420">
        <v>9</v>
      </c>
      <c r="B29" s="2509" t="str">
        <f>IF('職員点検資料１ (記入例)'!B29="","",'職員点検資料１ (記入例)'!B29)</f>
        <v/>
      </c>
      <c r="C29" s="2509" t="str">
        <f>IF('職員点検資料１ (記入例)'!C29="","",'職員点検資料１ (記入例)'!C29)</f>
        <v/>
      </c>
      <c r="D29" s="2509" t="str">
        <f>IF('職員点検資料１ (記入例)'!D29="","",'職員点検資料１ (記入例)'!D29)</f>
        <v/>
      </c>
      <c r="E29" s="22" t="str">
        <f>'職員点検資料１ (記入例)'!E29</f>
        <v>保育士</v>
      </c>
      <c r="F29" s="23" t="str">
        <f>IF('職員点検資料１ (記入例)'!F29="","",'職員点検資料１ (記入例)'!F29)</f>
        <v/>
      </c>
      <c r="G29" s="2524" t="str">
        <f>IF('職員点検資料１ (記入例)'!G29="","",'職員点検資料１ (記入例)'!G29)</f>
        <v/>
      </c>
      <c r="H29" s="2454"/>
      <c r="I29" s="2518" t="s">
        <v>255</v>
      </c>
      <c r="J29" s="2454"/>
      <c r="K29" s="2518" t="s">
        <v>501</v>
      </c>
      <c r="L29" s="2454"/>
      <c r="M29" s="2518" t="s">
        <v>255</v>
      </c>
      <c r="N29" s="2454"/>
      <c r="O29" s="2518" t="s">
        <v>501</v>
      </c>
      <c r="U29" s="2355" t="str">
        <f>'職員点検資料１ (記入例)'!AC29:AC31</f>
        <v/>
      </c>
      <c r="V29" s="2355">
        <f t="shared" ref="V29" si="7">L29+N29</f>
        <v>0</v>
      </c>
    </row>
    <row r="30" spans="1:22" s="13" customFormat="1" ht="12">
      <c r="A30" s="2421"/>
      <c r="B30" s="2510"/>
      <c r="C30" s="2510"/>
      <c r="D30" s="2510"/>
      <c r="E30" s="24" t="str">
        <f>'職員点検資料１ (記入例)'!E30</f>
        <v>幼稚園教諭</v>
      </c>
      <c r="F30" s="25" t="str">
        <f>IF('職員点検資料１ (記入例)'!F30="","",'職員点検資料１ (記入例)'!F30)</f>
        <v/>
      </c>
      <c r="G30" s="2525"/>
      <c r="H30" s="2428"/>
      <c r="I30" s="2519"/>
      <c r="J30" s="2428"/>
      <c r="K30" s="2519"/>
      <c r="L30" s="2428"/>
      <c r="M30" s="2519"/>
      <c r="N30" s="2428"/>
      <c r="O30" s="2519"/>
      <c r="U30" s="2356"/>
      <c r="V30" s="2356"/>
    </row>
    <row r="31" spans="1:22" s="13" customFormat="1" ht="12">
      <c r="A31" s="2422"/>
      <c r="B31" s="2511"/>
      <c r="C31" s="2511"/>
      <c r="D31" s="2511"/>
      <c r="E31" s="26" t="str">
        <f>'職員点検資料１ (記入例)'!E31</f>
        <v>（　　　　　　）</v>
      </c>
      <c r="F31" s="27" t="str">
        <f>IF('職員点検資料１ (記入例)'!F31="","",'職員点検資料１ (記入例)'!F31)</f>
        <v/>
      </c>
      <c r="G31" s="2526"/>
      <c r="H31" s="2429"/>
      <c r="I31" s="2520"/>
      <c r="J31" s="2429"/>
      <c r="K31" s="2520"/>
      <c r="L31" s="2429"/>
      <c r="M31" s="2520"/>
      <c r="N31" s="2429"/>
      <c r="O31" s="2520"/>
      <c r="U31" s="2357"/>
      <c r="V31" s="2357"/>
    </row>
    <row r="32" spans="1:22" s="13" customFormat="1" ht="12" customHeight="1">
      <c r="A32" s="2420">
        <v>10</v>
      </c>
      <c r="B32" s="2509" t="str">
        <f>IF('職員点検資料１ (記入例)'!B32="","",'職員点検資料１ (記入例)'!B32)</f>
        <v/>
      </c>
      <c r="C32" s="2509" t="str">
        <f>IF('職員点検資料１ (記入例)'!C32="","",'職員点検資料１ (記入例)'!C32)</f>
        <v/>
      </c>
      <c r="D32" s="2509" t="str">
        <f>IF('職員点検資料１ (記入例)'!D32="","",'職員点検資料１ (記入例)'!D32)</f>
        <v/>
      </c>
      <c r="E32" s="22" t="str">
        <f>'職員点検資料１ (記入例)'!E32</f>
        <v>保育士</v>
      </c>
      <c r="F32" s="23" t="str">
        <f>IF('職員点検資料１ (記入例)'!F32="","",'職員点検資料１ (記入例)'!F32)</f>
        <v/>
      </c>
      <c r="G32" s="2524" t="str">
        <f>IF('職員点検資料１ (記入例)'!G32="","",'職員点検資料１ (記入例)'!G32)</f>
        <v/>
      </c>
      <c r="H32" s="2454"/>
      <c r="I32" s="2518" t="s">
        <v>255</v>
      </c>
      <c r="J32" s="2454"/>
      <c r="K32" s="2518" t="s">
        <v>501</v>
      </c>
      <c r="L32" s="2454"/>
      <c r="M32" s="2518" t="s">
        <v>255</v>
      </c>
      <c r="N32" s="2454"/>
      <c r="O32" s="2518" t="s">
        <v>501</v>
      </c>
      <c r="U32" s="2355" t="str">
        <f>'職員点検資料１ (記入例)'!AC32:AC34</f>
        <v/>
      </c>
      <c r="V32" s="2355">
        <f t="shared" ref="V32" si="8">L32+N32</f>
        <v>0</v>
      </c>
    </row>
    <row r="33" spans="1:22" s="13" customFormat="1" ht="12">
      <c r="A33" s="2421"/>
      <c r="B33" s="2510"/>
      <c r="C33" s="2510"/>
      <c r="D33" s="2510"/>
      <c r="E33" s="24" t="str">
        <f>'職員点検資料１ (記入例)'!E33</f>
        <v>幼稚園教諭</v>
      </c>
      <c r="F33" s="25" t="str">
        <f>IF('職員点検資料１ (記入例)'!F33="","",'職員点検資料１ (記入例)'!F33)</f>
        <v/>
      </c>
      <c r="G33" s="2525"/>
      <c r="H33" s="2428"/>
      <c r="I33" s="2519"/>
      <c r="J33" s="2428"/>
      <c r="K33" s="2519"/>
      <c r="L33" s="2428"/>
      <c r="M33" s="2519"/>
      <c r="N33" s="2428"/>
      <c r="O33" s="2519"/>
      <c r="U33" s="2356"/>
      <c r="V33" s="2356"/>
    </row>
    <row r="34" spans="1:22" s="13" customFormat="1" ht="12">
      <c r="A34" s="2422"/>
      <c r="B34" s="2511"/>
      <c r="C34" s="2511"/>
      <c r="D34" s="2511"/>
      <c r="E34" s="26" t="str">
        <f>'職員点検資料１ (記入例)'!E34</f>
        <v>（　　　　　　）</v>
      </c>
      <c r="F34" s="27" t="str">
        <f>IF('職員点検資料１ (記入例)'!F34="","",'職員点検資料１ (記入例)'!F34)</f>
        <v/>
      </c>
      <c r="G34" s="2526"/>
      <c r="H34" s="2429"/>
      <c r="I34" s="2520"/>
      <c r="J34" s="2429"/>
      <c r="K34" s="2520"/>
      <c r="L34" s="2429"/>
      <c r="M34" s="2520"/>
      <c r="N34" s="2429"/>
      <c r="O34" s="2520"/>
      <c r="U34" s="2357"/>
      <c r="V34" s="2357"/>
    </row>
    <row r="35" spans="1:22" s="13" customFormat="1" ht="12" customHeight="1">
      <c r="A35" s="2420">
        <v>11</v>
      </c>
      <c r="B35" s="2509" t="str">
        <f>IF('職員点検資料１ (記入例)'!B35="","",'職員点検資料１ (記入例)'!B35)</f>
        <v/>
      </c>
      <c r="C35" s="2509" t="str">
        <f>IF('職員点検資料１ (記入例)'!C35="","",'職員点検資料１ (記入例)'!C35)</f>
        <v/>
      </c>
      <c r="D35" s="2509" t="str">
        <f>IF('職員点検資料１ (記入例)'!D35="","",'職員点検資料１ (記入例)'!D35)</f>
        <v/>
      </c>
      <c r="E35" s="22" t="str">
        <f>'職員点検資料１ (記入例)'!E35</f>
        <v>保育士</v>
      </c>
      <c r="F35" s="23" t="str">
        <f>IF('職員点検資料１ (記入例)'!F35="","",'職員点検資料１ (記入例)'!F35)</f>
        <v/>
      </c>
      <c r="G35" s="2524" t="str">
        <f>IF('職員点検資料１ (記入例)'!G35="","",'職員点検資料１ (記入例)'!G35)</f>
        <v/>
      </c>
      <c r="H35" s="2454"/>
      <c r="I35" s="2518" t="s">
        <v>255</v>
      </c>
      <c r="J35" s="2454"/>
      <c r="K35" s="2518" t="s">
        <v>501</v>
      </c>
      <c r="L35" s="2454"/>
      <c r="M35" s="2518" t="s">
        <v>255</v>
      </c>
      <c r="N35" s="2454"/>
      <c r="O35" s="2518" t="s">
        <v>501</v>
      </c>
      <c r="U35" s="2355" t="str">
        <f>'職員点検資料１ (記入例)'!AC35:AC37</f>
        <v/>
      </c>
      <c r="V35" s="2355">
        <f t="shared" ref="V35" si="9">L35+N35</f>
        <v>0</v>
      </c>
    </row>
    <row r="36" spans="1:22" s="13" customFormat="1" ht="12">
      <c r="A36" s="2421"/>
      <c r="B36" s="2510"/>
      <c r="C36" s="2510"/>
      <c r="D36" s="2510"/>
      <c r="E36" s="24" t="str">
        <f>'職員点検資料１ (記入例)'!E36</f>
        <v>幼稚園教諭</v>
      </c>
      <c r="F36" s="25" t="str">
        <f>IF('職員点検資料１ (記入例)'!F36="","",'職員点検資料１ (記入例)'!F36)</f>
        <v/>
      </c>
      <c r="G36" s="2525"/>
      <c r="H36" s="2428"/>
      <c r="I36" s="2519"/>
      <c r="J36" s="2428"/>
      <c r="K36" s="2519"/>
      <c r="L36" s="2428"/>
      <c r="M36" s="2519"/>
      <c r="N36" s="2428"/>
      <c r="O36" s="2519"/>
      <c r="U36" s="2356"/>
      <c r="V36" s="2356"/>
    </row>
    <row r="37" spans="1:22" s="13" customFormat="1" ht="12">
      <c r="A37" s="2422"/>
      <c r="B37" s="2511"/>
      <c r="C37" s="2511"/>
      <c r="D37" s="2511"/>
      <c r="E37" s="26" t="str">
        <f>'職員点検資料１ (記入例)'!E37</f>
        <v>（　　　　　　）</v>
      </c>
      <c r="F37" s="27" t="str">
        <f>IF('職員点検資料１ (記入例)'!F37="","",'職員点検資料１ (記入例)'!F37)</f>
        <v/>
      </c>
      <c r="G37" s="2526"/>
      <c r="H37" s="2429"/>
      <c r="I37" s="2520"/>
      <c r="J37" s="2429"/>
      <c r="K37" s="2520"/>
      <c r="L37" s="2429"/>
      <c r="M37" s="2520"/>
      <c r="N37" s="2429"/>
      <c r="O37" s="2520"/>
      <c r="U37" s="2357"/>
      <c r="V37" s="2357"/>
    </row>
    <row r="38" spans="1:22" s="13" customFormat="1" ht="12" customHeight="1">
      <c r="A38" s="2420">
        <v>12</v>
      </c>
      <c r="B38" s="2509" t="str">
        <f>IF('職員点検資料１ (記入例)'!B38="","",'職員点検資料１ (記入例)'!B38)</f>
        <v/>
      </c>
      <c r="C38" s="2509" t="str">
        <f>IF('職員点検資料１ (記入例)'!C38="","",'職員点検資料１ (記入例)'!C38)</f>
        <v/>
      </c>
      <c r="D38" s="2509" t="str">
        <f>IF('職員点検資料１ (記入例)'!D38="","",'職員点検資料１ (記入例)'!D38)</f>
        <v/>
      </c>
      <c r="E38" s="22" t="str">
        <f>'職員点検資料１ (記入例)'!E38</f>
        <v>保育士</v>
      </c>
      <c r="F38" s="23" t="str">
        <f>IF('職員点検資料１ (記入例)'!F38="","",'職員点検資料１ (記入例)'!F38)</f>
        <v/>
      </c>
      <c r="G38" s="2524" t="str">
        <f>IF('職員点検資料１ (記入例)'!G38="","",'職員点検資料１ (記入例)'!G38)</f>
        <v/>
      </c>
      <c r="H38" s="2454"/>
      <c r="I38" s="2518" t="s">
        <v>255</v>
      </c>
      <c r="J38" s="2454"/>
      <c r="K38" s="2518" t="s">
        <v>501</v>
      </c>
      <c r="L38" s="2454"/>
      <c r="M38" s="2518" t="s">
        <v>255</v>
      </c>
      <c r="N38" s="2454"/>
      <c r="O38" s="2518" t="s">
        <v>501</v>
      </c>
      <c r="U38" s="2355" t="str">
        <f>'職員点検資料１ (記入例)'!AC38:AC40</f>
        <v/>
      </c>
      <c r="V38" s="2355">
        <f t="shared" ref="V38" si="10">L38+N38</f>
        <v>0</v>
      </c>
    </row>
    <row r="39" spans="1:22" s="13" customFormat="1" ht="12">
      <c r="A39" s="2421"/>
      <c r="B39" s="2510"/>
      <c r="C39" s="2510"/>
      <c r="D39" s="2510"/>
      <c r="E39" s="24" t="str">
        <f>'職員点検資料１ (記入例)'!E39</f>
        <v>幼稚園教諭</v>
      </c>
      <c r="F39" s="25" t="str">
        <f>IF('職員点検資料１ (記入例)'!F39="","",'職員点検資料１ (記入例)'!F39)</f>
        <v/>
      </c>
      <c r="G39" s="2525"/>
      <c r="H39" s="2428"/>
      <c r="I39" s="2519"/>
      <c r="J39" s="2428"/>
      <c r="K39" s="2519"/>
      <c r="L39" s="2428"/>
      <c r="M39" s="2519"/>
      <c r="N39" s="2428"/>
      <c r="O39" s="2519"/>
      <c r="U39" s="2356"/>
      <c r="V39" s="2356"/>
    </row>
    <row r="40" spans="1:22" s="13" customFormat="1" ht="12">
      <c r="A40" s="2422"/>
      <c r="B40" s="2511"/>
      <c r="C40" s="2511"/>
      <c r="D40" s="2511"/>
      <c r="E40" s="26" t="str">
        <f>'職員点検資料１ (記入例)'!E40</f>
        <v>（　　　　　　）</v>
      </c>
      <c r="F40" s="27" t="str">
        <f>IF('職員点検資料１ (記入例)'!F40="","",'職員点検資料１ (記入例)'!F40)</f>
        <v/>
      </c>
      <c r="G40" s="2526"/>
      <c r="H40" s="2429"/>
      <c r="I40" s="2520"/>
      <c r="J40" s="2429"/>
      <c r="K40" s="2520"/>
      <c r="L40" s="2429"/>
      <c r="M40" s="2520"/>
      <c r="N40" s="2429"/>
      <c r="O40" s="2520"/>
      <c r="U40" s="2357"/>
      <c r="V40" s="2357"/>
    </row>
    <row r="41" spans="1:22" s="13" customFormat="1" ht="12" customHeight="1">
      <c r="A41" s="2420">
        <v>13</v>
      </c>
      <c r="B41" s="2509" t="str">
        <f>IF('職員点検資料１ (記入例)'!B41="","",'職員点検資料１ (記入例)'!B41)</f>
        <v/>
      </c>
      <c r="C41" s="2509" t="str">
        <f>IF('職員点検資料１ (記入例)'!C41="","",'職員点検資料１ (記入例)'!C41)</f>
        <v/>
      </c>
      <c r="D41" s="2509" t="str">
        <f>IF('職員点検資料１ (記入例)'!D41="","",'職員点検資料１ (記入例)'!D41)</f>
        <v/>
      </c>
      <c r="E41" s="22" t="str">
        <f>'職員点検資料１ (記入例)'!E41</f>
        <v>保育士</v>
      </c>
      <c r="F41" s="23" t="str">
        <f>IF('職員点検資料１ (記入例)'!F41="","",'職員点検資料１ (記入例)'!F41)</f>
        <v/>
      </c>
      <c r="G41" s="2524" t="str">
        <f>IF('職員点検資料１ (記入例)'!G41="","",'職員点検資料１ (記入例)'!G41)</f>
        <v/>
      </c>
      <c r="H41" s="2454"/>
      <c r="I41" s="2518" t="s">
        <v>255</v>
      </c>
      <c r="J41" s="2454"/>
      <c r="K41" s="2518" t="s">
        <v>501</v>
      </c>
      <c r="L41" s="2454"/>
      <c r="M41" s="2518" t="s">
        <v>255</v>
      </c>
      <c r="N41" s="2454"/>
      <c r="O41" s="2518" t="s">
        <v>501</v>
      </c>
      <c r="U41" s="2355" t="str">
        <f>'職員点検資料１ (記入例)'!AC41:AC43</f>
        <v/>
      </c>
      <c r="V41" s="2355">
        <f t="shared" ref="V41" si="11">L41+N41</f>
        <v>0</v>
      </c>
    </row>
    <row r="42" spans="1:22" s="13" customFormat="1" ht="12">
      <c r="A42" s="2421"/>
      <c r="B42" s="2510"/>
      <c r="C42" s="2510"/>
      <c r="D42" s="2510"/>
      <c r="E42" s="24" t="str">
        <f>'職員点検資料１ (記入例)'!E42</f>
        <v>幼稚園教諭</v>
      </c>
      <c r="F42" s="25" t="str">
        <f>IF('職員点検資料１ (記入例)'!F42="","",'職員点検資料１ (記入例)'!F42)</f>
        <v/>
      </c>
      <c r="G42" s="2525"/>
      <c r="H42" s="2428"/>
      <c r="I42" s="2519"/>
      <c r="J42" s="2428"/>
      <c r="K42" s="2519"/>
      <c r="L42" s="2428"/>
      <c r="M42" s="2519"/>
      <c r="N42" s="2428"/>
      <c r="O42" s="2519"/>
      <c r="U42" s="2356"/>
      <c r="V42" s="2356"/>
    </row>
    <row r="43" spans="1:22" s="13" customFormat="1" ht="12">
      <c r="A43" s="2422"/>
      <c r="B43" s="2511"/>
      <c r="C43" s="2511"/>
      <c r="D43" s="2511"/>
      <c r="E43" s="26" t="str">
        <f>'職員点検資料１ (記入例)'!E43</f>
        <v>（　　　　　　）</v>
      </c>
      <c r="F43" s="27" t="str">
        <f>IF('職員点検資料１ (記入例)'!F43="","",'職員点検資料１ (記入例)'!F43)</f>
        <v/>
      </c>
      <c r="G43" s="2526"/>
      <c r="H43" s="2429"/>
      <c r="I43" s="2520"/>
      <c r="J43" s="2429"/>
      <c r="K43" s="2520"/>
      <c r="L43" s="2429"/>
      <c r="M43" s="2520"/>
      <c r="N43" s="2429"/>
      <c r="O43" s="2520"/>
      <c r="U43" s="2357"/>
      <c r="V43" s="2357"/>
    </row>
    <row r="44" spans="1:22" s="13" customFormat="1" ht="12" customHeight="1">
      <c r="A44" s="2420">
        <v>14</v>
      </c>
      <c r="B44" s="2509" t="str">
        <f>IF('職員点検資料１ (記入例)'!B44="","",'職員点検資料１ (記入例)'!B44)</f>
        <v/>
      </c>
      <c r="C44" s="2509" t="str">
        <f>IF('職員点検資料１ (記入例)'!C44="","",'職員点検資料１ (記入例)'!C44)</f>
        <v/>
      </c>
      <c r="D44" s="2509" t="str">
        <f>IF('職員点検資料１ (記入例)'!D44="","",'職員点検資料１ (記入例)'!D44)</f>
        <v/>
      </c>
      <c r="E44" s="22" t="str">
        <f>'職員点検資料１ (記入例)'!E44</f>
        <v>保育士</v>
      </c>
      <c r="F44" s="23" t="str">
        <f>IF('職員点検資料１ (記入例)'!F44="","",'職員点検資料１ (記入例)'!F44)</f>
        <v/>
      </c>
      <c r="G44" s="2524" t="str">
        <f>IF('職員点検資料１ (記入例)'!G44="","",'職員点検資料１ (記入例)'!G44)</f>
        <v/>
      </c>
      <c r="H44" s="2454"/>
      <c r="I44" s="2518" t="s">
        <v>255</v>
      </c>
      <c r="J44" s="2454"/>
      <c r="K44" s="2518" t="s">
        <v>501</v>
      </c>
      <c r="L44" s="2454"/>
      <c r="M44" s="2518" t="s">
        <v>255</v>
      </c>
      <c r="N44" s="2454"/>
      <c r="O44" s="2518" t="s">
        <v>501</v>
      </c>
      <c r="U44" s="2355" t="str">
        <f>'職員点検資料１ (記入例)'!AC44:AC46</f>
        <v/>
      </c>
      <c r="V44" s="2355">
        <f t="shared" ref="V44" si="12">L44+N44</f>
        <v>0</v>
      </c>
    </row>
    <row r="45" spans="1:22" s="13" customFormat="1" ht="12">
      <c r="A45" s="2421"/>
      <c r="B45" s="2510"/>
      <c r="C45" s="2510"/>
      <c r="D45" s="2510"/>
      <c r="E45" s="24" t="str">
        <f>'職員点検資料１ (記入例)'!E45</f>
        <v>幼稚園教諭</v>
      </c>
      <c r="F45" s="25" t="str">
        <f>IF('職員点検資料１ (記入例)'!F45="","",'職員点検資料１ (記入例)'!F45)</f>
        <v/>
      </c>
      <c r="G45" s="2525"/>
      <c r="H45" s="2428"/>
      <c r="I45" s="2519"/>
      <c r="J45" s="2428"/>
      <c r="K45" s="2519"/>
      <c r="L45" s="2428"/>
      <c r="M45" s="2519"/>
      <c r="N45" s="2428"/>
      <c r="O45" s="2519"/>
      <c r="U45" s="2356"/>
      <c r="V45" s="2356"/>
    </row>
    <row r="46" spans="1:22" s="13" customFormat="1" ht="12">
      <c r="A46" s="2422"/>
      <c r="B46" s="2511"/>
      <c r="C46" s="2511"/>
      <c r="D46" s="2511"/>
      <c r="E46" s="26" t="str">
        <f>'職員点検資料１ (記入例)'!E46</f>
        <v>（　　　　　　）</v>
      </c>
      <c r="F46" s="27" t="str">
        <f>IF('職員点検資料１ (記入例)'!F46="","",'職員点検資料１ (記入例)'!F46)</f>
        <v/>
      </c>
      <c r="G46" s="2526"/>
      <c r="H46" s="2429"/>
      <c r="I46" s="2520"/>
      <c r="J46" s="2429"/>
      <c r="K46" s="2520"/>
      <c r="L46" s="2429"/>
      <c r="M46" s="2520"/>
      <c r="N46" s="2429"/>
      <c r="O46" s="2520"/>
      <c r="U46" s="2357"/>
      <c r="V46" s="2357"/>
    </row>
    <row r="47" spans="1:22" s="13" customFormat="1" ht="12" customHeight="1">
      <c r="A47" s="2420">
        <v>15</v>
      </c>
      <c r="B47" s="2509" t="str">
        <f>IF('職員点検資料１ (記入例)'!B47="","",'職員点検資料１ (記入例)'!B47)</f>
        <v/>
      </c>
      <c r="C47" s="2509" t="str">
        <f>IF('職員点検資料１ (記入例)'!C47="","",'職員点検資料１ (記入例)'!C47)</f>
        <v/>
      </c>
      <c r="D47" s="2509" t="str">
        <f>IF('職員点検資料１ (記入例)'!D47="","",'職員点検資料１ (記入例)'!D47)</f>
        <v/>
      </c>
      <c r="E47" s="22" t="str">
        <f>'職員点検資料１ (記入例)'!E47</f>
        <v>保育士</v>
      </c>
      <c r="F47" s="23" t="str">
        <f>IF('職員点検資料１ (記入例)'!F47="","",'職員点検資料１ (記入例)'!F47)</f>
        <v/>
      </c>
      <c r="G47" s="2524" t="str">
        <f>IF('職員点検資料１ (記入例)'!G47="","",'職員点検資料１ (記入例)'!G47)</f>
        <v/>
      </c>
      <c r="H47" s="2454"/>
      <c r="I47" s="2518" t="s">
        <v>255</v>
      </c>
      <c r="J47" s="2454"/>
      <c r="K47" s="2518" t="s">
        <v>501</v>
      </c>
      <c r="L47" s="2454"/>
      <c r="M47" s="2518" t="s">
        <v>255</v>
      </c>
      <c r="N47" s="2454"/>
      <c r="O47" s="2518" t="s">
        <v>501</v>
      </c>
      <c r="U47" s="2355" t="str">
        <f>'職員点検資料１ (記入例)'!AC47:AC49</f>
        <v/>
      </c>
      <c r="V47" s="2355">
        <f t="shared" ref="V47" si="13">L47+N47</f>
        <v>0</v>
      </c>
    </row>
    <row r="48" spans="1:22" s="13" customFormat="1" ht="12">
      <c r="A48" s="2421"/>
      <c r="B48" s="2510"/>
      <c r="C48" s="2510"/>
      <c r="D48" s="2510"/>
      <c r="E48" s="24" t="str">
        <f>'職員点検資料１ (記入例)'!E48</f>
        <v>幼稚園教諭</v>
      </c>
      <c r="F48" s="25" t="str">
        <f>IF('職員点検資料１ (記入例)'!F48="","",'職員点検資料１ (記入例)'!F48)</f>
        <v/>
      </c>
      <c r="G48" s="2525"/>
      <c r="H48" s="2428"/>
      <c r="I48" s="2519"/>
      <c r="J48" s="2428"/>
      <c r="K48" s="2519"/>
      <c r="L48" s="2428"/>
      <c r="M48" s="2519"/>
      <c r="N48" s="2428"/>
      <c r="O48" s="2519"/>
      <c r="U48" s="2356"/>
      <c r="V48" s="2356"/>
    </row>
    <row r="49" spans="1:22" s="13" customFormat="1" ht="12">
      <c r="A49" s="2422"/>
      <c r="B49" s="2511"/>
      <c r="C49" s="2511"/>
      <c r="D49" s="2511"/>
      <c r="E49" s="26" t="str">
        <f>'職員点検資料１ (記入例)'!E49</f>
        <v>（　　　　　　）</v>
      </c>
      <c r="F49" s="27" t="str">
        <f>IF('職員点検資料１ (記入例)'!F49="","",'職員点検資料１ (記入例)'!F49)</f>
        <v/>
      </c>
      <c r="G49" s="2526"/>
      <c r="H49" s="2429"/>
      <c r="I49" s="2520"/>
      <c r="J49" s="2429"/>
      <c r="K49" s="2520"/>
      <c r="L49" s="2429"/>
      <c r="M49" s="2520"/>
      <c r="N49" s="2429"/>
      <c r="O49" s="2520"/>
      <c r="U49" s="2357"/>
      <c r="V49" s="2357"/>
    </row>
    <row r="50" spans="1:22" s="13" customFormat="1" ht="12" customHeight="1">
      <c r="A50" s="2420">
        <v>16</v>
      </c>
      <c r="B50" s="2509" t="str">
        <f>IF('職員点検資料１ (記入例)'!B50="","",'職員点検資料１ (記入例)'!B50)</f>
        <v/>
      </c>
      <c r="C50" s="2509" t="str">
        <f>IF('職員点検資料１ (記入例)'!C50="","",'職員点検資料１ (記入例)'!C50)</f>
        <v/>
      </c>
      <c r="D50" s="2509" t="str">
        <f>IF('職員点検資料１ (記入例)'!D50="","",'職員点検資料１ (記入例)'!D50)</f>
        <v/>
      </c>
      <c r="E50" s="22" t="str">
        <f>'職員点検資料１ (記入例)'!E50</f>
        <v>保育士</v>
      </c>
      <c r="F50" s="23" t="str">
        <f>IF('職員点検資料１ (記入例)'!F50="","",'職員点検資料１ (記入例)'!F50)</f>
        <v/>
      </c>
      <c r="G50" s="2524" t="str">
        <f>IF('職員点検資料１ (記入例)'!G50="","",'職員点検資料１ (記入例)'!G50)</f>
        <v/>
      </c>
      <c r="H50" s="2454"/>
      <c r="I50" s="2518" t="s">
        <v>255</v>
      </c>
      <c r="J50" s="2454"/>
      <c r="K50" s="2518" t="s">
        <v>501</v>
      </c>
      <c r="L50" s="2454"/>
      <c r="M50" s="2518" t="s">
        <v>255</v>
      </c>
      <c r="N50" s="2454"/>
      <c r="O50" s="2518" t="s">
        <v>501</v>
      </c>
      <c r="U50" s="2355" t="str">
        <f>'職員点検資料１ (記入例)'!AC50:AC52</f>
        <v/>
      </c>
      <c r="V50" s="2355">
        <f t="shared" ref="V50" si="14">L50+N50</f>
        <v>0</v>
      </c>
    </row>
    <row r="51" spans="1:22" s="13" customFormat="1" ht="12">
      <c r="A51" s="2421"/>
      <c r="B51" s="2510"/>
      <c r="C51" s="2510"/>
      <c r="D51" s="2510"/>
      <c r="E51" s="24" t="str">
        <f>'職員点検資料１ (記入例)'!E51</f>
        <v>幼稚園教諭</v>
      </c>
      <c r="F51" s="25" t="str">
        <f>IF('職員点検資料１ (記入例)'!F51="","",'職員点検資料１ (記入例)'!F51)</f>
        <v/>
      </c>
      <c r="G51" s="2525"/>
      <c r="H51" s="2428"/>
      <c r="I51" s="2519"/>
      <c r="J51" s="2428"/>
      <c r="K51" s="2519"/>
      <c r="L51" s="2428"/>
      <c r="M51" s="2519"/>
      <c r="N51" s="2428"/>
      <c r="O51" s="2519"/>
      <c r="U51" s="2356"/>
      <c r="V51" s="2356"/>
    </row>
    <row r="52" spans="1:22" s="13" customFormat="1" ht="12">
      <c r="A52" s="2422"/>
      <c r="B52" s="2511"/>
      <c r="C52" s="2511"/>
      <c r="D52" s="2511"/>
      <c r="E52" s="26" t="str">
        <f>'職員点検資料１ (記入例)'!E52</f>
        <v>（　　　　　　）</v>
      </c>
      <c r="F52" s="27" t="str">
        <f>IF('職員点検資料１ (記入例)'!F52="","",'職員点検資料１ (記入例)'!F52)</f>
        <v/>
      </c>
      <c r="G52" s="2526"/>
      <c r="H52" s="2429"/>
      <c r="I52" s="2520"/>
      <c r="J52" s="2429"/>
      <c r="K52" s="2520"/>
      <c r="L52" s="2429"/>
      <c r="M52" s="2520"/>
      <c r="N52" s="2429"/>
      <c r="O52" s="2520"/>
      <c r="U52" s="2357"/>
      <c r="V52" s="2357"/>
    </row>
    <row r="53" spans="1:22" s="13" customFormat="1" ht="12" customHeight="1">
      <c r="A53" s="2420">
        <v>17</v>
      </c>
      <c r="B53" s="2509" t="str">
        <f>IF('職員点検資料１ (記入例)'!B53="","",'職員点検資料１ (記入例)'!B53)</f>
        <v/>
      </c>
      <c r="C53" s="2509" t="str">
        <f>IF('職員点検資料１ (記入例)'!C53="","",'職員点検資料１ (記入例)'!C53)</f>
        <v/>
      </c>
      <c r="D53" s="2509" t="str">
        <f>IF('職員点検資料１ (記入例)'!D53="","",'職員点検資料１ (記入例)'!D53)</f>
        <v/>
      </c>
      <c r="E53" s="22" t="str">
        <f>'職員点検資料１ (記入例)'!E53</f>
        <v>保育士</v>
      </c>
      <c r="F53" s="23" t="str">
        <f>IF('職員点検資料１ (記入例)'!F53="","",'職員点検資料１ (記入例)'!F53)</f>
        <v/>
      </c>
      <c r="G53" s="2524" t="str">
        <f>IF('職員点検資料１ (記入例)'!G53="","",'職員点検資料１ (記入例)'!G53)</f>
        <v/>
      </c>
      <c r="H53" s="2454"/>
      <c r="I53" s="2518" t="s">
        <v>255</v>
      </c>
      <c r="J53" s="2454"/>
      <c r="K53" s="2518" t="s">
        <v>501</v>
      </c>
      <c r="L53" s="2454"/>
      <c r="M53" s="2518" t="s">
        <v>255</v>
      </c>
      <c r="N53" s="2454"/>
      <c r="O53" s="2518" t="s">
        <v>501</v>
      </c>
      <c r="U53" s="2355" t="str">
        <f>'職員点検資料１ (記入例)'!AC53:AC55</f>
        <v/>
      </c>
      <c r="V53" s="2355">
        <f t="shared" ref="V53" si="15">L53+N53</f>
        <v>0</v>
      </c>
    </row>
    <row r="54" spans="1:22" s="13" customFormat="1" ht="12">
      <c r="A54" s="2421"/>
      <c r="B54" s="2510"/>
      <c r="C54" s="2510"/>
      <c r="D54" s="2510"/>
      <c r="E54" s="24" t="str">
        <f>'職員点検資料１ (記入例)'!E54</f>
        <v>幼稚園教諭</v>
      </c>
      <c r="F54" s="25" t="str">
        <f>IF('職員点検資料１ (記入例)'!F54="","",'職員点検資料１ (記入例)'!F54)</f>
        <v/>
      </c>
      <c r="G54" s="2525"/>
      <c r="H54" s="2428"/>
      <c r="I54" s="2519"/>
      <c r="J54" s="2428"/>
      <c r="K54" s="2519"/>
      <c r="L54" s="2428"/>
      <c r="M54" s="2519"/>
      <c r="N54" s="2428"/>
      <c r="O54" s="2519"/>
      <c r="U54" s="2356"/>
      <c r="V54" s="2356"/>
    </row>
    <row r="55" spans="1:22" s="13" customFormat="1">
      <c r="A55" s="2422"/>
      <c r="B55" s="2511"/>
      <c r="C55" s="2511"/>
      <c r="D55" s="2511"/>
      <c r="E55" s="26" t="str">
        <f>'職員点検資料１ (記入例)'!E55</f>
        <v>（　　　　　　）</v>
      </c>
      <c r="F55" s="27" t="str">
        <f>IF('職員点検資料１ (記入例)'!F55="","",'職員点検資料１ (記入例)'!F55)</f>
        <v/>
      </c>
      <c r="G55" s="2526"/>
      <c r="H55" s="2429"/>
      <c r="I55" s="2520"/>
      <c r="J55" s="2429"/>
      <c r="K55" s="2520"/>
      <c r="L55" s="2429"/>
      <c r="M55" s="2520"/>
      <c r="N55" s="2429"/>
      <c r="O55" s="2520"/>
      <c r="P55" s="11"/>
      <c r="Q55" s="11"/>
      <c r="R55" s="11"/>
      <c r="S55" s="11"/>
      <c r="U55" s="2357"/>
      <c r="V55" s="2357"/>
    </row>
    <row r="56" spans="1:22" s="13" customFormat="1" ht="12" customHeight="1">
      <c r="A56" s="2420">
        <v>18</v>
      </c>
      <c r="B56" s="2509" t="str">
        <f>IF('職員点検資料１ (記入例)'!B56="","",'職員点検資料１ (記入例)'!B56)</f>
        <v/>
      </c>
      <c r="C56" s="2509" t="str">
        <f>IF('職員点検資料１ (記入例)'!C56="","",'職員点検資料１ (記入例)'!C56)</f>
        <v/>
      </c>
      <c r="D56" s="2509" t="str">
        <f>IF('職員点検資料１ (記入例)'!D56="","",'職員点検資料１ (記入例)'!D56)</f>
        <v/>
      </c>
      <c r="E56" s="22" t="str">
        <f>'職員点検資料１ (記入例)'!E56</f>
        <v>保育士</v>
      </c>
      <c r="F56" s="23" t="str">
        <f>IF('職員点検資料１ (記入例)'!F56="","",'職員点検資料１ (記入例)'!F56)</f>
        <v/>
      </c>
      <c r="G56" s="2524" t="str">
        <f>IF('職員点検資料１ (記入例)'!G56="","",'職員点検資料１ (記入例)'!G56)</f>
        <v/>
      </c>
      <c r="H56" s="2454"/>
      <c r="I56" s="2518" t="s">
        <v>255</v>
      </c>
      <c r="J56" s="2454"/>
      <c r="K56" s="2518" t="s">
        <v>501</v>
      </c>
      <c r="L56" s="2454"/>
      <c r="M56" s="2518" t="s">
        <v>255</v>
      </c>
      <c r="N56" s="2454"/>
      <c r="O56" s="2518" t="s">
        <v>501</v>
      </c>
      <c r="P56" s="11"/>
      <c r="Q56" s="11"/>
      <c r="R56" s="11"/>
      <c r="S56" s="11"/>
      <c r="U56" s="2355" t="str">
        <f>'職員点検資料１ (記入例)'!AC56:AC58</f>
        <v/>
      </c>
      <c r="V56" s="2355">
        <f t="shared" ref="V56" si="16">L56+N56</f>
        <v>0</v>
      </c>
    </row>
    <row r="57" spans="1:22" s="13" customFormat="1">
      <c r="A57" s="2421"/>
      <c r="B57" s="2510"/>
      <c r="C57" s="2510"/>
      <c r="D57" s="2510"/>
      <c r="E57" s="24" t="str">
        <f>'職員点検資料１ (記入例)'!E57</f>
        <v>幼稚園教諭</v>
      </c>
      <c r="F57" s="25" t="str">
        <f>IF('職員点検資料１ (記入例)'!F57="","",'職員点検資料１ (記入例)'!F57)</f>
        <v/>
      </c>
      <c r="G57" s="2525"/>
      <c r="H57" s="2428"/>
      <c r="I57" s="2519"/>
      <c r="J57" s="2428"/>
      <c r="K57" s="2519"/>
      <c r="L57" s="2428"/>
      <c r="M57" s="2519"/>
      <c r="N57" s="2428"/>
      <c r="O57" s="2519"/>
      <c r="P57" s="11"/>
      <c r="Q57" s="11"/>
      <c r="R57" s="11"/>
      <c r="S57" s="11"/>
      <c r="U57" s="2356"/>
      <c r="V57" s="2356"/>
    </row>
    <row r="58" spans="1:22" s="13" customFormat="1">
      <c r="A58" s="2422"/>
      <c r="B58" s="2511"/>
      <c r="C58" s="2511"/>
      <c r="D58" s="2511"/>
      <c r="E58" s="26" t="str">
        <f>'職員点検資料１ (記入例)'!E58</f>
        <v>（　　　　　　）</v>
      </c>
      <c r="F58" s="27" t="str">
        <f>IF('職員点検資料１ (記入例)'!F58="","",'職員点検資料１ (記入例)'!F58)</f>
        <v/>
      </c>
      <c r="G58" s="2526"/>
      <c r="H58" s="2429"/>
      <c r="I58" s="2520"/>
      <c r="J58" s="2429"/>
      <c r="K58" s="2520"/>
      <c r="L58" s="2429"/>
      <c r="M58" s="2520"/>
      <c r="N58" s="2429"/>
      <c r="O58" s="2520"/>
      <c r="P58" s="11"/>
      <c r="Q58" s="11"/>
      <c r="R58" s="11"/>
      <c r="S58" s="11"/>
      <c r="U58" s="2357"/>
      <c r="V58" s="2357"/>
    </row>
    <row r="59" spans="1:22" s="13" customFormat="1" ht="12" customHeight="1">
      <c r="A59" s="2420">
        <v>19</v>
      </c>
      <c r="B59" s="2509" t="str">
        <f>IF('職員点検資料１ (記入例)'!B59="","",'職員点検資料１ (記入例)'!B59)</f>
        <v/>
      </c>
      <c r="C59" s="2509" t="str">
        <f>IF('職員点検資料１ (記入例)'!C59="","",'職員点検資料１ (記入例)'!C59)</f>
        <v/>
      </c>
      <c r="D59" s="2509" t="str">
        <f>IF('職員点検資料１ (記入例)'!D59="","",'職員点検資料１ (記入例)'!D59)</f>
        <v/>
      </c>
      <c r="E59" s="22" t="str">
        <f>'職員点検資料１ (記入例)'!E59</f>
        <v>保育士</v>
      </c>
      <c r="F59" s="23" t="str">
        <f>IF('職員点検資料１ (記入例)'!F59="","",'職員点検資料１ (記入例)'!F59)</f>
        <v/>
      </c>
      <c r="G59" s="2524" t="str">
        <f>IF('職員点検資料１ (記入例)'!G59="","",'職員点検資料１ (記入例)'!G59)</f>
        <v/>
      </c>
      <c r="H59" s="2454"/>
      <c r="I59" s="2518" t="s">
        <v>255</v>
      </c>
      <c r="J59" s="2454"/>
      <c r="K59" s="2518" t="s">
        <v>501</v>
      </c>
      <c r="L59" s="2454"/>
      <c r="M59" s="2518" t="s">
        <v>255</v>
      </c>
      <c r="N59" s="2454"/>
      <c r="O59" s="2518" t="s">
        <v>501</v>
      </c>
      <c r="P59" s="11"/>
      <c r="Q59" s="11"/>
      <c r="R59" s="11"/>
      <c r="S59" s="11"/>
      <c r="U59" s="2355" t="str">
        <f>'職員点検資料１ (記入例)'!AC59:AC61</f>
        <v/>
      </c>
      <c r="V59" s="2355">
        <f t="shared" ref="V59" si="17">L59+N59</f>
        <v>0</v>
      </c>
    </row>
    <row r="60" spans="1:22" s="13" customFormat="1">
      <c r="A60" s="2421"/>
      <c r="B60" s="2510"/>
      <c r="C60" s="2510"/>
      <c r="D60" s="2510"/>
      <c r="E60" s="24" t="str">
        <f>'職員点検資料１ (記入例)'!E60</f>
        <v>幼稚園教諭</v>
      </c>
      <c r="F60" s="25" t="str">
        <f>IF('職員点検資料１ (記入例)'!F60="","",'職員点検資料１ (記入例)'!F60)</f>
        <v/>
      </c>
      <c r="G60" s="2525"/>
      <c r="H60" s="2428"/>
      <c r="I60" s="2519"/>
      <c r="J60" s="2428"/>
      <c r="K60" s="2519"/>
      <c r="L60" s="2428"/>
      <c r="M60" s="2519"/>
      <c r="N60" s="2428"/>
      <c r="O60" s="2519"/>
      <c r="P60" s="11"/>
      <c r="Q60" s="11"/>
      <c r="R60" s="11"/>
      <c r="S60" s="11"/>
      <c r="U60" s="2356"/>
      <c r="V60" s="2356"/>
    </row>
    <row r="61" spans="1:22" s="13" customFormat="1">
      <c r="A61" s="2422"/>
      <c r="B61" s="2511"/>
      <c r="C61" s="2511"/>
      <c r="D61" s="2511"/>
      <c r="E61" s="26" t="str">
        <f>'職員点検資料１ (記入例)'!E61</f>
        <v>（　　　　　　）</v>
      </c>
      <c r="F61" s="27" t="str">
        <f>IF('職員点検資料１ (記入例)'!F61="","",'職員点検資料１ (記入例)'!F61)</f>
        <v/>
      </c>
      <c r="G61" s="2526"/>
      <c r="H61" s="2429"/>
      <c r="I61" s="2520"/>
      <c r="J61" s="2429"/>
      <c r="K61" s="2520"/>
      <c r="L61" s="2429"/>
      <c r="M61" s="2520"/>
      <c r="N61" s="2429"/>
      <c r="O61" s="2520"/>
      <c r="P61" s="11"/>
      <c r="Q61" s="11"/>
      <c r="R61" s="11"/>
      <c r="S61" s="11"/>
      <c r="U61" s="2357"/>
      <c r="V61" s="2357"/>
    </row>
    <row r="62" spans="1:22" s="13" customFormat="1" ht="12" customHeight="1">
      <c r="A62" s="2420">
        <v>20</v>
      </c>
      <c r="B62" s="2509" t="str">
        <f>IF('職員点検資料１ (記入例)'!B62="","",'職員点検資料１ (記入例)'!B62)</f>
        <v/>
      </c>
      <c r="C62" s="2509" t="str">
        <f>IF('職員点検資料１ (記入例)'!C62="","",'職員点検資料１ (記入例)'!C62)</f>
        <v/>
      </c>
      <c r="D62" s="2509" t="str">
        <f>IF('職員点検資料１ (記入例)'!D62="","",'職員点検資料１ (記入例)'!D62)</f>
        <v/>
      </c>
      <c r="E62" s="22" t="str">
        <f>'職員点検資料１ (記入例)'!E62</f>
        <v>保育士</v>
      </c>
      <c r="F62" s="23" t="str">
        <f>IF('職員点検資料１ (記入例)'!F62="","",'職員点検資料１ (記入例)'!F62)</f>
        <v/>
      </c>
      <c r="G62" s="2524" t="str">
        <f>IF('職員点検資料１ (記入例)'!G62="","",'職員点検資料１ (記入例)'!G62)</f>
        <v/>
      </c>
      <c r="H62" s="2454"/>
      <c r="I62" s="2518" t="s">
        <v>255</v>
      </c>
      <c r="J62" s="2454"/>
      <c r="K62" s="2518" t="s">
        <v>501</v>
      </c>
      <c r="L62" s="2454"/>
      <c r="M62" s="2518" t="s">
        <v>255</v>
      </c>
      <c r="N62" s="2454"/>
      <c r="O62" s="2518" t="s">
        <v>501</v>
      </c>
      <c r="P62" s="11"/>
      <c r="Q62" s="11"/>
      <c r="R62" s="11"/>
      <c r="S62" s="11"/>
      <c r="U62" s="2355" t="str">
        <f>'職員点検資料１ (記入例)'!AC62:AC64</f>
        <v/>
      </c>
      <c r="V62" s="2355">
        <f t="shared" ref="V62" si="18">L62+N62</f>
        <v>0</v>
      </c>
    </row>
    <row r="63" spans="1:22" s="13" customFormat="1">
      <c r="A63" s="2421"/>
      <c r="B63" s="2510"/>
      <c r="C63" s="2510"/>
      <c r="D63" s="2510"/>
      <c r="E63" s="24" t="str">
        <f>'職員点検資料１ (記入例)'!E63</f>
        <v>幼稚園教諭</v>
      </c>
      <c r="F63" s="25" t="str">
        <f>IF('職員点検資料１ (記入例)'!F63="","",'職員点検資料１ (記入例)'!F63)</f>
        <v/>
      </c>
      <c r="G63" s="2525"/>
      <c r="H63" s="2428"/>
      <c r="I63" s="2519"/>
      <c r="J63" s="2428"/>
      <c r="K63" s="2519"/>
      <c r="L63" s="2428"/>
      <c r="M63" s="2519"/>
      <c r="N63" s="2428"/>
      <c r="O63" s="2519"/>
      <c r="P63" s="11"/>
      <c r="Q63" s="11"/>
      <c r="R63" s="11"/>
      <c r="S63" s="11"/>
      <c r="U63" s="2356"/>
      <c r="V63" s="2356"/>
    </row>
    <row r="64" spans="1:22" s="13" customFormat="1">
      <c r="A64" s="2422"/>
      <c r="B64" s="2511"/>
      <c r="C64" s="2511"/>
      <c r="D64" s="2511"/>
      <c r="E64" s="26" t="str">
        <f>'職員点検資料１ (記入例)'!E64</f>
        <v>（　　　　　　）</v>
      </c>
      <c r="F64" s="27" t="str">
        <f>IF('職員点検資料１ (記入例)'!F64="","",'職員点検資料１ (記入例)'!F64)</f>
        <v/>
      </c>
      <c r="G64" s="2526"/>
      <c r="H64" s="2429"/>
      <c r="I64" s="2520"/>
      <c r="J64" s="2429"/>
      <c r="K64" s="2520"/>
      <c r="L64" s="2429"/>
      <c r="M64" s="2520"/>
      <c r="N64" s="2429"/>
      <c r="O64" s="2520"/>
      <c r="P64" s="11"/>
      <c r="Q64" s="11"/>
      <c r="R64" s="11"/>
      <c r="S64" s="11"/>
      <c r="U64" s="2357"/>
      <c r="V64" s="2357"/>
    </row>
    <row r="65" spans="1:22" s="13" customFormat="1" ht="12" customHeight="1">
      <c r="A65" s="2420">
        <v>21</v>
      </c>
      <c r="B65" s="2509" t="str">
        <f>IF('職員点検資料１ (記入例)'!B65="","",'職員点検資料１ (記入例)'!B65)</f>
        <v/>
      </c>
      <c r="C65" s="2509" t="str">
        <f>IF('職員点検資料１ (記入例)'!C65="","",'職員点検資料１ (記入例)'!C65)</f>
        <v/>
      </c>
      <c r="D65" s="2509" t="str">
        <f>IF('職員点検資料１ (記入例)'!D65="","",'職員点検資料１ (記入例)'!D65)</f>
        <v/>
      </c>
      <c r="E65" s="22" t="str">
        <f>'職員点検資料１ (記入例)'!E65</f>
        <v>保育士</v>
      </c>
      <c r="F65" s="23" t="str">
        <f>IF('職員点検資料１ (記入例)'!F65="","",'職員点検資料１ (記入例)'!F65)</f>
        <v/>
      </c>
      <c r="G65" s="2524" t="str">
        <f>IF('職員点検資料１ (記入例)'!G65="","",'職員点検資料１ (記入例)'!G65)</f>
        <v/>
      </c>
      <c r="H65" s="2454"/>
      <c r="I65" s="2518" t="s">
        <v>255</v>
      </c>
      <c r="J65" s="2454"/>
      <c r="K65" s="2518" t="s">
        <v>501</v>
      </c>
      <c r="L65" s="2454"/>
      <c r="M65" s="2518" t="s">
        <v>255</v>
      </c>
      <c r="N65" s="2454"/>
      <c r="O65" s="2518" t="s">
        <v>501</v>
      </c>
      <c r="P65" s="11"/>
      <c r="Q65" s="11"/>
      <c r="R65" s="11"/>
      <c r="S65" s="11"/>
      <c r="U65" s="2355" t="str">
        <f>'職員点検資料１ (記入例)'!AC65:AC67</f>
        <v/>
      </c>
      <c r="V65" s="2355">
        <f t="shared" ref="V65" si="19">L65+N65</f>
        <v>0</v>
      </c>
    </row>
    <row r="66" spans="1:22" s="13" customFormat="1">
      <c r="A66" s="2421"/>
      <c r="B66" s="2510"/>
      <c r="C66" s="2510"/>
      <c r="D66" s="2510"/>
      <c r="E66" s="24" t="str">
        <f>'職員点検資料１ (記入例)'!E66</f>
        <v>幼稚園教諭</v>
      </c>
      <c r="F66" s="25" t="str">
        <f>IF('職員点検資料１ (記入例)'!F66="","",'職員点検資料１ (記入例)'!F66)</f>
        <v/>
      </c>
      <c r="G66" s="2525"/>
      <c r="H66" s="2428"/>
      <c r="I66" s="2519"/>
      <c r="J66" s="2428"/>
      <c r="K66" s="2519"/>
      <c r="L66" s="2428"/>
      <c r="M66" s="2519"/>
      <c r="N66" s="2428"/>
      <c r="O66" s="2519"/>
      <c r="P66" s="11"/>
      <c r="Q66" s="11"/>
      <c r="R66" s="11"/>
      <c r="S66" s="11"/>
      <c r="U66" s="2356"/>
      <c r="V66" s="2356"/>
    </row>
    <row r="67" spans="1:22" s="13" customFormat="1">
      <c r="A67" s="2422"/>
      <c r="B67" s="2511"/>
      <c r="C67" s="2511"/>
      <c r="D67" s="2511"/>
      <c r="E67" s="26" t="str">
        <f>'職員点検資料１ (記入例)'!E67</f>
        <v>（　　　　　　）</v>
      </c>
      <c r="F67" s="27" t="str">
        <f>IF('職員点検資料１ (記入例)'!F67="","",'職員点検資料１ (記入例)'!F67)</f>
        <v/>
      </c>
      <c r="G67" s="2526"/>
      <c r="H67" s="2429"/>
      <c r="I67" s="2520"/>
      <c r="J67" s="2429"/>
      <c r="K67" s="2520"/>
      <c r="L67" s="2429"/>
      <c r="M67" s="2520"/>
      <c r="N67" s="2429"/>
      <c r="O67" s="2520"/>
      <c r="P67" s="11"/>
      <c r="Q67" s="11"/>
      <c r="R67" s="11"/>
      <c r="S67" s="11"/>
      <c r="U67" s="2357"/>
      <c r="V67" s="2357"/>
    </row>
    <row r="68" spans="1:22" s="13" customFormat="1" ht="12" customHeight="1">
      <c r="A68" s="2420">
        <v>22</v>
      </c>
      <c r="B68" s="2509" t="str">
        <f>IF('職員点検資料１ (記入例)'!B68="","",'職員点検資料１ (記入例)'!B68)</f>
        <v/>
      </c>
      <c r="C68" s="2509" t="str">
        <f>IF('職員点検資料１ (記入例)'!C68="","",'職員点検資料１ (記入例)'!C68)</f>
        <v/>
      </c>
      <c r="D68" s="2509" t="str">
        <f>IF('職員点検資料１ (記入例)'!D68="","",'職員点検資料１ (記入例)'!D68)</f>
        <v/>
      </c>
      <c r="E68" s="22" t="str">
        <f>'職員点検資料１ (記入例)'!E68</f>
        <v>保育士</v>
      </c>
      <c r="F68" s="23" t="str">
        <f>IF('職員点検資料１ (記入例)'!F68="","",'職員点検資料１ (記入例)'!F68)</f>
        <v/>
      </c>
      <c r="G68" s="2524" t="str">
        <f>IF('職員点検資料１ (記入例)'!G68="","",'職員点検資料１ (記入例)'!G68)</f>
        <v/>
      </c>
      <c r="H68" s="2454"/>
      <c r="I68" s="2518" t="s">
        <v>255</v>
      </c>
      <c r="J68" s="2454"/>
      <c r="K68" s="2518" t="s">
        <v>501</v>
      </c>
      <c r="L68" s="2454"/>
      <c r="M68" s="2518" t="s">
        <v>255</v>
      </c>
      <c r="N68" s="2454"/>
      <c r="O68" s="2518" t="s">
        <v>501</v>
      </c>
      <c r="P68" s="11"/>
      <c r="Q68" s="11"/>
      <c r="R68" s="11"/>
      <c r="S68" s="11"/>
      <c r="U68" s="2355" t="str">
        <f>'職員点検資料１ (記入例)'!AC68:AC70</f>
        <v/>
      </c>
      <c r="V68" s="2355">
        <f t="shared" ref="V68" si="20">L68+N68</f>
        <v>0</v>
      </c>
    </row>
    <row r="69" spans="1:22" s="13" customFormat="1">
      <c r="A69" s="2421"/>
      <c r="B69" s="2510"/>
      <c r="C69" s="2510"/>
      <c r="D69" s="2510"/>
      <c r="E69" s="24" t="str">
        <f>'職員点検資料１ (記入例)'!E69</f>
        <v>幼稚園教諭</v>
      </c>
      <c r="F69" s="25" t="str">
        <f>IF('職員点検資料１ (記入例)'!F69="","",'職員点検資料１ (記入例)'!F69)</f>
        <v/>
      </c>
      <c r="G69" s="2525"/>
      <c r="H69" s="2428"/>
      <c r="I69" s="2519"/>
      <c r="J69" s="2428"/>
      <c r="K69" s="2519"/>
      <c r="L69" s="2428"/>
      <c r="M69" s="2519"/>
      <c r="N69" s="2428"/>
      <c r="O69" s="2519"/>
      <c r="P69" s="11"/>
      <c r="Q69" s="11"/>
      <c r="R69" s="11"/>
      <c r="S69" s="11"/>
      <c r="U69" s="2356"/>
      <c r="V69" s="2356"/>
    </row>
    <row r="70" spans="1:22" s="13" customFormat="1">
      <c r="A70" s="2422"/>
      <c r="B70" s="2511"/>
      <c r="C70" s="2511"/>
      <c r="D70" s="2511"/>
      <c r="E70" s="26" t="str">
        <f>'職員点検資料１ (記入例)'!E70</f>
        <v>（　　　　　　）</v>
      </c>
      <c r="F70" s="27" t="str">
        <f>IF('職員点検資料１ (記入例)'!F70="","",'職員点検資料１ (記入例)'!F70)</f>
        <v/>
      </c>
      <c r="G70" s="2526"/>
      <c r="H70" s="2429"/>
      <c r="I70" s="2520"/>
      <c r="J70" s="2429"/>
      <c r="K70" s="2520"/>
      <c r="L70" s="2429"/>
      <c r="M70" s="2520"/>
      <c r="N70" s="2429"/>
      <c r="O70" s="2520"/>
      <c r="P70" s="11"/>
      <c r="Q70" s="11"/>
      <c r="R70" s="11"/>
      <c r="S70" s="11"/>
      <c r="U70" s="2357"/>
      <c r="V70" s="2357"/>
    </row>
    <row r="71" spans="1:22" s="13" customFormat="1" ht="12" customHeight="1">
      <c r="A71" s="2420">
        <v>23</v>
      </c>
      <c r="B71" s="2509" t="str">
        <f>IF('職員点検資料１ (記入例)'!B71="","",'職員点検資料１ (記入例)'!B71)</f>
        <v/>
      </c>
      <c r="C71" s="2509" t="str">
        <f>IF('職員点検資料１ (記入例)'!C71="","",'職員点検資料１ (記入例)'!C71)</f>
        <v/>
      </c>
      <c r="D71" s="2509" t="str">
        <f>IF('職員点検資料１ (記入例)'!D71="","",'職員点検資料１ (記入例)'!D71)</f>
        <v/>
      </c>
      <c r="E71" s="22" t="str">
        <f>'職員点検資料１ (記入例)'!E71</f>
        <v>保育士</v>
      </c>
      <c r="F71" s="23" t="str">
        <f>IF('職員点検資料１ (記入例)'!F71="","",'職員点検資料１ (記入例)'!F71)</f>
        <v/>
      </c>
      <c r="G71" s="2524" t="str">
        <f>IF('職員点検資料１ (記入例)'!G71="","",'職員点検資料１ (記入例)'!G71)</f>
        <v/>
      </c>
      <c r="H71" s="2454"/>
      <c r="I71" s="2518" t="s">
        <v>255</v>
      </c>
      <c r="J71" s="2454"/>
      <c r="K71" s="2518" t="s">
        <v>501</v>
      </c>
      <c r="L71" s="2454"/>
      <c r="M71" s="2518" t="s">
        <v>255</v>
      </c>
      <c r="N71" s="2454"/>
      <c r="O71" s="2518" t="s">
        <v>501</v>
      </c>
      <c r="P71" s="11"/>
      <c r="Q71" s="11"/>
      <c r="R71" s="11"/>
      <c r="S71" s="11"/>
      <c r="U71" s="2355" t="str">
        <f>'職員点検資料１ (記入例)'!AC71:AC73</f>
        <v/>
      </c>
      <c r="V71" s="2355">
        <f t="shared" ref="V71" si="21">L71+N71</f>
        <v>0</v>
      </c>
    </row>
    <row r="72" spans="1:22" s="13" customFormat="1">
      <c r="A72" s="2421"/>
      <c r="B72" s="2510"/>
      <c r="C72" s="2510"/>
      <c r="D72" s="2510"/>
      <c r="E72" s="24" t="str">
        <f>'職員点検資料１ (記入例)'!E72</f>
        <v>幼稚園教諭</v>
      </c>
      <c r="F72" s="25" t="str">
        <f>IF('職員点検資料１ (記入例)'!F72="","",'職員点検資料１ (記入例)'!F72)</f>
        <v/>
      </c>
      <c r="G72" s="2525"/>
      <c r="H72" s="2428"/>
      <c r="I72" s="2519"/>
      <c r="J72" s="2428"/>
      <c r="K72" s="2519"/>
      <c r="L72" s="2428"/>
      <c r="M72" s="2519"/>
      <c r="N72" s="2428"/>
      <c r="O72" s="2519"/>
      <c r="P72" s="11"/>
      <c r="Q72" s="11"/>
      <c r="R72" s="11"/>
      <c r="S72" s="11"/>
      <c r="U72" s="2356"/>
      <c r="V72" s="2356"/>
    </row>
    <row r="73" spans="1:22" s="13" customFormat="1">
      <c r="A73" s="2422"/>
      <c r="B73" s="2511"/>
      <c r="C73" s="2511"/>
      <c r="D73" s="2511"/>
      <c r="E73" s="26" t="str">
        <f>'職員点検資料１ (記入例)'!E73</f>
        <v>（　　　　　　）</v>
      </c>
      <c r="F73" s="27" t="str">
        <f>IF('職員点検資料１ (記入例)'!F73="","",'職員点検資料１ (記入例)'!F73)</f>
        <v/>
      </c>
      <c r="G73" s="2526"/>
      <c r="H73" s="2429"/>
      <c r="I73" s="2520"/>
      <c r="J73" s="2429"/>
      <c r="K73" s="2520"/>
      <c r="L73" s="2429"/>
      <c r="M73" s="2520"/>
      <c r="N73" s="2429"/>
      <c r="O73" s="2520"/>
      <c r="P73" s="11"/>
      <c r="Q73" s="11"/>
      <c r="R73" s="11"/>
      <c r="S73" s="11"/>
      <c r="U73" s="2357"/>
      <c r="V73" s="2357"/>
    </row>
    <row r="74" spans="1:22" s="13" customFormat="1" ht="12" customHeight="1">
      <c r="A74" s="2420">
        <v>24</v>
      </c>
      <c r="B74" s="2509" t="str">
        <f>IF('職員点検資料１ (記入例)'!B74="","",'職員点検資料１ (記入例)'!B74)</f>
        <v/>
      </c>
      <c r="C74" s="2509" t="str">
        <f>IF('職員点検資料１ (記入例)'!C74="","",'職員点検資料１ (記入例)'!C74)</f>
        <v/>
      </c>
      <c r="D74" s="2509" t="str">
        <f>IF('職員点検資料１ (記入例)'!D74="","",'職員点検資料１ (記入例)'!D74)</f>
        <v/>
      </c>
      <c r="E74" s="22" t="str">
        <f>'職員点検資料１ (記入例)'!E74</f>
        <v>保育士</v>
      </c>
      <c r="F74" s="23" t="str">
        <f>IF('職員点検資料１ (記入例)'!F74="","",'職員点検資料１ (記入例)'!F74)</f>
        <v/>
      </c>
      <c r="G74" s="2524" t="str">
        <f>IF('職員点検資料１ (記入例)'!G74="","",'職員点検資料１ (記入例)'!G74)</f>
        <v/>
      </c>
      <c r="H74" s="2454"/>
      <c r="I74" s="2518" t="s">
        <v>255</v>
      </c>
      <c r="J74" s="2454"/>
      <c r="K74" s="2518" t="s">
        <v>501</v>
      </c>
      <c r="L74" s="2454"/>
      <c r="M74" s="2518" t="s">
        <v>255</v>
      </c>
      <c r="N74" s="2454"/>
      <c r="O74" s="2518" t="s">
        <v>501</v>
      </c>
      <c r="P74" s="11"/>
      <c r="Q74" s="11"/>
      <c r="R74" s="11"/>
      <c r="S74" s="11"/>
      <c r="U74" s="2355" t="str">
        <f>'職員点検資料１ (記入例)'!AC74:AC76</f>
        <v/>
      </c>
      <c r="V74" s="2355">
        <f t="shared" ref="V74" si="22">L74+N74</f>
        <v>0</v>
      </c>
    </row>
    <row r="75" spans="1:22" s="13" customFormat="1">
      <c r="A75" s="2421"/>
      <c r="B75" s="2510"/>
      <c r="C75" s="2510"/>
      <c r="D75" s="2510"/>
      <c r="E75" s="24" t="str">
        <f>'職員点検資料１ (記入例)'!E75</f>
        <v>幼稚園教諭</v>
      </c>
      <c r="F75" s="25" t="str">
        <f>IF('職員点検資料１ (記入例)'!F75="","",'職員点検資料１ (記入例)'!F75)</f>
        <v/>
      </c>
      <c r="G75" s="2525"/>
      <c r="H75" s="2428"/>
      <c r="I75" s="2519"/>
      <c r="J75" s="2428"/>
      <c r="K75" s="2519"/>
      <c r="L75" s="2428"/>
      <c r="M75" s="2519"/>
      <c r="N75" s="2428"/>
      <c r="O75" s="2519"/>
      <c r="P75" s="11"/>
      <c r="Q75" s="11"/>
      <c r="R75" s="11"/>
      <c r="S75" s="11"/>
      <c r="U75" s="2356"/>
      <c r="V75" s="2356"/>
    </row>
    <row r="76" spans="1:22" s="13" customFormat="1">
      <c r="A76" s="2422"/>
      <c r="B76" s="2511"/>
      <c r="C76" s="2511"/>
      <c r="D76" s="2511"/>
      <c r="E76" s="26" t="str">
        <f>'職員点検資料１ (記入例)'!E76</f>
        <v>（　　　　　　）</v>
      </c>
      <c r="F76" s="27" t="str">
        <f>IF('職員点検資料１ (記入例)'!F76="","",'職員点検資料１ (記入例)'!F76)</f>
        <v/>
      </c>
      <c r="G76" s="2526"/>
      <c r="H76" s="2429"/>
      <c r="I76" s="2520"/>
      <c r="J76" s="2429"/>
      <c r="K76" s="2520"/>
      <c r="L76" s="2429"/>
      <c r="M76" s="2520"/>
      <c r="N76" s="2429"/>
      <c r="O76" s="2520"/>
      <c r="P76" s="11"/>
      <c r="Q76" s="11"/>
      <c r="R76" s="11"/>
      <c r="S76" s="11"/>
      <c r="U76" s="2357"/>
      <c r="V76" s="2357"/>
    </row>
    <row r="77" spans="1:22" s="13" customFormat="1" ht="12" customHeight="1">
      <c r="A77" s="2420">
        <v>25</v>
      </c>
      <c r="B77" s="2509" t="str">
        <f>IF('職員点検資料１ (記入例)'!B77="","",'職員点検資料１ (記入例)'!B77)</f>
        <v/>
      </c>
      <c r="C77" s="2509" t="str">
        <f>IF('職員点検資料１ (記入例)'!C77="","",'職員点検資料１ (記入例)'!C77)</f>
        <v/>
      </c>
      <c r="D77" s="2509" t="str">
        <f>IF('職員点検資料１ (記入例)'!D77="","",'職員点検資料１ (記入例)'!D77)</f>
        <v/>
      </c>
      <c r="E77" s="22" t="str">
        <f>'職員点検資料１ (記入例)'!E77</f>
        <v>保育士</v>
      </c>
      <c r="F77" s="23" t="str">
        <f>IF('職員点検資料１ (記入例)'!F77="","",'職員点検資料１ (記入例)'!F77)</f>
        <v/>
      </c>
      <c r="G77" s="2524" t="str">
        <f>IF('職員点検資料１ (記入例)'!G77="","",'職員点検資料１ (記入例)'!G77)</f>
        <v/>
      </c>
      <c r="H77" s="2454"/>
      <c r="I77" s="2518" t="s">
        <v>255</v>
      </c>
      <c r="J77" s="2454"/>
      <c r="K77" s="2518" t="s">
        <v>501</v>
      </c>
      <c r="L77" s="2454"/>
      <c r="M77" s="2518" t="s">
        <v>255</v>
      </c>
      <c r="N77" s="2454"/>
      <c r="O77" s="2518" t="s">
        <v>501</v>
      </c>
      <c r="P77" s="11"/>
      <c r="Q77" s="11"/>
      <c r="R77" s="11"/>
      <c r="S77" s="11"/>
      <c r="U77" s="2355" t="str">
        <f>'職員点検資料１ (記入例)'!AC77:AC79</f>
        <v/>
      </c>
      <c r="V77" s="2355">
        <f t="shared" ref="V77" si="23">L77+N77</f>
        <v>0</v>
      </c>
    </row>
    <row r="78" spans="1:22" s="13" customFormat="1">
      <c r="A78" s="2421"/>
      <c r="B78" s="2510"/>
      <c r="C78" s="2510"/>
      <c r="D78" s="2510"/>
      <c r="E78" s="24" t="str">
        <f>'職員点検資料１ (記入例)'!E78</f>
        <v>幼稚園教諭</v>
      </c>
      <c r="F78" s="25" t="str">
        <f>IF('職員点検資料１ (記入例)'!F78="","",'職員点検資料１ (記入例)'!F78)</f>
        <v/>
      </c>
      <c r="G78" s="2525"/>
      <c r="H78" s="2428"/>
      <c r="I78" s="2519"/>
      <c r="J78" s="2428"/>
      <c r="K78" s="2519"/>
      <c r="L78" s="2428"/>
      <c r="M78" s="2519"/>
      <c r="N78" s="2428"/>
      <c r="O78" s="2519"/>
      <c r="P78" s="11"/>
      <c r="Q78" s="11"/>
      <c r="R78" s="11"/>
      <c r="S78" s="11"/>
      <c r="U78" s="2356"/>
      <c r="V78" s="2356"/>
    </row>
    <row r="79" spans="1:22" s="13" customFormat="1">
      <c r="A79" s="2422"/>
      <c r="B79" s="2511"/>
      <c r="C79" s="2511"/>
      <c r="D79" s="2511"/>
      <c r="E79" s="26" t="str">
        <f>'職員点検資料１ (記入例)'!E79</f>
        <v>（　　　　　　）</v>
      </c>
      <c r="F79" s="27" t="str">
        <f>IF('職員点検資料１ (記入例)'!F79="","",'職員点検資料１ (記入例)'!F79)</f>
        <v/>
      </c>
      <c r="G79" s="2526"/>
      <c r="H79" s="2429"/>
      <c r="I79" s="2520"/>
      <c r="J79" s="2429"/>
      <c r="K79" s="2520"/>
      <c r="L79" s="2429"/>
      <c r="M79" s="2520"/>
      <c r="N79" s="2429"/>
      <c r="O79" s="2520"/>
      <c r="P79" s="11"/>
      <c r="Q79" s="11"/>
      <c r="R79" s="11"/>
      <c r="S79" s="11"/>
      <c r="U79" s="2357"/>
      <c r="V79" s="2357"/>
    </row>
    <row r="80" spans="1:22" s="13" customFormat="1" ht="12" customHeight="1">
      <c r="A80" s="2420">
        <v>26</v>
      </c>
      <c r="B80" s="2509" t="str">
        <f>IF('職員点検資料１ (記入例)'!B80="","",'職員点検資料１ (記入例)'!B80)</f>
        <v/>
      </c>
      <c r="C80" s="2509" t="str">
        <f>IF('職員点検資料１ (記入例)'!C80="","",'職員点検資料１ (記入例)'!C80)</f>
        <v/>
      </c>
      <c r="D80" s="2509" t="str">
        <f>IF('職員点検資料１ (記入例)'!D80="","",'職員点検資料１ (記入例)'!D80)</f>
        <v/>
      </c>
      <c r="E80" s="22" t="str">
        <f>'職員点検資料１ (記入例)'!E80</f>
        <v>保育士</v>
      </c>
      <c r="F80" s="23" t="str">
        <f>IF('職員点検資料１ (記入例)'!F80="","",'職員点検資料１ (記入例)'!F80)</f>
        <v/>
      </c>
      <c r="G80" s="2524" t="str">
        <f>IF('職員点検資料１ (記入例)'!G80="","",'職員点検資料１ (記入例)'!G80)</f>
        <v/>
      </c>
      <c r="H80" s="2454"/>
      <c r="I80" s="2518" t="s">
        <v>255</v>
      </c>
      <c r="J80" s="2454"/>
      <c r="K80" s="2518" t="s">
        <v>501</v>
      </c>
      <c r="L80" s="2454"/>
      <c r="M80" s="2518" t="s">
        <v>255</v>
      </c>
      <c r="N80" s="2454"/>
      <c r="O80" s="2518" t="s">
        <v>501</v>
      </c>
      <c r="P80" s="11"/>
      <c r="Q80" s="11"/>
      <c r="R80" s="11"/>
      <c r="S80" s="11"/>
      <c r="U80" s="2355" t="str">
        <f>'職員点検資料１ (記入例)'!AC80:AC82</f>
        <v/>
      </c>
      <c r="V80" s="2355">
        <f t="shared" ref="V80" si="24">L80+N80</f>
        <v>0</v>
      </c>
    </row>
    <row r="81" spans="1:22" s="13" customFormat="1">
      <c r="A81" s="2421"/>
      <c r="B81" s="2510"/>
      <c r="C81" s="2510"/>
      <c r="D81" s="2510"/>
      <c r="E81" s="24" t="str">
        <f>'職員点検資料１ (記入例)'!E81</f>
        <v>幼稚園教諭</v>
      </c>
      <c r="F81" s="25" t="str">
        <f>IF('職員点検資料１ (記入例)'!F81="","",'職員点検資料１ (記入例)'!F81)</f>
        <v/>
      </c>
      <c r="G81" s="2525"/>
      <c r="H81" s="2428"/>
      <c r="I81" s="2519"/>
      <c r="J81" s="2428"/>
      <c r="K81" s="2519"/>
      <c r="L81" s="2428"/>
      <c r="M81" s="2519"/>
      <c r="N81" s="2428"/>
      <c r="O81" s="2519"/>
      <c r="P81" s="11"/>
      <c r="Q81" s="11"/>
      <c r="R81" s="11"/>
      <c r="S81" s="11"/>
      <c r="U81" s="2356"/>
      <c r="V81" s="2356"/>
    </row>
    <row r="82" spans="1:22" s="13" customFormat="1">
      <c r="A82" s="2422"/>
      <c r="B82" s="2511"/>
      <c r="C82" s="2511"/>
      <c r="D82" s="2511"/>
      <c r="E82" s="26" t="str">
        <f>'職員点検資料１ (記入例)'!E82</f>
        <v>（　　　　　　）</v>
      </c>
      <c r="F82" s="27" t="str">
        <f>IF('職員点検資料１ (記入例)'!F82="","",'職員点検資料１ (記入例)'!F82)</f>
        <v/>
      </c>
      <c r="G82" s="2526"/>
      <c r="H82" s="2429"/>
      <c r="I82" s="2520"/>
      <c r="J82" s="2429"/>
      <c r="K82" s="2520"/>
      <c r="L82" s="2429"/>
      <c r="M82" s="2520"/>
      <c r="N82" s="2429"/>
      <c r="O82" s="2520"/>
      <c r="P82" s="11"/>
      <c r="Q82" s="11"/>
      <c r="R82" s="11"/>
      <c r="S82" s="11"/>
      <c r="U82" s="2357"/>
      <c r="V82" s="2357"/>
    </row>
    <row r="83" spans="1:22" s="13" customFormat="1" ht="12" customHeight="1">
      <c r="A83" s="2420">
        <v>27</v>
      </c>
      <c r="B83" s="2509" t="str">
        <f>IF('職員点検資料１ (記入例)'!B83="","",'職員点検資料１ (記入例)'!B83)</f>
        <v/>
      </c>
      <c r="C83" s="2509" t="str">
        <f>IF('職員点検資料１ (記入例)'!C83="","",'職員点検資料１ (記入例)'!C83)</f>
        <v/>
      </c>
      <c r="D83" s="2509" t="str">
        <f>IF('職員点検資料１ (記入例)'!D83="","",'職員点検資料１ (記入例)'!D83)</f>
        <v/>
      </c>
      <c r="E83" s="22" t="str">
        <f>'職員点検資料１ (記入例)'!E83</f>
        <v>保育士</v>
      </c>
      <c r="F83" s="23" t="str">
        <f>IF('職員点検資料１ (記入例)'!F83="","",'職員点検資料１ (記入例)'!F83)</f>
        <v/>
      </c>
      <c r="G83" s="2524" t="str">
        <f>IF('職員点検資料１ (記入例)'!G83="","",'職員点検資料１ (記入例)'!G83)</f>
        <v/>
      </c>
      <c r="H83" s="2454"/>
      <c r="I83" s="2518" t="s">
        <v>255</v>
      </c>
      <c r="J83" s="2454"/>
      <c r="K83" s="2518" t="s">
        <v>501</v>
      </c>
      <c r="L83" s="2454"/>
      <c r="M83" s="2518" t="s">
        <v>255</v>
      </c>
      <c r="N83" s="2454"/>
      <c r="O83" s="2518" t="s">
        <v>501</v>
      </c>
      <c r="P83" s="11"/>
      <c r="Q83" s="11"/>
      <c r="R83" s="11"/>
      <c r="S83" s="11"/>
      <c r="U83" s="2355" t="str">
        <f>'職員点検資料１ (記入例)'!AC83:AC85</f>
        <v/>
      </c>
      <c r="V83" s="2355">
        <f t="shared" ref="V83" si="25">L83+N83</f>
        <v>0</v>
      </c>
    </row>
    <row r="84" spans="1:22" s="13" customFormat="1">
      <c r="A84" s="2421"/>
      <c r="B84" s="2510"/>
      <c r="C84" s="2510"/>
      <c r="D84" s="2510"/>
      <c r="E84" s="24" t="str">
        <f>'職員点検資料１ (記入例)'!E84</f>
        <v>幼稚園教諭</v>
      </c>
      <c r="F84" s="25" t="str">
        <f>IF('職員点検資料１ (記入例)'!F84="","",'職員点検資料１ (記入例)'!F84)</f>
        <v/>
      </c>
      <c r="G84" s="2525"/>
      <c r="H84" s="2428"/>
      <c r="I84" s="2519"/>
      <c r="J84" s="2428"/>
      <c r="K84" s="2519"/>
      <c r="L84" s="2428"/>
      <c r="M84" s="2519"/>
      <c r="N84" s="2428"/>
      <c r="O84" s="2519"/>
      <c r="P84" s="11"/>
      <c r="Q84" s="11"/>
      <c r="R84" s="11"/>
      <c r="S84" s="11"/>
      <c r="U84" s="2356"/>
      <c r="V84" s="2356"/>
    </row>
    <row r="85" spans="1:22" s="13" customFormat="1">
      <c r="A85" s="2422"/>
      <c r="B85" s="2511"/>
      <c r="C85" s="2511"/>
      <c r="D85" s="2511"/>
      <c r="E85" s="26" t="str">
        <f>'職員点検資料１ (記入例)'!E85</f>
        <v>（　　　　　　）</v>
      </c>
      <c r="F85" s="27" t="str">
        <f>IF('職員点検資料１ (記入例)'!F85="","",'職員点検資料１ (記入例)'!F85)</f>
        <v/>
      </c>
      <c r="G85" s="2526"/>
      <c r="H85" s="2429"/>
      <c r="I85" s="2520"/>
      <c r="J85" s="2429"/>
      <c r="K85" s="2520"/>
      <c r="L85" s="2429"/>
      <c r="M85" s="2520"/>
      <c r="N85" s="2429"/>
      <c r="O85" s="2520"/>
      <c r="P85" s="11"/>
      <c r="Q85" s="11"/>
      <c r="R85" s="11"/>
      <c r="S85" s="11"/>
      <c r="U85" s="2357"/>
      <c r="V85" s="2357"/>
    </row>
    <row r="86" spans="1:22" s="13" customFormat="1" ht="12" customHeight="1">
      <c r="A86" s="2420">
        <v>28</v>
      </c>
      <c r="B86" s="2509" t="str">
        <f>IF('職員点検資料１ (記入例)'!B86="","",'職員点検資料１ (記入例)'!B86)</f>
        <v/>
      </c>
      <c r="C86" s="2509" t="str">
        <f>IF('職員点検資料１ (記入例)'!C86="","",'職員点検資料１ (記入例)'!C86)</f>
        <v/>
      </c>
      <c r="D86" s="2509" t="str">
        <f>IF('職員点検資料１ (記入例)'!D86="","",'職員点検資料１ (記入例)'!D86)</f>
        <v/>
      </c>
      <c r="E86" s="22" t="str">
        <f>'職員点検資料１ (記入例)'!E86</f>
        <v>保育士</v>
      </c>
      <c r="F86" s="23" t="str">
        <f>IF('職員点検資料１ (記入例)'!F86="","",'職員点検資料１ (記入例)'!F86)</f>
        <v/>
      </c>
      <c r="G86" s="2524" t="str">
        <f>IF('職員点検資料１ (記入例)'!G86="","",'職員点検資料１ (記入例)'!G86)</f>
        <v/>
      </c>
      <c r="H86" s="2454"/>
      <c r="I86" s="2518" t="s">
        <v>255</v>
      </c>
      <c r="J86" s="2454"/>
      <c r="K86" s="2518" t="s">
        <v>501</v>
      </c>
      <c r="L86" s="2454"/>
      <c r="M86" s="2518" t="s">
        <v>255</v>
      </c>
      <c r="N86" s="2454"/>
      <c r="O86" s="2518" t="s">
        <v>501</v>
      </c>
      <c r="P86" s="11"/>
      <c r="Q86" s="11"/>
      <c r="R86" s="11"/>
      <c r="S86" s="11"/>
      <c r="U86" s="2355" t="str">
        <f>'職員点検資料１ (記入例)'!AC86:AC88</f>
        <v/>
      </c>
      <c r="V86" s="2355">
        <f t="shared" ref="V86" si="26">L86+N86</f>
        <v>0</v>
      </c>
    </row>
    <row r="87" spans="1:22" s="13" customFormat="1">
      <c r="A87" s="2421"/>
      <c r="B87" s="2510"/>
      <c r="C87" s="2510"/>
      <c r="D87" s="2510"/>
      <c r="E87" s="24" t="str">
        <f>'職員点検資料１ (記入例)'!E87</f>
        <v>幼稚園教諭</v>
      </c>
      <c r="F87" s="25" t="str">
        <f>IF('職員点検資料１ (記入例)'!F87="","",'職員点検資料１ (記入例)'!F87)</f>
        <v/>
      </c>
      <c r="G87" s="2525"/>
      <c r="H87" s="2428"/>
      <c r="I87" s="2519"/>
      <c r="J87" s="2428"/>
      <c r="K87" s="2519"/>
      <c r="L87" s="2428"/>
      <c r="M87" s="2519"/>
      <c r="N87" s="2428"/>
      <c r="O87" s="2519"/>
      <c r="P87" s="11"/>
      <c r="Q87" s="11"/>
      <c r="R87" s="11"/>
      <c r="S87" s="11"/>
      <c r="U87" s="2356"/>
      <c r="V87" s="2356"/>
    </row>
    <row r="88" spans="1:22" s="13" customFormat="1">
      <c r="A88" s="2422"/>
      <c r="B88" s="2511"/>
      <c r="C88" s="2511"/>
      <c r="D88" s="2511"/>
      <c r="E88" s="26" t="str">
        <f>'職員点検資料１ (記入例)'!E88</f>
        <v>（　　　　　　）</v>
      </c>
      <c r="F88" s="27" t="str">
        <f>IF('職員点検資料１ (記入例)'!F88="","",'職員点検資料１ (記入例)'!F88)</f>
        <v/>
      </c>
      <c r="G88" s="2526"/>
      <c r="H88" s="2429"/>
      <c r="I88" s="2520"/>
      <c r="J88" s="2429"/>
      <c r="K88" s="2520"/>
      <c r="L88" s="2429"/>
      <c r="M88" s="2520"/>
      <c r="N88" s="2429"/>
      <c r="O88" s="2520"/>
      <c r="P88" s="11"/>
      <c r="Q88" s="11"/>
      <c r="R88" s="11"/>
      <c r="S88" s="11"/>
      <c r="U88" s="2357"/>
      <c r="V88" s="2357"/>
    </row>
    <row r="89" spans="1:22" s="13" customFormat="1" ht="12" customHeight="1">
      <c r="A89" s="2420">
        <v>29</v>
      </c>
      <c r="B89" s="2509" t="str">
        <f>IF('職員点検資料１ (記入例)'!B89="","",'職員点検資料１ (記入例)'!B89)</f>
        <v/>
      </c>
      <c r="C89" s="2509" t="str">
        <f>IF('職員点検資料１ (記入例)'!C89="","",'職員点検資料１ (記入例)'!C89)</f>
        <v/>
      </c>
      <c r="D89" s="2509" t="str">
        <f>IF('職員点検資料１ (記入例)'!D89="","",'職員点検資料１ (記入例)'!D89)</f>
        <v/>
      </c>
      <c r="E89" s="22" t="str">
        <f>'職員点検資料１ (記入例)'!E89</f>
        <v>保育士</v>
      </c>
      <c r="F89" s="23" t="str">
        <f>IF('職員点検資料１ (記入例)'!F89="","",'職員点検資料１ (記入例)'!F89)</f>
        <v/>
      </c>
      <c r="G89" s="2524" t="str">
        <f>IF('職員点検資料１ (記入例)'!G89="","",'職員点検資料１ (記入例)'!G89)</f>
        <v/>
      </c>
      <c r="H89" s="2454"/>
      <c r="I89" s="2518" t="s">
        <v>255</v>
      </c>
      <c r="J89" s="2454"/>
      <c r="K89" s="2518" t="s">
        <v>501</v>
      </c>
      <c r="L89" s="2454"/>
      <c r="M89" s="2518" t="s">
        <v>255</v>
      </c>
      <c r="N89" s="2454"/>
      <c r="O89" s="2518" t="s">
        <v>501</v>
      </c>
      <c r="P89" s="11"/>
      <c r="Q89" s="11"/>
      <c r="R89" s="11"/>
      <c r="S89" s="11"/>
      <c r="U89" s="2355" t="str">
        <f>'職員点検資料１ (記入例)'!AC89:AC91</f>
        <v/>
      </c>
      <c r="V89" s="2355">
        <f t="shared" ref="V89" si="27">L89+N89</f>
        <v>0</v>
      </c>
    </row>
    <row r="90" spans="1:22" s="13" customFormat="1">
      <c r="A90" s="2421"/>
      <c r="B90" s="2510"/>
      <c r="C90" s="2510"/>
      <c r="D90" s="2510"/>
      <c r="E90" s="24" t="str">
        <f>'職員点検資料１ (記入例)'!E90</f>
        <v>幼稚園教諭</v>
      </c>
      <c r="F90" s="25" t="str">
        <f>IF('職員点検資料１ (記入例)'!F90="","",'職員点検資料１ (記入例)'!F90)</f>
        <v/>
      </c>
      <c r="G90" s="2525"/>
      <c r="H90" s="2428"/>
      <c r="I90" s="2519"/>
      <c r="J90" s="2428"/>
      <c r="K90" s="2519"/>
      <c r="L90" s="2428"/>
      <c r="M90" s="2519"/>
      <c r="N90" s="2428"/>
      <c r="O90" s="2519"/>
      <c r="P90" s="11"/>
      <c r="Q90" s="11"/>
      <c r="R90" s="11"/>
      <c r="S90" s="11"/>
      <c r="U90" s="2356"/>
      <c r="V90" s="2356"/>
    </row>
    <row r="91" spans="1:22" s="13" customFormat="1">
      <c r="A91" s="2422"/>
      <c r="B91" s="2511"/>
      <c r="C91" s="2511"/>
      <c r="D91" s="2511"/>
      <c r="E91" s="26" t="str">
        <f>'職員点検資料１ (記入例)'!E91</f>
        <v>（　　　　　　）</v>
      </c>
      <c r="F91" s="27" t="str">
        <f>IF('職員点検資料１ (記入例)'!F91="","",'職員点検資料１ (記入例)'!F91)</f>
        <v/>
      </c>
      <c r="G91" s="2526"/>
      <c r="H91" s="2429"/>
      <c r="I91" s="2520"/>
      <c r="J91" s="2429"/>
      <c r="K91" s="2520"/>
      <c r="L91" s="2429"/>
      <c r="M91" s="2520"/>
      <c r="N91" s="2429"/>
      <c r="O91" s="2520"/>
      <c r="P91" s="11"/>
      <c r="Q91" s="11"/>
      <c r="R91" s="11"/>
      <c r="S91" s="11"/>
      <c r="U91" s="2357"/>
      <c r="V91" s="2357"/>
    </row>
    <row r="92" spans="1:22" s="13" customFormat="1" ht="12" customHeight="1">
      <c r="A92" s="2420">
        <v>30</v>
      </c>
      <c r="B92" s="2509" t="str">
        <f>IF('職員点検資料１ (記入例)'!B92="","",'職員点検資料１ (記入例)'!B92)</f>
        <v/>
      </c>
      <c r="C92" s="2509" t="str">
        <f>IF('職員点検資料１ (記入例)'!C92="","",'職員点検資料１ (記入例)'!C92)</f>
        <v/>
      </c>
      <c r="D92" s="2509" t="str">
        <f>IF('職員点検資料１ (記入例)'!D92="","",'職員点検資料１ (記入例)'!D92)</f>
        <v/>
      </c>
      <c r="E92" s="22" t="str">
        <f>'職員点検資料１ (記入例)'!E92</f>
        <v>保育士</v>
      </c>
      <c r="F92" s="23" t="str">
        <f>IF('職員点検資料１ (記入例)'!F92="","",'職員点検資料１ (記入例)'!F92)</f>
        <v/>
      </c>
      <c r="G92" s="2524" t="str">
        <f>IF('職員点検資料１ (記入例)'!G92="","",'職員点検資料１ (記入例)'!G92)</f>
        <v/>
      </c>
      <c r="H92" s="2454"/>
      <c r="I92" s="2518" t="s">
        <v>255</v>
      </c>
      <c r="J92" s="2454"/>
      <c r="K92" s="2518" t="s">
        <v>501</v>
      </c>
      <c r="L92" s="2454"/>
      <c r="M92" s="2518" t="s">
        <v>255</v>
      </c>
      <c r="N92" s="2454"/>
      <c r="O92" s="2518" t="s">
        <v>501</v>
      </c>
      <c r="P92" s="11"/>
      <c r="Q92" s="11"/>
      <c r="R92" s="11"/>
      <c r="S92" s="11"/>
      <c r="U92" s="2355" t="str">
        <f>'職員点検資料１ (記入例)'!AC92:AC94</f>
        <v/>
      </c>
      <c r="V92" s="2355">
        <f t="shared" ref="V92" si="28">L92+N92</f>
        <v>0</v>
      </c>
    </row>
    <row r="93" spans="1:22" s="13" customFormat="1">
      <c r="A93" s="2421"/>
      <c r="B93" s="2510"/>
      <c r="C93" s="2510"/>
      <c r="D93" s="2510"/>
      <c r="E93" s="24" t="str">
        <f>'職員点検資料１ (記入例)'!E93</f>
        <v>幼稚園教諭</v>
      </c>
      <c r="F93" s="25" t="str">
        <f>IF('職員点検資料１ (記入例)'!F93="","",'職員点検資料１ (記入例)'!F93)</f>
        <v/>
      </c>
      <c r="G93" s="2525"/>
      <c r="H93" s="2428"/>
      <c r="I93" s="2519"/>
      <c r="J93" s="2428"/>
      <c r="K93" s="2519"/>
      <c r="L93" s="2428"/>
      <c r="M93" s="2519"/>
      <c r="N93" s="2428"/>
      <c r="O93" s="2519"/>
      <c r="P93" s="11"/>
      <c r="Q93" s="11"/>
      <c r="R93" s="11"/>
      <c r="S93" s="11"/>
      <c r="U93" s="2356"/>
      <c r="V93" s="2356"/>
    </row>
    <row r="94" spans="1:22" s="13" customFormat="1">
      <c r="A94" s="2422"/>
      <c r="B94" s="2511"/>
      <c r="C94" s="2511"/>
      <c r="D94" s="2511"/>
      <c r="E94" s="26" t="str">
        <f>'職員点検資料１ (記入例)'!E94</f>
        <v>（　　　　　　）</v>
      </c>
      <c r="F94" s="27" t="str">
        <f>IF('職員点検資料１ (記入例)'!F94="","",'職員点検資料１ (記入例)'!F94)</f>
        <v/>
      </c>
      <c r="G94" s="2526"/>
      <c r="H94" s="2429"/>
      <c r="I94" s="2520"/>
      <c r="J94" s="2429"/>
      <c r="K94" s="2520"/>
      <c r="L94" s="2429"/>
      <c r="M94" s="2520"/>
      <c r="N94" s="2429"/>
      <c r="O94" s="2520"/>
      <c r="P94" s="11"/>
      <c r="Q94" s="11"/>
      <c r="R94" s="11"/>
      <c r="S94" s="11"/>
      <c r="U94" s="2357"/>
      <c r="V94" s="2357"/>
    </row>
    <row r="95" spans="1:22" s="13" customFormat="1" ht="12" customHeight="1">
      <c r="A95" s="2420">
        <v>31</v>
      </c>
      <c r="B95" s="2509" t="str">
        <f>IF('職員点検資料１ (記入例)'!B95="","",'職員点検資料１ (記入例)'!B95)</f>
        <v/>
      </c>
      <c r="C95" s="2509" t="str">
        <f>IF('職員点検資料１ (記入例)'!C95="","",'職員点検資料１ (記入例)'!C95)</f>
        <v/>
      </c>
      <c r="D95" s="2509" t="str">
        <f>IF('職員点検資料１ (記入例)'!D95="","",'職員点検資料１ (記入例)'!D95)</f>
        <v/>
      </c>
      <c r="E95" s="22" t="str">
        <f>'職員点検資料１ (記入例)'!E95</f>
        <v>保育士</v>
      </c>
      <c r="F95" s="23" t="str">
        <f>IF('職員点検資料１ (記入例)'!F95="","",'職員点検資料１ (記入例)'!F95)</f>
        <v/>
      </c>
      <c r="G95" s="2524" t="str">
        <f>IF('職員点検資料１ (記入例)'!G95="","",'職員点検資料１ (記入例)'!G95)</f>
        <v/>
      </c>
      <c r="H95" s="2454"/>
      <c r="I95" s="2518" t="s">
        <v>255</v>
      </c>
      <c r="J95" s="2454"/>
      <c r="K95" s="2518" t="s">
        <v>501</v>
      </c>
      <c r="L95" s="2454"/>
      <c r="M95" s="2518" t="s">
        <v>255</v>
      </c>
      <c r="N95" s="2454"/>
      <c r="O95" s="2518" t="s">
        <v>501</v>
      </c>
      <c r="P95" s="11"/>
      <c r="Q95" s="11"/>
      <c r="R95" s="11"/>
      <c r="S95" s="11"/>
      <c r="U95" s="2355" t="str">
        <f>'職員点検資料１ (記入例)'!AC95:AC97</f>
        <v/>
      </c>
      <c r="V95" s="2355">
        <f t="shared" ref="V95" si="29">L95+N95</f>
        <v>0</v>
      </c>
    </row>
    <row r="96" spans="1:22" s="13" customFormat="1">
      <c r="A96" s="2421"/>
      <c r="B96" s="2510"/>
      <c r="C96" s="2510"/>
      <c r="D96" s="2510"/>
      <c r="E96" s="24" t="str">
        <f>'職員点検資料１ (記入例)'!E96</f>
        <v>幼稚園教諭</v>
      </c>
      <c r="F96" s="25" t="str">
        <f>IF('職員点検資料１ (記入例)'!F96="","",'職員点検資料１ (記入例)'!F96)</f>
        <v/>
      </c>
      <c r="G96" s="2525"/>
      <c r="H96" s="2428"/>
      <c r="I96" s="2519"/>
      <c r="J96" s="2428"/>
      <c r="K96" s="2519"/>
      <c r="L96" s="2428"/>
      <c r="M96" s="2519"/>
      <c r="N96" s="2428"/>
      <c r="O96" s="2519"/>
      <c r="P96" s="11"/>
      <c r="Q96" s="11"/>
      <c r="R96" s="11"/>
      <c r="S96" s="11"/>
      <c r="U96" s="2356"/>
      <c r="V96" s="2356"/>
    </row>
    <row r="97" spans="1:22" s="13" customFormat="1">
      <c r="A97" s="2422"/>
      <c r="B97" s="2511"/>
      <c r="C97" s="2511"/>
      <c r="D97" s="2511"/>
      <c r="E97" s="26" t="str">
        <f>'職員点検資料１ (記入例)'!E97</f>
        <v>（　　　　　　）</v>
      </c>
      <c r="F97" s="27" t="str">
        <f>IF('職員点検資料１ (記入例)'!F97="","",'職員点検資料１ (記入例)'!F97)</f>
        <v/>
      </c>
      <c r="G97" s="2526"/>
      <c r="H97" s="2429"/>
      <c r="I97" s="2520"/>
      <c r="J97" s="2429"/>
      <c r="K97" s="2520"/>
      <c r="L97" s="2429"/>
      <c r="M97" s="2520"/>
      <c r="N97" s="2429"/>
      <c r="O97" s="2520"/>
      <c r="P97" s="11"/>
      <c r="Q97" s="11"/>
      <c r="R97" s="11"/>
      <c r="S97" s="11"/>
      <c r="U97" s="2357"/>
      <c r="V97" s="2357"/>
    </row>
    <row r="98" spans="1:22" s="13" customFormat="1" ht="12" customHeight="1">
      <c r="A98" s="2420">
        <v>32</v>
      </c>
      <c r="B98" s="2509" t="str">
        <f>IF('職員点検資料１ (記入例)'!B98="","",'職員点検資料１ (記入例)'!B98)</f>
        <v/>
      </c>
      <c r="C98" s="2509" t="str">
        <f>IF('職員点検資料１ (記入例)'!C98="","",'職員点検資料１ (記入例)'!C98)</f>
        <v/>
      </c>
      <c r="D98" s="2509" t="str">
        <f>IF('職員点検資料１ (記入例)'!D98="","",'職員点検資料１ (記入例)'!D98)</f>
        <v/>
      </c>
      <c r="E98" s="22" t="str">
        <f>'職員点検資料１ (記入例)'!E98</f>
        <v>保育士</v>
      </c>
      <c r="F98" s="23" t="str">
        <f>IF('職員点検資料１ (記入例)'!F98="","",'職員点検資料１ (記入例)'!F98)</f>
        <v/>
      </c>
      <c r="G98" s="2524" t="str">
        <f>IF('職員点検資料１ (記入例)'!G98="","",'職員点検資料１ (記入例)'!G98)</f>
        <v/>
      </c>
      <c r="H98" s="2454"/>
      <c r="I98" s="2518" t="s">
        <v>255</v>
      </c>
      <c r="J98" s="2454"/>
      <c r="K98" s="2518" t="s">
        <v>501</v>
      </c>
      <c r="L98" s="2454"/>
      <c r="M98" s="2518" t="s">
        <v>255</v>
      </c>
      <c r="N98" s="2454"/>
      <c r="O98" s="2518" t="s">
        <v>501</v>
      </c>
      <c r="P98" s="11"/>
      <c r="Q98" s="11"/>
      <c r="R98" s="11"/>
      <c r="S98" s="11"/>
      <c r="U98" s="2355" t="str">
        <f>'職員点検資料１ (記入例)'!AC98:AC100</f>
        <v/>
      </c>
      <c r="V98" s="2355">
        <f t="shared" ref="V98" si="30">L98+N98</f>
        <v>0</v>
      </c>
    </row>
    <row r="99" spans="1:22" s="13" customFormat="1">
      <c r="A99" s="2421"/>
      <c r="B99" s="2510"/>
      <c r="C99" s="2510"/>
      <c r="D99" s="2510"/>
      <c r="E99" s="24" t="str">
        <f>'職員点検資料１ (記入例)'!E99</f>
        <v>幼稚園教諭</v>
      </c>
      <c r="F99" s="25" t="str">
        <f>IF('職員点検資料１ (記入例)'!F99="","",'職員点検資料１ (記入例)'!F99)</f>
        <v/>
      </c>
      <c r="G99" s="2525"/>
      <c r="H99" s="2428"/>
      <c r="I99" s="2519"/>
      <c r="J99" s="2428"/>
      <c r="K99" s="2519"/>
      <c r="L99" s="2428"/>
      <c r="M99" s="2519"/>
      <c r="N99" s="2428"/>
      <c r="O99" s="2519"/>
      <c r="P99" s="11"/>
      <c r="Q99" s="11"/>
      <c r="R99" s="11"/>
      <c r="S99" s="11"/>
      <c r="U99" s="2356"/>
      <c r="V99" s="2356"/>
    </row>
    <row r="100" spans="1:22" s="13" customFormat="1">
      <c r="A100" s="2422"/>
      <c r="B100" s="2511"/>
      <c r="C100" s="2511"/>
      <c r="D100" s="2511"/>
      <c r="E100" s="26" t="str">
        <f>'職員点検資料１ (記入例)'!E100</f>
        <v>（　　　　　　）</v>
      </c>
      <c r="F100" s="27" t="str">
        <f>IF('職員点検資料１ (記入例)'!F100="","",'職員点検資料１ (記入例)'!F100)</f>
        <v/>
      </c>
      <c r="G100" s="2526"/>
      <c r="H100" s="2429"/>
      <c r="I100" s="2520"/>
      <c r="J100" s="2429"/>
      <c r="K100" s="2520"/>
      <c r="L100" s="2429"/>
      <c r="M100" s="2520"/>
      <c r="N100" s="2429"/>
      <c r="O100" s="2520"/>
      <c r="P100" s="11"/>
      <c r="Q100" s="11"/>
      <c r="R100" s="11"/>
      <c r="S100" s="11"/>
      <c r="U100" s="2357"/>
      <c r="V100" s="2357"/>
    </row>
    <row r="101" spans="1:22" s="13" customFormat="1" ht="12" customHeight="1">
      <c r="A101" s="2420">
        <v>33</v>
      </c>
      <c r="B101" s="2509" t="str">
        <f>IF('職員点検資料１ (記入例)'!B101="","",'職員点検資料１ (記入例)'!B101)</f>
        <v/>
      </c>
      <c r="C101" s="2509" t="str">
        <f>IF('職員点検資料１ (記入例)'!C101="","",'職員点検資料１ (記入例)'!C101)</f>
        <v/>
      </c>
      <c r="D101" s="2509" t="str">
        <f>IF('職員点検資料１ (記入例)'!D101="","",'職員点検資料１ (記入例)'!D101)</f>
        <v/>
      </c>
      <c r="E101" s="22" t="str">
        <f>'職員点検資料１ (記入例)'!E101</f>
        <v>保育士</v>
      </c>
      <c r="F101" s="23" t="str">
        <f>IF('職員点検資料１ (記入例)'!F101="","",'職員点検資料１ (記入例)'!F101)</f>
        <v/>
      </c>
      <c r="G101" s="2524" t="str">
        <f>IF('職員点検資料１ (記入例)'!G101="","",'職員点検資料１ (記入例)'!G101)</f>
        <v/>
      </c>
      <c r="H101" s="2454"/>
      <c r="I101" s="2518" t="s">
        <v>255</v>
      </c>
      <c r="J101" s="2454"/>
      <c r="K101" s="2518" t="s">
        <v>501</v>
      </c>
      <c r="L101" s="2454"/>
      <c r="M101" s="2518" t="s">
        <v>255</v>
      </c>
      <c r="N101" s="2454"/>
      <c r="O101" s="2518" t="s">
        <v>501</v>
      </c>
      <c r="P101" s="11"/>
      <c r="Q101" s="11"/>
      <c r="R101" s="11"/>
      <c r="S101" s="11"/>
      <c r="U101" s="2355" t="str">
        <f>'職員点検資料１ (記入例)'!AC101:AC103</f>
        <v/>
      </c>
      <c r="V101" s="2355">
        <f t="shared" ref="V101" si="31">L101+N101</f>
        <v>0</v>
      </c>
    </row>
    <row r="102" spans="1:22" s="13" customFormat="1">
      <c r="A102" s="2421"/>
      <c r="B102" s="2510"/>
      <c r="C102" s="2510"/>
      <c r="D102" s="2510"/>
      <c r="E102" s="24" t="str">
        <f>'職員点検資料１ (記入例)'!E102</f>
        <v>幼稚園教諭</v>
      </c>
      <c r="F102" s="25" t="str">
        <f>IF('職員点検資料１ (記入例)'!F102="","",'職員点検資料１ (記入例)'!F102)</f>
        <v/>
      </c>
      <c r="G102" s="2525"/>
      <c r="H102" s="2428"/>
      <c r="I102" s="2519"/>
      <c r="J102" s="2428"/>
      <c r="K102" s="2519"/>
      <c r="L102" s="2428"/>
      <c r="M102" s="2519"/>
      <c r="N102" s="2428"/>
      <c r="O102" s="2519"/>
      <c r="P102" s="11"/>
      <c r="Q102" s="11"/>
      <c r="R102" s="11"/>
      <c r="S102" s="11"/>
      <c r="U102" s="2356"/>
      <c r="V102" s="2356"/>
    </row>
    <row r="103" spans="1:22" s="13" customFormat="1">
      <c r="A103" s="2422"/>
      <c r="B103" s="2511"/>
      <c r="C103" s="2511"/>
      <c r="D103" s="2511"/>
      <c r="E103" s="26" t="str">
        <f>'職員点検資料１ (記入例)'!E103</f>
        <v>（　　　　　　）</v>
      </c>
      <c r="F103" s="27" t="str">
        <f>IF('職員点検資料１ (記入例)'!F103="","",'職員点検資料１ (記入例)'!F103)</f>
        <v/>
      </c>
      <c r="G103" s="2526"/>
      <c r="H103" s="2429"/>
      <c r="I103" s="2520"/>
      <c r="J103" s="2429"/>
      <c r="K103" s="2520"/>
      <c r="L103" s="2429"/>
      <c r="M103" s="2520"/>
      <c r="N103" s="2429"/>
      <c r="O103" s="2520"/>
      <c r="P103" s="11"/>
      <c r="Q103" s="11"/>
      <c r="R103" s="11"/>
      <c r="S103" s="11"/>
      <c r="U103" s="2357"/>
      <c r="V103" s="2357"/>
    </row>
    <row r="104" spans="1:22" s="13" customFormat="1" ht="12" customHeight="1">
      <c r="A104" s="2420">
        <v>34</v>
      </c>
      <c r="B104" s="2509" t="str">
        <f>IF('職員点検資料１ (記入例)'!B104="","",'職員点検資料１ (記入例)'!B104)</f>
        <v/>
      </c>
      <c r="C104" s="2509" t="str">
        <f>IF('職員点検資料１ (記入例)'!C104="","",'職員点検資料１ (記入例)'!C104)</f>
        <v/>
      </c>
      <c r="D104" s="2509" t="str">
        <f>IF('職員点検資料１ (記入例)'!D104="","",'職員点検資料１ (記入例)'!D104)</f>
        <v/>
      </c>
      <c r="E104" s="22" t="str">
        <f>'職員点検資料１ (記入例)'!E104</f>
        <v>保育士</v>
      </c>
      <c r="F104" s="23" t="str">
        <f>IF('職員点検資料１ (記入例)'!F104="","",'職員点検資料１ (記入例)'!F104)</f>
        <v/>
      </c>
      <c r="G104" s="2524" t="str">
        <f>IF('職員点検資料１ (記入例)'!G104="","",'職員点検資料１ (記入例)'!G104)</f>
        <v/>
      </c>
      <c r="H104" s="2454"/>
      <c r="I104" s="2518" t="s">
        <v>255</v>
      </c>
      <c r="J104" s="2454"/>
      <c r="K104" s="2518" t="s">
        <v>501</v>
      </c>
      <c r="L104" s="2454"/>
      <c r="M104" s="2518" t="s">
        <v>255</v>
      </c>
      <c r="N104" s="2454"/>
      <c r="O104" s="2518" t="s">
        <v>501</v>
      </c>
      <c r="P104" s="11"/>
      <c r="Q104" s="11"/>
      <c r="R104" s="11"/>
      <c r="S104" s="11"/>
      <c r="U104" s="2355" t="str">
        <f>'職員点検資料１ (記入例)'!AC104:AC106</f>
        <v/>
      </c>
      <c r="V104" s="2355">
        <f t="shared" ref="V104" si="32">L104+N104</f>
        <v>0</v>
      </c>
    </row>
    <row r="105" spans="1:22" s="13" customFormat="1">
      <c r="A105" s="2421"/>
      <c r="B105" s="2510"/>
      <c r="C105" s="2510"/>
      <c r="D105" s="2510"/>
      <c r="E105" s="24" t="str">
        <f>'職員点検資料１ (記入例)'!E105</f>
        <v>幼稚園教諭</v>
      </c>
      <c r="F105" s="25" t="str">
        <f>IF('職員点検資料１ (記入例)'!F105="","",'職員点検資料１ (記入例)'!F105)</f>
        <v/>
      </c>
      <c r="G105" s="2525"/>
      <c r="H105" s="2428"/>
      <c r="I105" s="2519"/>
      <c r="J105" s="2428"/>
      <c r="K105" s="2519"/>
      <c r="L105" s="2428"/>
      <c r="M105" s="2519"/>
      <c r="N105" s="2428"/>
      <c r="O105" s="2519"/>
      <c r="P105" s="11"/>
      <c r="Q105" s="11"/>
      <c r="R105" s="11"/>
      <c r="S105" s="11"/>
      <c r="U105" s="2356"/>
      <c r="V105" s="2356"/>
    </row>
    <row r="106" spans="1:22" s="13" customFormat="1">
      <c r="A106" s="2422"/>
      <c r="B106" s="2511"/>
      <c r="C106" s="2511"/>
      <c r="D106" s="2511"/>
      <c r="E106" s="26" t="str">
        <f>'職員点検資料１ (記入例)'!E106</f>
        <v>（　　　　　　）</v>
      </c>
      <c r="F106" s="27" t="str">
        <f>IF('職員点検資料１ (記入例)'!F106="","",'職員点検資料１ (記入例)'!F106)</f>
        <v/>
      </c>
      <c r="G106" s="2526"/>
      <c r="H106" s="2429"/>
      <c r="I106" s="2520"/>
      <c r="J106" s="2429"/>
      <c r="K106" s="2520"/>
      <c r="L106" s="2429"/>
      <c r="M106" s="2520"/>
      <c r="N106" s="2429"/>
      <c r="O106" s="2520"/>
      <c r="P106" s="11"/>
      <c r="Q106" s="11"/>
      <c r="R106" s="11"/>
      <c r="S106" s="11"/>
      <c r="U106" s="2357"/>
      <c r="V106" s="2357"/>
    </row>
    <row r="107" spans="1:22" s="13" customFormat="1" ht="12" customHeight="1">
      <c r="A107" s="2420">
        <v>35</v>
      </c>
      <c r="B107" s="2509" t="str">
        <f>IF('職員点検資料１ (記入例)'!B107="","",'職員点検資料１ (記入例)'!B107)</f>
        <v/>
      </c>
      <c r="C107" s="2509" t="str">
        <f>IF('職員点検資料１ (記入例)'!C107="","",'職員点検資料１ (記入例)'!C107)</f>
        <v/>
      </c>
      <c r="D107" s="2509" t="str">
        <f>IF('職員点検資料１ (記入例)'!D107="","",'職員点検資料１ (記入例)'!D107)</f>
        <v/>
      </c>
      <c r="E107" s="22" t="str">
        <f>'職員点検資料１ (記入例)'!E107</f>
        <v>保育士</v>
      </c>
      <c r="F107" s="23" t="str">
        <f>IF('職員点検資料１ (記入例)'!F107="","",'職員点検資料１ (記入例)'!F107)</f>
        <v/>
      </c>
      <c r="G107" s="2524" t="str">
        <f>IF('職員点検資料１ (記入例)'!G107="","",'職員点検資料１ (記入例)'!G107)</f>
        <v/>
      </c>
      <c r="H107" s="2454"/>
      <c r="I107" s="2518" t="s">
        <v>255</v>
      </c>
      <c r="J107" s="2454"/>
      <c r="K107" s="2518" t="s">
        <v>501</v>
      </c>
      <c r="L107" s="2454"/>
      <c r="M107" s="2518" t="s">
        <v>255</v>
      </c>
      <c r="N107" s="2454"/>
      <c r="O107" s="2518" t="s">
        <v>501</v>
      </c>
      <c r="P107" s="11"/>
      <c r="Q107" s="11"/>
      <c r="R107" s="11"/>
      <c r="S107" s="11"/>
      <c r="U107" s="2355" t="str">
        <f>'職員点検資料１ (記入例)'!AC107:AC109</f>
        <v/>
      </c>
      <c r="V107" s="2355">
        <f t="shared" ref="V107" si="33">L107+N107</f>
        <v>0</v>
      </c>
    </row>
    <row r="108" spans="1:22" s="13" customFormat="1">
      <c r="A108" s="2421"/>
      <c r="B108" s="2510"/>
      <c r="C108" s="2510"/>
      <c r="D108" s="2510"/>
      <c r="E108" s="24" t="str">
        <f>'職員点検資料１ (記入例)'!E108</f>
        <v>幼稚園教諭</v>
      </c>
      <c r="F108" s="25" t="str">
        <f>IF('職員点検資料１ (記入例)'!F108="","",'職員点検資料１ (記入例)'!F108)</f>
        <v/>
      </c>
      <c r="G108" s="2525"/>
      <c r="H108" s="2428"/>
      <c r="I108" s="2519"/>
      <c r="J108" s="2428"/>
      <c r="K108" s="2519"/>
      <c r="L108" s="2428"/>
      <c r="M108" s="2519"/>
      <c r="N108" s="2428"/>
      <c r="O108" s="2519"/>
      <c r="P108" s="11"/>
      <c r="Q108" s="11"/>
      <c r="R108" s="11"/>
      <c r="S108" s="11"/>
      <c r="U108" s="2356"/>
      <c r="V108" s="2356"/>
    </row>
    <row r="109" spans="1:22" s="13" customFormat="1">
      <c r="A109" s="2422"/>
      <c r="B109" s="2511"/>
      <c r="C109" s="2511"/>
      <c r="D109" s="2511"/>
      <c r="E109" s="26" t="str">
        <f>'職員点検資料１ (記入例)'!E109</f>
        <v>（　　　　　　）</v>
      </c>
      <c r="F109" s="27" t="str">
        <f>IF('職員点検資料１ (記入例)'!F109="","",'職員点検資料１ (記入例)'!F109)</f>
        <v/>
      </c>
      <c r="G109" s="2526"/>
      <c r="H109" s="2429"/>
      <c r="I109" s="2520"/>
      <c r="J109" s="2429"/>
      <c r="K109" s="2520"/>
      <c r="L109" s="2429"/>
      <c r="M109" s="2520"/>
      <c r="N109" s="2429"/>
      <c r="O109" s="2520"/>
      <c r="P109" s="11"/>
      <c r="Q109" s="11"/>
      <c r="R109" s="11"/>
      <c r="S109" s="11"/>
      <c r="U109" s="2357"/>
      <c r="V109" s="2357"/>
    </row>
    <row r="110" spans="1:22" s="13" customFormat="1" ht="12" customHeight="1">
      <c r="A110" s="2420">
        <v>36</v>
      </c>
      <c r="B110" s="2509" t="str">
        <f>IF('職員点検資料１ (記入例)'!B110="","",'職員点検資料１ (記入例)'!B110)</f>
        <v/>
      </c>
      <c r="C110" s="2509" t="str">
        <f>IF('職員点検資料１ (記入例)'!C110="","",'職員点検資料１ (記入例)'!C110)</f>
        <v/>
      </c>
      <c r="D110" s="2509" t="str">
        <f>IF('職員点検資料１ (記入例)'!D110="","",'職員点検資料１ (記入例)'!D110)</f>
        <v/>
      </c>
      <c r="E110" s="22" t="str">
        <f>'職員点検資料１ (記入例)'!E110</f>
        <v>保育士</v>
      </c>
      <c r="F110" s="23" t="str">
        <f>IF('職員点検資料１ (記入例)'!F110="","",'職員点検資料１ (記入例)'!F110)</f>
        <v/>
      </c>
      <c r="G110" s="2524" t="str">
        <f>IF('職員点検資料１ (記入例)'!G110="","",'職員点検資料１ (記入例)'!G110)</f>
        <v/>
      </c>
      <c r="H110" s="2454"/>
      <c r="I110" s="2518" t="s">
        <v>255</v>
      </c>
      <c r="J110" s="2454"/>
      <c r="K110" s="2518" t="s">
        <v>501</v>
      </c>
      <c r="L110" s="2454"/>
      <c r="M110" s="2518" t="s">
        <v>255</v>
      </c>
      <c r="N110" s="2454"/>
      <c r="O110" s="2518" t="s">
        <v>501</v>
      </c>
      <c r="P110" s="11"/>
      <c r="Q110" s="11"/>
      <c r="R110" s="11"/>
      <c r="S110" s="11"/>
      <c r="U110" s="2355" t="str">
        <f>'職員点検資料１ (記入例)'!AC110:AC112</f>
        <v/>
      </c>
      <c r="V110" s="2355">
        <f t="shared" ref="V110" si="34">L110+N110</f>
        <v>0</v>
      </c>
    </row>
    <row r="111" spans="1:22" s="13" customFormat="1">
      <c r="A111" s="2421"/>
      <c r="B111" s="2510"/>
      <c r="C111" s="2510"/>
      <c r="D111" s="2510"/>
      <c r="E111" s="24" t="str">
        <f>'職員点検資料１ (記入例)'!E111</f>
        <v>幼稚園教諭</v>
      </c>
      <c r="F111" s="25" t="str">
        <f>IF('職員点検資料１ (記入例)'!F111="","",'職員点検資料１ (記入例)'!F111)</f>
        <v/>
      </c>
      <c r="G111" s="2525"/>
      <c r="H111" s="2428"/>
      <c r="I111" s="2519"/>
      <c r="J111" s="2428"/>
      <c r="K111" s="2519"/>
      <c r="L111" s="2428"/>
      <c r="M111" s="2519"/>
      <c r="N111" s="2428"/>
      <c r="O111" s="2519"/>
      <c r="P111" s="11"/>
      <c r="Q111" s="11"/>
      <c r="R111" s="11"/>
      <c r="S111" s="11"/>
      <c r="U111" s="2356"/>
      <c r="V111" s="2356"/>
    </row>
    <row r="112" spans="1:22" s="13" customFormat="1">
      <c r="A112" s="2422"/>
      <c r="B112" s="2511"/>
      <c r="C112" s="2511"/>
      <c r="D112" s="2511"/>
      <c r="E112" s="26" t="str">
        <f>'職員点検資料１ (記入例)'!E112</f>
        <v>（　　　　　　）</v>
      </c>
      <c r="F112" s="27" t="str">
        <f>IF('職員点検資料１ (記入例)'!F112="","",'職員点検資料１ (記入例)'!F112)</f>
        <v/>
      </c>
      <c r="G112" s="2526"/>
      <c r="H112" s="2429"/>
      <c r="I112" s="2520"/>
      <c r="J112" s="2429"/>
      <c r="K112" s="2520"/>
      <c r="L112" s="2429"/>
      <c r="M112" s="2520"/>
      <c r="N112" s="2429"/>
      <c r="O112" s="2520"/>
      <c r="P112" s="11"/>
      <c r="Q112" s="11"/>
      <c r="R112" s="11"/>
      <c r="S112" s="11"/>
      <c r="U112" s="2357"/>
      <c r="V112" s="2357"/>
    </row>
    <row r="113" spans="1:22" s="13" customFormat="1" ht="12" customHeight="1">
      <c r="A113" s="2420">
        <v>37</v>
      </c>
      <c r="B113" s="2509" t="str">
        <f>IF('職員点検資料１ (記入例)'!B113="","",'職員点検資料１ (記入例)'!B113)</f>
        <v/>
      </c>
      <c r="C113" s="2509" t="str">
        <f>IF('職員点検資料１ (記入例)'!C113="","",'職員点検資料１ (記入例)'!C113)</f>
        <v/>
      </c>
      <c r="D113" s="2509" t="str">
        <f>IF('職員点検資料１ (記入例)'!D113="","",'職員点検資料１ (記入例)'!D113)</f>
        <v/>
      </c>
      <c r="E113" s="22" t="str">
        <f>'職員点検資料１ (記入例)'!E113</f>
        <v>保育士</v>
      </c>
      <c r="F113" s="23" t="str">
        <f>IF('職員点検資料１ (記入例)'!F113="","",'職員点検資料１ (記入例)'!F113)</f>
        <v/>
      </c>
      <c r="G113" s="2524" t="str">
        <f>IF('職員点検資料１ (記入例)'!G113="","",'職員点検資料１ (記入例)'!G113)</f>
        <v/>
      </c>
      <c r="H113" s="2454"/>
      <c r="I113" s="2518" t="s">
        <v>255</v>
      </c>
      <c r="J113" s="2454"/>
      <c r="K113" s="2518" t="s">
        <v>501</v>
      </c>
      <c r="L113" s="2454"/>
      <c r="M113" s="2518" t="s">
        <v>255</v>
      </c>
      <c r="N113" s="2454"/>
      <c r="O113" s="2518" t="s">
        <v>501</v>
      </c>
      <c r="P113" s="11"/>
      <c r="Q113" s="11"/>
      <c r="R113" s="11"/>
      <c r="S113" s="11"/>
      <c r="U113" s="2355" t="str">
        <f>'職員点検資料１ (記入例)'!AC113:AC115</f>
        <v/>
      </c>
      <c r="V113" s="2355">
        <f t="shared" ref="V113" si="35">L113+N113</f>
        <v>0</v>
      </c>
    </row>
    <row r="114" spans="1:22" s="13" customFormat="1">
      <c r="A114" s="2421"/>
      <c r="B114" s="2510"/>
      <c r="C114" s="2510"/>
      <c r="D114" s="2510"/>
      <c r="E114" s="24" t="str">
        <f>'職員点検資料１ (記入例)'!E114</f>
        <v>幼稚園教諭</v>
      </c>
      <c r="F114" s="25" t="str">
        <f>IF('職員点検資料１ (記入例)'!F114="","",'職員点検資料１ (記入例)'!F114)</f>
        <v/>
      </c>
      <c r="G114" s="2525"/>
      <c r="H114" s="2428"/>
      <c r="I114" s="2519"/>
      <c r="J114" s="2428"/>
      <c r="K114" s="2519"/>
      <c r="L114" s="2428"/>
      <c r="M114" s="2519"/>
      <c r="N114" s="2428"/>
      <c r="O114" s="2519"/>
      <c r="P114" s="11"/>
      <c r="Q114" s="11"/>
      <c r="R114" s="11"/>
      <c r="S114" s="11"/>
      <c r="U114" s="2356"/>
      <c r="V114" s="2356"/>
    </row>
    <row r="115" spans="1:22" s="13" customFormat="1">
      <c r="A115" s="2422"/>
      <c r="B115" s="2511"/>
      <c r="C115" s="2511"/>
      <c r="D115" s="2511"/>
      <c r="E115" s="26" t="str">
        <f>'職員点検資料１ (記入例)'!E115</f>
        <v>（　　　　　　）</v>
      </c>
      <c r="F115" s="27" t="str">
        <f>IF('職員点検資料１ (記入例)'!F115="","",'職員点検資料１ (記入例)'!F115)</f>
        <v/>
      </c>
      <c r="G115" s="2526"/>
      <c r="H115" s="2429"/>
      <c r="I115" s="2520"/>
      <c r="J115" s="2429"/>
      <c r="K115" s="2520"/>
      <c r="L115" s="2429"/>
      <c r="M115" s="2520"/>
      <c r="N115" s="2429"/>
      <c r="O115" s="2520"/>
      <c r="P115" s="11"/>
      <c r="Q115" s="11"/>
      <c r="R115" s="11"/>
      <c r="S115" s="11"/>
      <c r="U115" s="2357"/>
      <c r="V115" s="2357"/>
    </row>
    <row r="116" spans="1:22" s="13" customFormat="1" ht="12" customHeight="1">
      <c r="A116" s="2420">
        <v>38</v>
      </c>
      <c r="B116" s="2509" t="str">
        <f>IF('職員点検資料１ (記入例)'!B116="","",'職員点検資料１ (記入例)'!B116)</f>
        <v/>
      </c>
      <c r="C116" s="2509" t="str">
        <f>IF('職員点検資料１ (記入例)'!C116="","",'職員点検資料１ (記入例)'!C116)</f>
        <v/>
      </c>
      <c r="D116" s="2509" t="str">
        <f>IF('職員点検資料１ (記入例)'!D116="","",'職員点検資料１ (記入例)'!D116)</f>
        <v/>
      </c>
      <c r="E116" s="22" t="str">
        <f>'職員点検資料１ (記入例)'!E116</f>
        <v>保育士</v>
      </c>
      <c r="F116" s="23" t="str">
        <f>IF('職員点検資料１ (記入例)'!F116="","",'職員点検資料１ (記入例)'!F116)</f>
        <v/>
      </c>
      <c r="G116" s="2524" t="str">
        <f>IF('職員点検資料１ (記入例)'!G116="","",'職員点検資料１ (記入例)'!G116)</f>
        <v/>
      </c>
      <c r="H116" s="2454"/>
      <c r="I116" s="2518" t="s">
        <v>255</v>
      </c>
      <c r="J116" s="2454"/>
      <c r="K116" s="2518" t="s">
        <v>501</v>
      </c>
      <c r="L116" s="2454"/>
      <c r="M116" s="2518" t="s">
        <v>255</v>
      </c>
      <c r="N116" s="2454"/>
      <c r="O116" s="2518" t="s">
        <v>501</v>
      </c>
      <c r="P116" s="11"/>
      <c r="Q116" s="11"/>
      <c r="R116" s="11"/>
      <c r="S116" s="11"/>
      <c r="U116" s="2355" t="str">
        <f>'職員点検資料１ (記入例)'!AC116:AC118</f>
        <v/>
      </c>
      <c r="V116" s="2355">
        <f t="shared" ref="V116" si="36">L116+N116</f>
        <v>0</v>
      </c>
    </row>
    <row r="117" spans="1:22" s="13" customFormat="1">
      <c r="A117" s="2421"/>
      <c r="B117" s="2510"/>
      <c r="C117" s="2510"/>
      <c r="D117" s="2510"/>
      <c r="E117" s="24" t="str">
        <f>'職員点検資料１ (記入例)'!E117</f>
        <v>幼稚園教諭</v>
      </c>
      <c r="F117" s="25" t="str">
        <f>IF('職員点検資料１ (記入例)'!F117="","",'職員点検資料１ (記入例)'!F117)</f>
        <v/>
      </c>
      <c r="G117" s="2525"/>
      <c r="H117" s="2428"/>
      <c r="I117" s="2519"/>
      <c r="J117" s="2428"/>
      <c r="K117" s="2519"/>
      <c r="L117" s="2428"/>
      <c r="M117" s="2519"/>
      <c r="N117" s="2428"/>
      <c r="O117" s="2519"/>
      <c r="P117" s="11"/>
      <c r="Q117" s="11"/>
      <c r="R117" s="11"/>
      <c r="S117" s="11"/>
      <c r="U117" s="2356"/>
      <c r="V117" s="2356"/>
    </row>
    <row r="118" spans="1:22" s="13" customFormat="1">
      <c r="A118" s="2422"/>
      <c r="B118" s="2511"/>
      <c r="C118" s="2511"/>
      <c r="D118" s="2511"/>
      <c r="E118" s="26" t="str">
        <f>'職員点検資料１ (記入例)'!E118</f>
        <v>（　　　　　　）</v>
      </c>
      <c r="F118" s="27" t="str">
        <f>IF('職員点検資料１ (記入例)'!F118="","",'職員点検資料１ (記入例)'!F118)</f>
        <v/>
      </c>
      <c r="G118" s="2526"/>
      <c r="H118" s="2429"/>
      <c r="I118" s="2520"/>
      <c r="J118" s="2429"/>
      <c r="K118" s="2520"/>
      <c r="L118" s="2429"/>
      <c r="M118" s="2520"/>
      <c r="N118" s="2429"/>
      <c r="O118" s="2520"/>
      <c r="P118" s="11"/>
      <c r="Q118" s="11"/>
      <c r="R118" s="11"/>
      <c r="S118" s="11"/>
      <c r="U118" s="2357"/>
      <c r="V118" s="2357"/>
    </row>
    <row r="119" spans="1:22" s="13" customFormat="1" ht="12" customHeight="1">
      <c r="A119" s="2420">
        <v>39</v>
      </c>
      <c r="B119" s="2509" t="str">
        <f>IF('職員点検資料１ (記入例)'!B119="","",'職員点検資料１ (記入例)'!B119)</f>
        <v/>
      </c>
      <c r="C119" s="2509" t="str">
        <f>IF('職員点検資料１ (記入例)'!C119="","",'職員点検資料１ (記入例)'!C119)</f>
        <v/>
      </c>
      <c r="D119" s="2509" t="str">
        <f>IF('職員点検資料１ (記入例)'!D119="","",'職員点検資料１ (記入例)'!D119)</f>
        <v/>
      </c>
      <c r="E119" s="22" t="str">
        <f>'職員点検資料１ (記入例)'!E119</f>
        <v>保育士</v>
      </c>
      <c r="F119" s="23" t="str">
        <f>IF('職員点検資料１ (記入例)'!F119="","",'職員点検資料１ (記入例)'!F119)</f>
        <v/>
      </c>
      <c r="G119" s="2524" t="str">
        <f>IF('職員点検資料１ (記入例)'!G119="","",'職員点検資料１ (記入例)'!G119)</f>
        <v/>
      </c>
      <c r="H119" s="2454"/>
      <c r="I119" s="2518" t="s">
        <v>255</v>
      </c>
      <c r="J119" s="2454"/>
      <c r="K119" s="2518" t="s">
        <v>501</v>
      </c>
      <c r="L119" s="2454"/>
      <c r="M119" s="2518" t="s">
        <v>255</v>
      </c>
      <c r="N119" s="2454"/>
      <c r="O119" s="2518" t="s">
        <v>501</v>
      </c>
      <c r="P119" s="11"/>
      <c r="Q119" s="11"/>
      <c r="R119" s="11"/>
      <c r="S119" s="11"/>
      <c r="U119" s="2355" t="str">
        <f>'職員点検資料１ (記入例)'!AC119:AC121</f>
        <v/>
      </c>
      <c r="V119" s="2355">
        <f t="shared" ref="V119" si="37">L119+N119</f>
        <v>0</v>
      </c>
    </row>
    <row r="120" spans="1:22" s="13" customFormat="1">
      <c r="A120" s="2421"/>
      <c r="B120" s="2510"/>
      <c r="C120" s="2510"/>
      <c r="D120" s="2510"/>
      <c r="E120" s="24" t="str">
        <f>'職員点検資料１ (記入例)'!E120</f>
        <v>幼稚園教諭</v>
      </c>
      <c r="F120" s="25" t="str">
        <f>IF('職員点検資料１ (記入例)'!F120="","",'職員点検資料１ (記入例)'!F120)</f>
        <v/>
      </c>
      <c r="G120" s="2525"/>
      <c r="H120" s="2428"/>
      <c r="I120" s="2519"/>
      <c r="J120" s="2428"/>
      <c r="K120" s="2519"/>
      <c r="L120" s="2428"/>
      <c r="M120" s="2519"/>
      <c r="N120" s="2428"/>
      <c r="O120" s="2519"/>
      <c r="P120" s="11"/>
      <c r="Q120" s="11"/>
      <c r="R120" s="11"/>
      <c r="S120" s="11"/>
      <c r="U120" s="2356"/>
      <c r="V120" s="2356"/>
    </row>
    <row r="121" spans="1:22" s="13" customFormat="1">
      <c r="A121" s="2422"/>
      <c r="B121" s="2511"/>
      <c r="C121" s="2511"/>
      <c r="D121" s="2511"/>
      <c r="E121" s="26" t="str">
        <f>'職員点検資料１ (記入例)'!E121</f>
        <v>（　　　　　　）</v>
      </c>
      <c r="F121" s="27" t="str">
        <f>IF('職員点検資料１ (記入例)'!F121="","",'職員点検資料１ (記入例)'!F121)</f>
        <v/>
      </c>
      <c r="G121" s="2526"/>
      <c r="H121" s="2429"/>
      <c r="I121" s="2520"/>
      <c r="J121" s="2429"/>
      <c r="K121" s="2520"/>
      <c r="L121" s="2429"/>
      <c r="M121" s="2520"/>
      <c r="N121" s="2429"/>
      <c r="O121" s="2520"/>
      <c r="P121" s="11"/>
      <c r="Q121" s="11"/>
      <c r="R121" s="11"/>
      <c r="S121" s="11"/>
      <c r="U121" s="2357"/>
      <c r="V121" s="2357"/>
    </row>
    <row r="122" spans="1:22" s="13" customFormat="1" ht="12" customHeight="1">
      <c r="A122" s="2420">
        <v>40</v>
      </c>
      <c r="B122" s="2509" t="str">
        <f>IF('職員点検資料１ (記入例)'!B122="","",'職員点検資料１ (記入例)'!B122)</f>
        <v/>
      </c>
      <c r="C122" s="2509" t="str">
        <f>IF('職員点検資料１ (記入例)'!C122="","",'職員点検資料１ (記入例)'!C122)</f>
        <v/>
      </c>
      <c r="D122" s="2509" t="str">
        <f>IF('職員点検資料１ (記入例)'!D122="","",'職員点検資料１ (記入例)'!D122)</f>
        <v/>
      </c>
      <c r="E122" s="22" t="str">
        <f>'職員点検資料１ (記入例)'!E122</f>
        <v>保育士</v>
      </c>
      <c r="F122" s="23" t="str">
        <f>IF('職員点検資料１ (記入例)'!F122="","",'職員点検資料１ (記入例)'!F122)</f>
        <v/>
      </c>
      <c r="G122" s="2524" t="str">
        <f>IF('職員点検資料１ (記入例)'!G122="","",'職員点検資料１ (記入例)'!G122)</f>
        <v/>
      </c>
      <c r="H122" s="2454"/>
      <c r="I122" s="2518" t="s">
        <v>255</v>
      </c>
      <c r="J122" s="2454"/>
      <c r="K122" s="2518" t="s">
        <v>501</v>
      </c>
      <c r="L122" s="2454"/>
      <c r="M122" s="2518" t="s">
        <v>255</v>
      </c>
      <c r="N122" s="2454"/>
      <c r="O122" s="2518" t="s">
        <v>501</v>
      </c>
      <c r="P122" s="11"/>
      <c r="Q122" s="11"/>
      <c r="R122" s="11"/>
      <c r="S122" s="11"/>
      <c r="U122" s="2355" t="str">
        <f>'職員点検資料１ (記入例)'!AC122:AC124</f>
        <v/>
      </c>
      <c r="V122" s="2355">
        <f t="shared" ref="V122" si="38">L122+N122</f>
        <v>0</v>
      </c>
    </row>
    <row r="123" spans="1:22" s="13" customFormat="1">
      <c r="A123" s="2421"/>
      <c r="B123" s="2510"/>
      <c r="C123" s="2510"/>
      <c r="D123" s="2510"/>
      <c r="E123" s="24" t="str">
        <f>'職員点検資料１ (記入例)'!E123</f>
        <v>幼稚園教諭</v>
      </c>
      <c r="F123" s="25" t="str">
        <f>IF('職員点検資料１ (記入例)'!F123="","",'職員点検資料１ (記入例)'!F123)</f>
        <v/>
      </c>
      <c r="G123" s="2525"/>
      <c r="H123" s="2428"/>
      <c r="I123" s="2519"/>
      <c r="J123" s="2428"/>
      <c r="K123" s="2519"/>
      <c r="L123" s="2428"/>
      <c r="M123" s="2519"/>
      <c r="N123" s="2428"/>
      <c r="O123" s="2519"/>
      <c r="P123" s="11"/>
      <c r="Q123" s="11"/>
      <c r="R123" s="11"/>
      <c r="S123" s="11"/>
      <c r="U123" s="2356"/>
      <c r="V123" s="2356"/>
    </row>
    <row r="124" spans="1:22" s="13" customFormat="1">
      <c r="A124" s="2422"/>
      <c r="B124" s="2511"/>
      <c r="C124" s="2511"/>
      <c r="D124" s="2511"/>
      <c r="E124" s="26" t="str">
        <f>'職員点検資料１ (記入例)'!E124</f>
        <v>（　　　　　　）</v>
      </c>
      <c r="F124" s="27" t="str">
        <f>IF('職員点検資料１ (記入例)'!F124="","",'職員点検資料１ (記入例)'!F124)</f>
        <v/>
      </c>
      <c r="G124" s="2526"/>
      <c r="H124" s="2429"/>
      <c r="I124" s="2520"/>
      <c r="J124" s="2429"/>
      <c r="K124" s="2520"/>
      <c r="L124" s="2429"/>
      <c r="M124" s="2520"/>
      <c r="N124" s="2429"/>
      <c r="O124" s="2520"/>
      <c r="P124" s="11"/>
      <c r="Q124" s="11"/>
      <c r="R124" s="11"/>
      <c r="S124" s="11"/>
      <c r="U124" s="2357"/>
      <c r="V124" s="2357"/>
    </row>
    <row r="125" spans="1:22" s="13" customFormat="1" ht="12" customHeight="1">
      <c r="A125" s="2420">
        <v>41</v>
      </c>
      <c r="B125" s="2509" t="str">
        <f>IF('職員点検資料１ (記入例)'!B125="","",'職員点検資料１ (記入例)'!B125)</f>
        <v/>
      </c>
      <c r="C125" s="2509" t="str">
        <f>IF('職員点検資料１ (記入例)'!C125="","",'職員点検資料１ (記入例)'!C125)</f>
        <v/>
      </c>
      <c r="D125" s="2509" t="str">
        <f>IF('職員点検資料１ (記入例)'!D125="","",'職員点検資料１ (記入例)'!D125)</f>
        <v/>
      </c>
      <c r="E125" s="22" t="str">
        <f>'職員点検資料１ (記入例)'!E125</f>
        <v>保育士</v>
      </c>
      <c r="F125" s="23" t="str">
        <f>IF('職員点検資料１ (記入例)'!F125="","",'職員点検資料１ (記入例)'!F125)</f>
        <v/>
      </c>
      <c r="G125" s="2524" t="str">
        <f>IF('職員点検資料１ (記入例)'!G125="","",'職員点検資料１ (記入例)'!G125)</f>
        <v/>
      </c>
      <c r="H125" s="2454"/>
      <c r="I125" s="2518" t="s">
        <v>255</v>
      </c>
      <c r="J125" s="2454"/>
      <c r="K125" s="2518" t="s">
        <v>501</v>
      </c>
      <c r="L125" s="2454"/>
      <c r="M125" s="2518" t="s">
        <v>255</v>
      </c>
      <c r="N125" s="2454"/>
      <c r="O125" s="2518" t="s">
        <v>501</v>
      </c>
      <c r="P125" s="11"/>
      <c r="Q125" s="11"/>
      <c r="R125" s="11"/>
      <c r="S125" s="11"/>
      <c r="U125" s="2355" t="str">
        <f>'職員点検資料１ (記入例)'!AC125:AC127</f>
        <v/>
      </c>
      <c r="V125" s="2355">
        <f t="shared" ref="V125" si="39">L125+N125</f>
        <v>0</v>
      </c>
    </row>
    <row r="126" spans="1:22" s="13" customFormat="1">
      <c r="A126" s="2421"/>
      <c r="B126" s="2510"/>
      <c r="C126" s="2510"/>
      <c r="D126" s="2510"/>
      <c r="E126" s="24" t="str">
        <f>'職員点検資料１ (記入例)'!E126</f>
        <v>幼稚園教諭</v>
      </c>
      <c r="F126" s="25" t="str">
        <f>IF('職員点検資料１ (記入例)'!F126="","",'職員点検資料１ (記入例)'!F126)</f>
        <v/>
      </c>
      <c r="G126" s="2525"/>
      <c r="H126" s="2428"/>
      <c r="I126" s="2519"/>
      <c r="J126" s="2428"/>
      <c r="K126" s="2519"/>
      <c r="L126" s="2428"/>
      <c r="M126" s="2519"/>
      <c r="N126" s="2428"/>
      <c r="O126" s="2519"/>
      <c r="P126" s="11"/>
      <c r="Q126" s="11"/>
      <c r="R126" s="11"/>
      <c r="S126" s="11"/>
      <c r="U126" s="2356"/>
      <c r="V126" s="2356"/>
    </row>
    <row r="127" spans="1:22" s="13" customFormat="1">
      <c r="A127" s="2422"/>
      <c r="B127" s="2511"/>
      <c r="C127" s="2511"/>
      <c r="D127" s="2511"/>
      <c r="E127" s="26" t="str">
        <f>'職員点検資料１ (記入例)'!E127</f>
        <v>（　　　　　　）</v>
      </c>
      <c r="F127" s="27" t="str">
        <f>IF('職員点検資料１ (記入例)'!F127="","",'職員点検資料１ (記入例)'!F127)</f>
        <v/>
      </c>
      <c r="G127" s="2526"/>
      <c r="H127" s="2429"/>
      <c r="I127" s="2520"/>
      <c r="J127" s="2429"/>
      <c r="K127" s="2520"/>
      <c r="L127" s="2429"/>
      <c r="M127" s="2520"/>
      <c r="N127" s="2429"/>
      <c r="O127" s="2520"/>
      <c r="P127" s="11"/>
      <c r="Q127" s="11"/>
      <c r="R127" s="11"/>
      <c r="S127" s="11"/>
      <c r="U127" s="2357"/>
      <c r="V127" s="2357"/>
    </row>
    <row r="128" spans="1:22" s="13" customFormat="1" ht="12" customHeight="1">
      <c r="A128" s="2420">
        <v>42</v>
      </c>
      <c r="B128" s="2509" t="str">
        <f>IF('職員点検資料１ (記入例)'!B128="","",'職員点検資料１ (記入例)'!B128)</f>
        <v/>
      </c>
      <c r="C128" s="2509" t="str">
        <f>IF('職員点検資料１ (記入例)'!C128="","",'職員点検資料１ (記入例)'!C128)</f>
        <v/>
      </c>
      <c r="D128" s="2509" t="str">
        <f>IF('職員点検資料１ (記入例)'!D128="","",'職員点検資料１ (記入例)'!D128)</f>
        <v/>
      </c>
      <c r="E128" s="22" t="str">
        <f>'職員点検資料１ (記入例)'!E128</f>
        <v>保育士</v>
      </c>
      <c r="F128" s="23" t="str">
        <f>IF('職員点検資料１ (記入例)'!F128="","",'職員点検資料１ (記入例)'!F128)</f>
        <v/>
      </c>
      <c r="G128" s="2524" t="str">
        <f>IF('職員点検資料１ (記入例)'!G128="","",'職員点検資料１ (記入例)'!G128)</f>
        <v/>
      </c>
      <c r="H128" s="2454"/>
      <c r="I128" s="2518" t="s">
        <v>255</v>
      </c>
      <c r="J128" s="2454"/>
      <c r="K128" s="2518" t="s">
        <v>501</v>
      </c>
      <c r="L128" s="2454"/>
      <c r="M128" s="2518" t="s">
        <v>255</v>
      </c>
      <c r="N128" s="2454"/>
      <c r="O128" s="2518" t="s">
        <v>501</v>
      </c>
      <c r="P128" s="11"/>
      <c r="Q128" s="11"/>
      <c r="R128" s="11"/>
      <c r="S128" s="11"/>
      <c r="U128" s="2355" t="str">
        <f>'職員点検資料１ (記入例)'!AC128:AC130</f>
        <v/>
      </c>
      <c r="V128" s="2355">
        <f t="shared" ref="V128" si="40">L128+N128</f>
        <v>0</v>
      </c>
    </row>
    <row r="129" spans="1:22" s="13" customFormat="1">
      <c r="A129" s="2421"/>
      <c r="B129" s="2510"/>
      <c r="C129" s="2510"/>
      <c r="D129" s="2510"/>
      <c r="E129" s="24" t="str">
        <f>'職員点検資料１ (記入例)'!E129</f>
        <v>幼稚園教諭</v>
      </c>
      <c r="F129" s="25" t="str">
        <f>IF('職員点検資料１ (記入例)'!F129="","",'職員点検資料１ (記入例)'!F129)</f>
        <v/>
      </c>
      <c r="G129" s="2525"/>
      <c r="H129" s="2428"/>
      <c r="I129" s="2519"/>
      <c r="J129" s="2428"/>
      <c r="K129" s="2519"/>
      <c r="L129" s="2428"/>
      <c r="M129" s="2519"/>
      <c r="N129" s="2428"/>
      <c r="O129" s="2519"/>
      <c r="P129" s="11"/>
      <c r="Q129" s="11"/>
      <c r="R129" s="11"/>
      <c r="S129" s="11"/>
      <c r="U129" s="2356"/>
      <c r="V129" s="2356"/>
    </row>
    <row r="130" spans="1:22" s="13" customFormat="1">
      <c r="A130" s="2422"/>
      <c r="B130" s="2511"/>
      <c r="C130" s="2511"/>
      <c r="D130" s="2511"/>
      <c r="E130" s="26" t="str">
        <f>'職員点検資料１ (記入例)'!E130</f>
        <v>（　　　　　　）</v>
      </c>
      <c r="F130" s="27" t="str">
        <f>IF('職員点検資料１ (記入例)'!F130="","",'職員点検資料１ (記入例)'!F130)</f>
        <v/>
      </c>
      <c r="G130" s="2526"/>
      <c r="H130" s="2429"/>
      <c r="I130" s="2520"/>
      <c r="J130" s="2429"/>
      <c r="K130" s="2520"/>
      <c r="L130" s="2429"/>
      <c r="M130" s="2520"/>
      <c r="N130" s="2429"/>
      <c r="O130" s="2520"/>
      <c r="P130" s="11"/>
      <c r="Q130" s="11"/>
      <c r="R130" s="11"/>
      <c r="S130" s="11"/>
      <c r="U130" s="2357"/>
      <c r="V130" s="2357"/>
    </row>
    <row r="131" spans="1:22" s="13" customFormat="1" ht="12" customHeight="1">
      <c r="A131" s="2420">
        <v>43</v>
      </c>
      <c r="B131" s="2509" t="str">
        <f>IF('職員点検資料１ (記入例)'!B131="","",'職員点検資料１ (記入例)'!B131)</f>
        <v/>
      </c>
      <c r="C131" s="2509" t="str">
        <f>IF('職員点検資料１ (記入例)'!C131="","",'職員点検資料１ (記入例)'!C131)</f>
        <v/>
      </c>
      <c r="D131" s="2509" t="str">
        <f>IF('職員点検資料１ (記入例)'!D131="","",'職員点検資料１ (記入例)'!D131)</f>
        <v/>
      </c>
      <c r="E131" s="22" t="str">
        <f>'職員点検資料１ (記入例)'!E131</f>
        <v>保育士</v>
      </c>
      <c r="F131" s="23" t="str">
        <f>IF('職員点検資料１ (記入例)'!F131="","",'職員点検資料１ (記入例)'!F131)</f>
        <v/>
      </c>
      <c r="G131" s="2524" t="str">
        <f>IF('職員点検資料１ (記入例)'!G131="","",'職員点検資料１ (記入例)'!G131)</f>
        <v/>
      </c>
      <c r="H131" s="2454"/>
      <c r="I131" s="2518" t="s">
        <v>255</v>
      </c>
      <c r="J131" s="2454"/>
      <c r="K131" s="2518" t="s">
        <v>501</v>
      </c>
      <c r="L131" s="2454"/>
      <c r="M131" s="2518" t="s">
        <v>255</v>
      </c>
      <c r="N131" s="2454"/>
      <c r="O131" s="2518" t="s">
        <v>501</v>
      </c>
      <c r="P131" s="11"/>
      <c r="Q131" s="11"/>
      <c r="R131" s="11"/>
      <c r="S131" s="11"/>
      <c r="U131" s="2355" t="str">
        <f>'職員点検資料１ (記入例)'!AC131:AC133</f>
        <v/>
      </c>
      <c r="V131" s="2355">
        <f t="shared" ref="V131" si="41">L131+N131</f>
        <v>0</v>
      </c>
    </row>
    <row r="132" spans="1:22" s="13" customFormat="1">
      <c r="A132" s="2421"/>
      <c r="B132" s="2510"/>
      <c r="C132" s="2510"/>
      <c r="D132" s="2510"/>
      <c r="E132" s="24" t="str">
        <f>'職員点検資料１ (記入例)'!E132</f>
        <v>幼稚園教諭</v>
      </c>
      <c r="F132" s="25" t="str">
        <f>IF('職員点検資料１ (記入例)'!F132="","",'職員点検資料１ (記入例)'!F132)</f>
        <v/>
      </c>
      <c r="G132" s="2525"/>
      <c r="H132" s="2428"/>
      <c r="I132" s="2519"/>
      <c r="J132" s="2428"/>
      <c r="K132" s="2519"/>
      <c r="L132" s="2428"/>
      <c r="M132" s="2519"/>
      <c r="N132" s="2428"/>
      <c r="O132" s="2519"/>
      <c r="P132" s="11"/>
      <c r="Q132" s="11"/>
      <c r="R132" s="11"/>
      <c r="S132" s="11"/>
      <c r="U132" s="2356"/>
      <c r="V132" s="2356"/>
    </row>
    <row r="133" spans="1:22" s="13" customFormat="1">
      <c r="A133" s="2422"/>
      <c r="B133" s="2511"/>
      <c r="C133" s="2511"/>
      <c r="D133" s="2511"/>
      <c r="E133" s="26" t="str">
        <f>'職員点検資料１ (記入例)'!E133</f>
        <v>（　　　　　　）</v>
      </c>
      <c r="F133" s="27" t="str">
        <f>IF('職員点検資料１ (記入例)'!F133="","",'職員点検資料１ (記入例)'!F133)</f>
        <v/>
      </c>
      <c r="G133" s="2526"/>
      <c r="H133" s="2429"/>
      <c r="I133" s="2520"/>
      <c r="J133" s="2429"/>
      <c r="K133" s="2520"/>
      <c r="L133" s="2429"/>
      <c r="M133" s="2520"/>
      <c r="N133" s="2429"/>
      <c r="O133" s="2520"/>
      <c r="P133" s="11"/>
      <c r="Q133" s="11"/>
      <c r="R133" s="11"/>
      <c r="S133" s="11"/>
      <c r="U133" s="2357"/>
      <c r="V133" s="2357"/>
    </row>
    <row r="134" spans="1:22" s="13" customFormat="1" ht="12" customHeight="1">
      <c r="A134" s="2420">
        <v>44</v>
      </c>
      <c r="B134" s="2509" t="str">
        <f>IF('職員点検資料１ (記入例)'!B134="","",'職員点検資料１ (記入例)'!B134)</f>
        <v/>
      </c>
      <c r="C134" s="2509" t="str">
        <f>IF('職員点検資料１ (記入例)'!C134="","",'職員点検資料１ (記入例)'!C134)</f>
        <v/>
      </c>
      <c r="D134" s="2509" t="str">
        <f>IF('職員点検資料１ (記入例)'!D134="","",'職員点検資料１ (記入例)'!D134)</f>
        <v/>
      </c>
      <c r="E134" s="22" t="str">
        <f>'職員点検資料１ (記入例)'!E134</f>
        <v>保育士</v>
      </c>
      <c r="F134" s="23" t="str">
        <f>IF('職員点検資料１ (記入例)'!F134="","",'職員点検資料１ (記入例)'!F134)</f>
        <v/>
      </c>
      <c r="G134" s="2524" t="str">
        <f>IF('職員点検資料１ (記入例)'!G134="","",'職員点検資料１ (記入例)'!G134)</f>
        <v/>
      </c>
      <c r="H134" s="2454"/>
      <c r="I134" s="2518" t="s">
        <v>255</v>
      </c>
      <c r="J134" s="2454"/>
      <c r="K134" s="2518" t="s">
        <v>501</v>
      </c>
      <c r="L134" s="2454"/>
      <c r="M134" s="2518" t="s">
        <v>255</v>
      </c>
      <c r="N134" s="2454"/>
      <c r="O134" s="2518" t="s">
        <v>501</v>
      </c>
      <c r="P134" s="11"/>
      <c r="Q134" s="11"/>
      <c r="R134" s="11"/>
      <c r="S134" s="11"/>
      <c r="U134" s="2355" t="str">
        <f>'職員点検資料１ (記入例)'!AC134:AC136</f>
        <v/>
      </c>
      <c r="V134" s="2355">
        <f t="shared" ref="V134" si="42">L134+N134</f>
        <v>0</v>
      </c>
    </row>
    <row r="135" spans="1:22" s="13" customFormat="1">
      <c r="A135" s="2421"/>
      <c r="B135" s="2510"/>
      <c r="C135" s="2510"/>
      <c r="D135" s="2510"/>
      <c r="E135" s="24" t="str">
        <f>'職員点検資料１ (記入例)'!E135</f>
        <v>幼稚園教諭</v>
      </c>
      <c r="F135" s="25" t="str">
        <f>IF('職員点検資料１ (記入例)'!F135="","",'職員点検資料１ (記入例)'!F135)</f>
        <v/>
      </c>
      <c r="G135" s="2525"/>
      <c r="H135" s="2428"/>
      <c r="I135" s="2519"/>
      <c r="J135" s="2428"/>
      <c r="K135" s="2519"/>
      <c r="L135" s="2428"/>
      <c r="M135" s="2519"/>
      <c r="N135" s="2428"/>
      <c r="O135" s="2519"/>
      <c r="P135" s="11"/>
      <c r="Q135" s="11"/>
      <c r="R135" s="11"/>
      <c r="S135" s="11"/>
      <c r="U135" s="2356"/>
      <c r="V135" s="2356"/>
    </row>
    <row r="136" spans="1:22" s="13" customFormat="1">
      <c r="A136" s="2422"/>
      <c r="B136" s="2511"/>
      <c r="C136" s="2511"/>
      <c r="D136" s="2511"/>
      <c r="E136" s="26" t="str">
        <f>'職員点検資料１ (記入例)'!E136</f>
        <v>（　　　　　　）</v>
      </c>
      <c r="F136" s="27" t="str">
        <f>IF('職員点検資料１ (記入例)'!F136="","",'職員点検資料１ (記入例)'!F136)</f>
        <v/>
      </c>
      <c r="G136" s="2526"/>
      <c r="H136" s="2429"/>
      <c r="I136" s="2520"/>
      <c r="J136" s="2429"/>
      <c r="K136" s="2520"/>
      <c r="L136" s="2429"/>
      <c r="M136" s="2520"/>
      <c r="N136" s="2429"/>
      <c r="O136" s="2520"/>
      <c r="P136" s="11"/>
      <c r="Q136" s="11"/>
      <c r="R136" s="11"/>
      <c r="S136" s="11"/>
      <c r="U136" s="2357"/>
      <c r="V136" s="2357"/>
    </row>
    <row r="137" spans="1:22" s="13" customFormat="1" ht="12" customHeight="1">
      <c r="A137" s="2420">
        <v>45</v>
      </c>
      <c r="B137" s="2509" t="str">
        <f>IF('職員点検資料１ (記入例)'!B137="","",'職員点検資料１ (記入例)'!B137)</f>
        <v/>
      </c>
      <c r="C137" s="2509" t="str">
        <f>IF('職員点検資料１ (記入例)'!C137="","",'職員点検資料１ (記入例)'!C137)</f>
        <v/>
      </c>
      <c r="D137" s="2509" t="str">
        <f>IF('職員点検資料１ (記入例)'!D137="","",'職員点検資料１ (記入例)'!D137)</f>
        <v/>
      </c>
      <c r="E137" s="22" t="str">
        <f>'職員点検資料１ (記入例)'!E137</f>
        <v>保育士</v>
      </c>
      <c r="F137" s="23" t="str">
        <f>IF('職員点検資料１ (記入例)'!F137="","",'職員点検資料１ (記入例)'!F137)</f>
        <v/>
      </c>
      <c r="G137" s="2524" t="str">
        <f>IF('職員点検資料１ (記入例)'!G137="","",'職員点検資料１ (記入例)'!G137)</f>
        <v/>
      </c>
      <c r="H137" s="2454"/>
      <c r="I137" s="2518" t="s">
        <v>255</v>
      </c>
      <c r="J137" s="2454"/>
      <c r="K137" s="2518" t="s">
        <v>501</v>
      </c>
      <c r="L137" s="2454"/>
      <c r="M137" s="2518" t="s">
        <v>255</v>
      </c>
      <c r="N137" s="2454"/>
      <c r="O137" s="2518" t="s">
        <v>501</v>
      </c>
      <c r="P137" s="11"/>
      <c r="Q137" s="11"/>
      <c r="R137" s="11"/>
      <c r="S137" s="11"/>
      <c r="U137" s="2355" t="str">
        <f>'職員点検資料１ (記入例)'!AC137:AC139</f>
        <v/>
      </c>
      <c r="V137" s="2355">
        <f t="shared" ref="V137" si="43">L137+N137</f>
        <v>0</v>
      </c>
    </row>
    <row r="138" spans="1:22" s="13" customFormat="1">
      <c r="A138" s="2421"/>
      <c r="B138" s="2510"/>
      <c r="C138" s="2510"/>
      <c r="D138" s="2510"/>
      <c r="E138" s="24" t="str">
        <f>'職員点検資料１ (記入例)'!E138</f>
        <v>幼稚園教諭</v>
      </c>
      <c r="F138" s="25" t="str">
        <f>IF('職員点検資料１ (記入例)'!F138="","",'職員点検資料１ (記入例)'!F138)</f>
        <v/>
      </c>
      <c r="G138" s="2525"/>
      <c r="H138" s="2428"/>
      <c r="I138" s="2519"/>
      <c r="J138" s="2428"/>
      <c r="K138" s="2519"/>
      <c r="L138" s="2428"/>
      <c r="M138" s="2519"/>
      <c r="N138" s="2428"/>
      <c r="O138" s="2519"/>
      <c r="P138" s="11"/>
      <c r="Q138" s="11"/>
      <c r="R138" s="11"/>
      <c r="S138" s="11"/>
      <c r="U138" s="2356"/>
      <c r="V138" s="2356"/>
    </row>
    <row r="139" spans="1:22" s="13" customFormat="1">
      <c r="A139" s="2422"/>
      <c r="B139" s="2511"/>
      <c r="C139" s="2511"/>
      <c r="D139" s="2511"/>
      <c r="E139" s="26" t="str">
        <f>'職員点検資料１ (記入例)'!E139</f>
        <v>（　　　　　　）</v>
      </c>
      <c r="F139" s="27" t="str">
        <f>IF('職員点検資料１ (記入例)'!F139="","",'職員点検資料１ (記入例)'!F139)</f>
        <v/>
      </c>
      <c r="G139" s="2526"/>
      <c r="H139" s="2429"/>
      <c r="I139" s="2520"/>
      <c r="J139" s="2429"/>
      <c r="K139" s="2520"/>
      <c r="L139" s="2429"/>
      <c r="M139" s="2520"/>
      <c r="N139" s="2429"/>
      <c r="O139" s="2520"/>
      <c r="P139" s="11"/>
      <c r="Q139" s="11"/>
      <c r="R139" s="11"/>
      <c r="S139" s="11"/>
      <c r="U139" s="2357"/>
      <c r="V139" s="2357"/>
    </row>
    <row r="140" spans="1:22" s="13" customFormat="1" ht="12" customHeight="1">
      <c r="A140" s="2420">
        <v>46</v>
      </c>
      <c r="B140" s="2509" t="str">
        <f>IF('職員点検資料１ (記入例)'!B140="","",'職員点検資料１ (記入例)'!B140)</f>
        <v/>
      </c>
      <c r="C140" s="2509" t="str">
        <f>IF('職員点検資料１ (記入例)'!C140="","",'職員点検資料１ (記入例)'!C140)</f>
        <v/>
      </c>
      <c r="D140" s="2509" t="str">
        <f>IF('職員点検資料１ (記入例)'!D140="","",'職員点検資料１ (記入例)'!D140)</f>
        <v/>
      </c>
      <c r="E140" s="22" t="str">
        <f>'職員点検資料１ (記入例)'!E140</f>
        <v>保育士</v>
      </c>
      <c r="F140" s="23" t="str">
        <f>IF('職員点検資料１ (記入例)'!F140="","",'職員点検資料１ (記入例)'!F140)</f>
        <v/>
      </c>
      <c r="G140" s="2524" t="str">
        <f>IF('職員点検資料１ (記入例)'!G140="","",'職員点検資料１ (記入例)'!G140)</f>
        <v/>
      </c>
      <c r="H140" s="2454"/>
      <c r="I140" s="2518" t="s">
        <v>255</v>
      </c>
      <c r="J140" s="2454"/>
      <c r="K140" s="2518" t="s">
        <v>501</v>
      </c>
      <c r="L140" s="2454"/>
      <c r="M140" s="2518" t="s">
        <v>255</v>
      </c>
      <c r="N140" s="2454"/>
      <c r="O140" s="2518" t="s">
        <v>501</v>
      </c>
      <c r="P140" s="11"/>
      <c r="Q140" s="11"/>
      <c r="R140" s="11"/>
      <c r="S140" s="11"/>
      <c r="U140" s="2355" t="str">
        <f>'職員点検資料１ (記入例)'!AC140:AC142</f>
        <v/>
      </c>
      <c r="V140" s="2355">
        <f t="shared" ref="V140" si="44">L140+N140</f>
        <v>0</v>
      </c>
    </row>
    <row r="141" spans="1:22" s="13" customFormat="1">
      <c r="A141" s="2421"/>
      <c r="B141" s="2510"/>
      <c r="C141" s="2510"/>
      <c r="D141" s="2510"/>
      <c r="E141" s="24" t="str">
        <f>'職員点検資料１ (記入例)'!E141</f>
        <v>幼稚園教諭</v>
      </c>
      <c r="F141" s="25" t="str">
        <f>IF('職員点検資料１ (記入例)'!F141="","",'職員点検資料１ (記入例)'!F141)</f>
        <v/>
      </c>
      <c r="G141" s="2525"/>
      <c r="H141" s="2428"/>
      <c r="I141" s="2519"/>
      <c r="J141" s="2428"/>
      <c r="K141" s="2519"/>
      <c r="L141" s="2428"/>
      <c r="M141" s="2519"/>
      <c r="N141" s="2428"/>
      <c r="O141" s="2519"/>
      <c r="P141" s="11"/>
      <c r="Q141" s="11"/>
      <c r="R141" s="11"/>
      <c r="S141" s="11"/>
      <c r="U141" s="2356"/>
      <c r="V141" s="2356"/>
    </row>
    <row r="142" spans="1:22" s="13" customFormat="1">
      <c r="A142" s="2422"/>
      <c r="B142" s="2511"/>
      <c r="C142" s="2511"/>
      <c r="D142" s="2511"/>
      <c r="E142" s="26" t="str">
        <f>'職員点検資料１ (記入例)'!E142</f>
        <v>（　　　　　　）</v>
      </c>
      <c r="F142" s="27" t="str">
        <f>IF('職員点検資料１ (記入例)'!F142="","",'職員点検資料１ (記入例)'!F142)</f>
        <v/>
      </c>
      <c r="G142" s="2526"/>
      <c r="H142" s="2429"/>
      <c r="I142" s="2520"/>
      <c r="J142" s="2429"/>
      <c r="K142" s="2520"/>
      <c r="L142" s="2429"/>
      <c r="M142" s="2520"/>
      <c r="N142" s="2429"/>
      <c r="O142" s="2520"/>
      <c r="P142" s="11"/>
      <c r="Q142" s="11"/>
      <c r="R142" s="11"/>
      <c r="S142" s="11"/>
      <c r="U142" s="2357"/>
      <c r="V142" s="2357"/>
    </row>
    <row r="143" spans="1:22" s="13" customFormat="1" ht="12" customHeight="1">
      <c r="A143" s="2420">
        <v>47</v>
      </c>
      <c r="B143" s="2509" t="str">
        <f>IF('職員点検資料１ (記入例)'!B143="","",'職員点検資料１ (記入例)'!B143)</f>
        <v/>
      </c>
      <c r="C143" s="2509" t="str">
        <f>IF('職員点検資料１ (記入例)'!C143="","",'職員点検資料１ (記入例)'!C143)</f>
        <v/>
      </c>
      <c r="D143" s="2509" t="str">
        <f>IF('職員点検資料１ (記入例)'!D143="","",'職員点検資料１ (記入例)'!D143)</f>
        <v/>
      </c>
      <c r="E143" s="22" t="str">
        <f>'職員点検資料１ (記入例)'!E143</f>
        <v>保育士</v>
      </c>
      <c r="F143" s="23" t="str">
        <f>IF('職員点検資料１ (記入例)'!F143="","",'職員点検資料１ (記入例)'!F143)</f>
        <v/>
      </c>
      <c r="G143" s="2524" t="str">
        <f>IF('職員点検資料１ (記入例)'!G143="","",'職員点検資料１ (記入例)'!G143)</f>
        <v/>
      </c>
      <c r="H143" s="2454"/>
      <c r="I143" s="2518" t="s">
        <v>255</v>
      </c>
      <c r="J143" s="2454"/>
      <c r="K143" s="2518" t="s">
        <v>501</v>
      </c>
      <c r="L143" s="2454"/>
      <c r="M143" s="2518" t="s">
        <v>255</v>
      </c>
      <c r="N143" s="2454"/>
      <c r="O143" s="2518" t="s">
        <v>501</v>
      </c>
      <c r="P143" s="11"/>
      <c r="Q143" s="11"/>
      <c r="R143" s="11"/>
      <c r="S143" s="11"/>
      <c r="U143" s="2355" t="str">
        <f>'職員点検資料１ (記入例)'!AC143:AC145</f>
        <v/>
      </c>
      <c r="V143" s="2355">
        <f t="shared" ref="V143" si="45">L143+N143</f>
        <v>0</v>
      </c>
    </row>
    <row r="144" spans="1:22" s="13" customFormat="1">
      <c r="A144" s="2421"/>
      <c r="B144" s="2510"/>
      <c r="C144" s="2510"/>
      <c r="D144" s="2510"/>
      <c r="E144" s="24" t="str">
        <f>'職員点検資料１ (記入例)'!E144</f>
        <v>幼稚園教諭</v>
      </c>
      <c r="F144" s="25" t="str">
        <f>IF('職員点検資料１ (記入例)'!F144="","",'職員点検資料１ (記入例)'!F144)</f>
        <v/>
      </c>
      <c r="G144" s="2525"/>
      <c r="H144" s="2428"/>
      <c r="I144" s="2519"/>
      <c r="J144" s="2428"/>
      <c r="K144" s="2519"/>
      <c r="L144" s="2428"/>
      <c r="M144" s="2519"/>
      <c r="N144" s="2428"/>
      <c r="O144" s="2519"/>
      <c r="P144" s="11"/>
      <c r="Q144" s="11"/>
      <c r="R144" s="11"/>
      <c r="S144" s="11"/>
      <c r="U144" s="2356"/>
      <c r="V144" s="2356"/>
    </row>
    <row r="145" spans="1:22" s="13" customFormat="1">
      <c r="A145" s="2422"/>
      <c r="B145" s="2511"/>
      <c r="C145" s="2511"/>
      <c r="D145" s="2511"/>
      <c r="E145" s="26" t="str">
        <f>'職員点検資料１ (記入例)'!E145</f>
        <v>（　　　　　　）</v>
      </c>
      <c r="F145" s="27" t="str">
        <f>IF('職員点検資料１ (記入例)'!F145="","",'職員点検資料１ (記入例)'!F145)</f>
        <v/>
      </c>
      <c r="G145" s="2526"/>
      <c r="H145" s="2429"/>
      <c r="I145" s="2520"/>
      <c r="J145" s="2429"/>
      <c r="K145" s="2520"/>
      <c r="L145" s="2429"/>
      <c r="M145" s="2520"/>
      <c r="N145" s="2429"/>
      <c r="O145" s="2520"/>
      <c r="P145" s="11"/>
      <c r="Q145" s="11"/>
      <c r="R145" s="11"/>
      <c r="S145" s="11"/>
      <c r="U145" s="2357"/>
      <c r="V145" s="2357"/>
    </row>
    <row r="146" spans="1:22" s="13" customFormat="1" ht="12" customHeight="1">
      <c r="A146" s="2420">
        <v>48</v>
      </c>
      <c r="B146" s="2509" t="str">
        <f>IF('職員点検資料１ (記入例)'!B146="","",'職員点検資料１ (記入例)'!B146)</f>
        <v/>
      </c>
      <c r="C146" s="2509" t="str">
        <f>IF('職員点検資料１ (記入例)'!C146="","",'職員点検資料１ (記入例)'!C146)</f>
        <v/>
      </c>
      <c r="D146" s="2509" t="str">
        <f>IF('職員点検資料１ (記入例)'!D146="","",'職員点検資料１ (記入例)'!D146)</f>
        <v/>
      </c>
      <c r="E146" s="22" t="str">
        <f>'職員点検資料１ (記入例)'!E146</f>
        <v>保育士</v>
      </c>
      <c r="F146" s="23" t="str">
        <f>IF('職員点検資料１ (記入例)'!F146="","",'職員点検資料１ (記入例)'!F146)</f>
        <v/>
      </c>
      <c r="G146" s="2524" t="str">
        <f>IF('職員点検資料１ (記入例)'!G146="","",'職員点検資料１ (記入例)'!G146)</f>
        <v/>
      </c>
      <c r="H146" s="2454"/>
      <c r="I146" s="2518" t="s">
        <v>255</v>
      </c>
      <c r="J146" s="2454"/>
      <c r="K146" s="2518" t="s">
        <v>501</v>
      </c>
      <c r="L146" s="2454"/>
      <c r="M146" s="2518" t="s">
        <v>255</v>
      </c>
      <c r="N146" s="2454"/>
      <c r="O146" s="2518" t="s">
        <v>501</v>
      </c>
      <c r="P146" s="11"/>
      <c r="Q146" s="11"/>
      <c r="R146" s="11"/>
      <c r="S146" s="11"/>
      <c r="U146" s="2355" t="str">
        <f>'職員点検資料１ (記入例)'!AC146:AC148</f>
        <v/>
      </c>
      <c r="V146" s="2355">
        <f t="shared" ref="V146" si="46">L146+N146</f>
        <v>0</v>
      </c>
    </row>
    <row r="147" spans="1:22" s="13" customFormat="1">
      <c r="A147" s="2421"/>
      <c r="B147" s="2510"/>
      <c r="C147" s="2510"/>
      <c r="D147" s="2510"/>
      <c r="E147" s="24" t="str">
        <f>'職員点検資料１ (記入例)'!E147</f>
        <v>幼稚園教諭</v>
      </c>
      <c r="F147" s="25" t="str">
        <f>IF('職員点検資料１ (記入例)'!F147="","",'職員点検資料１ (記入例)'!F147)</f>
        <v/>
      </c>
      <c r="G147" s="2525"/>
      <c r="H147" s="2428"/>
      <c r="I147" s="2519"/>
      <c r="J147" s="2428"/>
      <c r="K147" s="2519"/>
      <c r="L147" s="2428"/>
      <c r="M147" s="2519"/>
      <c r="N147" s="2428"/>
      <c r="O147" s="2519"/>
      <c r="P147" s="11"/>
      <c r="Q147" s="11"/>
      <c r="R147" s="11"/>
      <c r="S147" s="11"/>
      <c r="U147" s="2356"/>
      <c r="V147" s="2356"/>
    </row>
    <row r="148" spans="1:22" s="13" customFormat="1">
      <c r="A148" s="2422"/>
      <c r="B148" s="2511"/>
      <c r="C148" s="2511"/>
      <c r="D148" s="2511"/>
      <c r="E148" s="26" t="str">
        <f>'職員点検資料１ (記入例)'!E148</f>
        <v>（　　　　　　）</v>
      </c>
      <c r="F148" s="27" t="str">
        <f>IF('職員点検資料１ (記入例)'!F148="","",'職員点検資料１ (記入例)'!F148)</f>
        <v/>
      </c>
      <c r="G148" s="2526"/>
      <c r="H148" s="2429"/>
      <c r="I148" s="2520"/>
      <c r="J148" s="2429"/>
      <c r="K148" s="2520"/>
      <c r="L148" s="2429"/>
      <c r="M148" s="2520"/>
      <c r="N148" s="2429"/>
      <c r="O148" s="2520"/>
      <c r="P148" s="11"/>
      <c r="Q148" s="11"/>
      <c r="R148" s="11"/>
      <c r="S148" s="11"/>
      <c r="U148" s="2357"/>
      <c r="V148" s="2357"/>
    </row>
    <row r="149" spans="1:22" s="13" customFormat="1" ht="12" customHeight="1">
      <c r="A149" s="2420">
        <v>49</v>
      </c>
      <c r="B149" s="2509" t="str">
        <f>IF('職員点検資料１ (記入例)'!B149="","",'職員点検資料１ (記入例)'!B149)</f>
        <v/>
      </c>
      <c r="C149" s="2509" t="str">
        <f>IF('職員点検資料１ (記入例)'!C149="","",'職員点検資料１ (記入例)'!C149)</f>
        <v/>
      </c>
      <c r="D149" s="2509" t="str">
        <f>IF('職員点検資料１ (記入例)'!D149="","",'職員点検資料１ (記入例)'!D149)</f>
        <v/>
      </c>
      <c r="E149" s="22" t="str">
        <f>'職員点検資料１ (記入例)'!E149</f>
        <v>保育士</v>
      </c>
      <c r="F149" s="23" t="str">
        <f>IF('職員点検資料１ (記入例)'!F149="","",'職員点検資料１ (記入例)'!F149)</f>
        <v/>
      </c>
      <c r="G149" s="2524" t="str">
        <f>IF('職員点検資料１ (記入例)'!G149="","",'職員点検資料１ (記入例)'!G149)</f>
        <v/>
      </c>
      <c r="H149" s="2454"/>
      <c r="I149" s="2518" t="s">
        <v>255</v>
      </c>
      <c r="J149" s="2454"/>
      <c r="K149" s="2518" t="s">
        <v>501</v>
      </c>
      <c r="L149" s="2454"/>
      <c r="M149" s="2518" t="s">
        <v>255</v>
      </c>
      <c r="N149" s="2454"/>
      <c r="O149" s="2518" t="s">
        <v>501</v>
      </c>
      <c r="P149" s="11"/>
      <c r="Q149" s="11"/>
      <c r="R149" s="11"/>
      <c r="S149" s="11"/>
      <c r="U149" s="2355" t="str">
        <f>'職員点検資料１ (記入例)'!AC149:AC151</f>
        <v/>
      </c>
      <c r="V149" s="2355">
        <f t="shared" ref="V149" si="47">L149+N149</f>
        <v>0</v>
      </c>
    </row>
    <row r="150" spans="1:22" s="13" customFormat="1">
      <c r="A150" s="2421"/>
      <c r="B150" s="2510"/>
      <c r="C150" s="2510"/>
      <c r="D150" s="2510"/>
      <c r="E150" s="24" t="str">
        <f>'職員点検資料１ (記入例)'!E150</f>
        <v>幼稚園教諭</v>
      </c>
      <c r="F150" s="25" t="str">
        <f>IF('職員点検資料１ (記入例)'!F150="","",'職員点検資料１ (記入例)'!F150)</f>
        <v/>
      </c>
      <c r="G150" s="2525"/>
      <c r="H150" s="2428"/>
      <c r="I150" s="2519"/>
      <c r="J150" s="2428"/>
      <c r="K150" s="2519"/>
      <c r="L150" s="2428"/>
      <c r="M150" s="2519"/>
      <c r="N150" s="2428"/>
      <c r="O150" s="2519"/>
      <c r="P150" s="11"/>
      <c r="Q150" s="11"/>
      <c r="R150" s="11"/>
      <c r="S150" s="11"/>
      <c r="U150" s="2356"/>
      <c r="V150" s="2356"/>
    </row>
    <row r="151" spans="1:22" s="13" customFormat="1">
      <c r="A151" s="2422"/>
      <c r="B151" s="2511"/>
      <c r="C151" s="2511"/>
      <c r="D151" s="2511"/>
      <c r="E151" s="26" t="str">
        <f>'職員点検資料１ (記入例)'!E151</f>
        <v>（　　　　　　）</v>
      </c>
      <c r="F151" s="27" t="str">
        <f>IF('職員点検資料１ (記入例)'!F151="","",'職員点検資料１ (記入例)'!F151)</f>
        <v/>
      </c>
      <c r="G151" s="2526"/>
      <c r="H151" s="2429"/>
      <c r="I151" s="2520"/>
      <c r="J151" s="2429"/>
      <c r="K151" s="2520"/>
      <c r="L151" s="2429"/>
      <c r="M151" s="2520"/>
      <c r="N151" s="2429"/>
      <c r="O151" s="2520"/>
      <c r="P151" s="11"/>
      <c r="Q151" s="11"/>
      <c r="R151" s="11"/>
      <c r="S151" s="11"/>
      <c r="U151" s="2357"/>
      <c r="V151" s="2357"/>
    </row>
    <row r="152" spans="1:22" s="13" customFormat="1" ht="12" customHeight="1">
      <c r="A152" s="2420">
        <v>50</v>
      </c>
      <c r="B152" s="2509" t="str">
        <f>IF('職員点検資料１ (記入例)'!B152="","",'職員点検資料１ (記入例)'!B152)</f>
        <v/>
      </c>
      <c r="C152" s="2509" t="str">
        <f>IF('職員点検資料１ (記入例)'!C152="","",'職員点検資料１ (記入例)'!C152)</f>
        <v/>
      </c>
      <c r="D152" s="2509" t="str">
        <f>IF('職員点検資料１ (記入例)'!D152="","",'職員点検資料１ (記入例)'!D152)</f>
        <v/>
      </c>
      <c r="E152" s="22" t="str">
        <f>'職員点検資料１ (記入例)'!E152</f>
        <v>保育士</v>
      </c>
      <c r="F152" s="23" t="str">
        <f>IF('職員点検資料１ (記入例)'!F152="","",'職員点検資料１ (記入例)'!F152)</f>
        <v/>
      </c>
      <c r="G152" s="2524" t="str">
        <f>IF('職員点検資料１ (記入例)'!G152="","",'職員点検資料１ (記入例)'!G152)</f>
        <v/>
      </c>
      <c r="H152" s="2454"/>
      <c r="I152" s="2518" t="s">
        <v>255</v>
      </c>
      <c r="J152" s="2454"/>
      <c r="K152" s="2518" t="s">
        <v>501</v>
      </c>
      <c r="L152" s="2454"/>
      <c r="M152" s="2518" t="s">
        <v>255</v>
      </c>
      <c r="N152" s="2454"/>
      <c r="O152" s="2518" t="s">
        <v>501</v>
      </c>
      <c r="P152" s="11"/>
      <c r="Q152" s="11"/>
      <c r="R152" s="11"/>
      <c r="S152" s="11"/>
      <c r="U152" s="2355" t="str">
        <f>'職員点検資料１ (記入例)'!AC152:AC154</f>
        <v/>
      </c>
      <c r="V152" s="2355">
        <f t="shared" ref="V152" si="48">L152+N152</f>
        <v>0</v>
      </c>
    </row>
    <row r="153" spans="1:22" s="13" customFormat="1">
      <c r="A153" s="2421"/>
      <c r="B153" s="2510"/>
      <c r="C153" s="2510"/>
      <c r="D153" s="2510"/>
      <c r="E153" s="24" t="str">
        <f>'職員点検資料１ (記入例)'!E153</f>
        <v>幼稚園教諭</v>
      </c>
      <c r="F153" s="25" t="str">
        <f>IF('職員点検資料１ (記入例)'!F153="","",'職員点検資料１ (記入例)'!F153)</f>
        <v/>
      </c>
      <c r="G153" s="2525"/>
      <c r="H153" s="2428"/>
      <c r="I153" s="2519"/>
      <c r="J153" s="2428"/>
      <c r="K153" s="2519"/>
      <c r="L153" s="2428"/>
      <c r="M153" s="2519"/>
      <c r="N153" s="2428"/>
      <c r="O153" s="2519"/>
      <c r="P153" s="11"/>
      <c r="Q153" s="11"/>
      <c r="R153" s="11"/>
      <c r="S153" s="11"/>
      <c r="U153" s="2356"/>
      <c r="V153" s="2356"/>
    </row>
    <row r="154" spans="1:22" s="13" customFormat="1">
      <c r="A154" s="2422"/>
      <c r="B154" s="2511"/>
      <c r="C154" s="2511"/>
      <c r="D154" s="2511"/>
      <c r="E154" s="26" t="str">
        <f>'職員点検資料１ (記入例)'!E154</f>
        <v>（　　　　　　）</v>
      </c>
      <c r="F154" s="27" t="str">
        <f>IF('職員点検資料１ (記入例)'!F154="","",'職員点検資料１ (記入例)'!F154)</f>
        <v/>
      </c>
      <c r="G154" s="2526"/>
      <c r="H154" s="2429"/>
      <c r="I154" s="2520"/>
      <c r="J154" s="2429"/>
      <c r="K154" s="2520"/>
      <c r="L154" s="2429"/>
      <c r="M154" s="2520"/>
      <c r="N154" s="2429"/>
      <c r="O154" s="2520"/>
      <c r="P154" s="11"/>
      <c r="Q154" s="11"/>
      <c r="R154" s="11"/>
      <c r="S154" s="11"/>
      <c r="U154" s="2357"/>
      <c r="V154" s="2357"/>
    </row>
    <row r="155" spans="1:22" s="13" customFormat="1" ht="12" customHeight="1">
      <c r="A155" s="2420">
        <v>51</v>
      </c>
      <c r="B155" s="2509" t="str">
        <f>IF('職員点検資料１ (記入例)'!B155="","",'職員点検資料１ (記入例)'!B155)</f>
        <v/>
      </c>
      <c r="C155" s="2509" t="str">
        <f>IF('職員点検資料１ (記入例)'!C155="","",'職員点検資料１ (記入例)'!C155)</f>
        <v/>
      </c>
      <c r="D155" s="2509" t="str">
        <f>IF('職員点検資料１ (記入例)'!D155="","",'職員点検資料１ (記入例)'!D155)</f>
        <v/>
      </c>
      <c r="E155" s="22" t="str">
        <f>'職員点検資料１ (記入例)'!E155</f>
        <v>保育士</v>
      </c>
      <c r="F155" s="23" t="str">
        <f>IF('職員点検資料１ (記入例)'!F155="","",'職員点検資料１ (記入例)'!F155)</f>
        <v/>
      </c>
      <c r="G155" s="2524" t="str">
        <f>IF('職員点検資料１ (記入例)'!G155="","",'職員点検資料１ (記入例)'!G155)</f>
        <v/>
      </c>
      <c r="H155" s="2454"/>
      <c r="I155" s="2518" t="s">
        <v>255</v>
      </c>
      <c r="J155" s="2454"/>
      <c r="K155" s="2518" t="s">
        <v>501</v>
      </c>
      <c r="L155" s="2454"/>
      <c r="M155" s="2518" t="s">
        <v>255</v>
      </c>
      <c r="N155" s="2454"/>
      <c r="O155" s="2518" t="s">
        <v>501</v>
      </c>
      <c r="P155" s="11"/>
      <c r="Q155" s="11"/>
      <c r="R155" s="11"/>
      <c r="S155" s="11"/>
      <c r="U155" s="2355" t="str">
        <f>'職員点検資料１ (記入例)'!AC155:AC157</f>
        <v/>
      </c>
      <c r="V155" s="2355">
        <f t="shared" ref="V155" si="49">L155+N155</f>
        <v>0</v>
      </c>
    </row>
    <row r="156" spans="1:22" s="13" customFormat="1">
      <c r="A156" s="2421"/>
      <c r="B156" s="2510"/>
      <c r="C156" s="2510"/>
      <c r="D156" s="2510"/>
      <c r="E156" s="24" t="str">
        <f>'職員点検資料１ (記入例)'!E156</f>
        <v>幼稚園教諭</v>
      </c>
      <c r="F156" s="25" t="str">
        <f>IF('職員点検資料１ (記入例)'!F156="","",'職員点検資料１ (記入例)'!F156)</f>
        <v/>
      </c>
      <c r="G156" s="2525"/>
      <c r="H156" s="2428"/>
      <c r="I156" s="2519"/>
      <c r="J156" s="2428"/>
      <c r="K156" s="2519"/>
      <c r="L156" s="2428"/>
      <c r="M156" s="2519"/>
      <c r="N156" s="2428"/>
      <c r="O156" s="2519"/>
      <c r="P156" s="11"/>
      <c r="Q156" s="11"/>
      <c r="R156" s="11"/>
      <c r="S156" s="11"/>
      <c r="U156" s="2356"/>
      <c r="V156" s="2356"/>
    </row>
    <row r="157" spans="1:22" s="13" customFormat="1">
      <c r="A157" s="2422"/>
      <c r="B157" s="2511"/>
      <c r="C157" s="2511"/>
      <c r="D157" s="2511"/>
      <c r="E157" s="26" t="str">
        <f>'職員点検資料１ (記入例)'!E157</f>
        <v>（　　　　　　）</v>
      </c>
      <c r="F157" s="27" t="str">
        <f>IF('職員点検資料１ (記入例)'!F157="","",'職員点検資料１ (記入例)'!F157)</f>
        <v/>
      </c>
      <c r="G157" s="2526"/>
      <c r="H157" s="2429"/>
      <c r="I157" s="2520"/>
      <c r="J157" s="2429"/>
      <c r="K157" s="2520"/>
      <c r="L157" s="2429"/>
      <c r="M157" s="2520"/>
      <c r="N157" s="2429"/>
      <c r="O157" s="2520"/>
      <c r="P157" s="11"/>
      <c r="Q157" s="11"/>
      <c r="R157" s="11"/>
      <c r="S157" s="11"/>
      <c r="U157" s="2357"/>
      <c r="V157" s="2357"/>
    </row>
    <row r="158" spans="1:22" s="13" customFormat="1" ht="12" customHeight="1">
      <c r="A158" s="2420">
        <v>52</v>
      </c>
      <c r="B158" s="2509" t="str">
        <f>IF('職員点検資料１ (記入例)'!B158="","",'職員点検資料１ (記入例)'!B158)</f>
        <v/>
      </c>
      <c r="C158" s="2509" t="str">
        <f>IF('職員点検資料１ (記入例)'!C158="","",'職員点検資料１ (記入例)'!C158)</f>
        <v/>
      </c>
      <c r="D158" s="2509" t="str">
        <f>IF('職員点検資料１ (記入例)'!D158="","",'職員点検資料１ (記入例)'!D158)</f>
        <v/>
      </c>
      <c r="E158" s="22" t="str">
        <f>'職員点検資料１ (記入例)'!E158</f>
        <v>保育士</v>
      </c>
      <c r="F158" s="23" t="str">
        <f>IF('職員点検資料１ (記入例)'!F158="","",'職員点検資料１ (記入例)'!F158)</f>
        <v/>
      </c>
      <c r="G158" s="2524" t="str">
        <f>IF('職員点検資料１ (記入例)'!G158="","",'職員点検資料１ (記入例)'!G158)</f>
        <v/>
      </c>
      <c r="H158" s="2454"/>
      <c r="I158" s="2518" t="s">
        <v>255</v>
      </c>
      <c r="J158" s="2454"/>
      <c r="K158" s="2518" t="s">
        <v>501</v>
      </c>
      <c r="L158" s="2454"/>
      <c r="M158" s="2518" t="s">
        <v>255</v>
      </c>
      <c r="N158" s="2454"/>
      <c r="O158" s="2518" t="s">
        <v>501</v>
      </c>
      <c r="P158" s="11"/>
      <c r="Q158" s="11"/>
      <c r="R158" s="11"/>
      <c r="S158" s="11"/>
      <c r="U158" s="2355" t="str">
        <f>'職員点検資料１ (記入例)'!AC158:AC160</f>
        <v/>
      </c>
      <c r="V158" s="2355">
        <f t="shared" ref="V158" si="50">L158+N158</f>
        <v>0</v>
      </c>
    </row>
    <row r="159" spans="1:22" s="13" customFormat="1">
      <c r="A159" s="2421"/>
      <c r="B159" s="2510"/>
      <c r="C159" s="2510"/>
      <c r="D159" s="2510"/>
      <c r="E159" s="24" t="str">
        <f>'職員点検資料１ (記入例)'!E159</f>
        <v>幼稚園教諭</v>
      </c>
      <c r="F159" s="25" t="str">
        <f>IF('職員点検資料１ (記入例)'!F159="","",'職員点検資料１ (記入例)'!F159)</f>
        <v/>
      </c>
      <c r="G159" s="2525"/>
      <c r="H159" s="2428"/>
      <c r="I159" s="2519"/>
      <c r="J159" s="2428"/>
      <c r="K159" s="2519"/>
      <c r="L159" s="2428"/>
      <c r="M159" s="2519"/>
      <c r="N159" s="2428"/>
      <c r="O159" s="2519"/>
      <c r="P159" s="11"/>
      <c r="Q159" s="11"/>
      <c r="R159" s="11"/>
      <c r="S159" s="11"/>
      <c r="U159" s="2356"/>
      <c r="V159" s="2356"/>
    </row>
    <row r="160" spans="1:22" s="13" customFormat="1">
      <c r="A160" s="2422"/>
      <c r="B160" s="2511"/>
      <c r="C160" s="2511"/>
      <c r="D160" s="2511"/>
      <c r="E160" s="26" t="str">
        <f>'職員点検資料１ (記入例)'!E160</f>
        <v>（　　　　　　）</v>
      </c>
      <c r="F160" s="27" t="str">
        <f>IF('職員点検資料１ (記入例)'!F160="","",'職員点検資料１ (記入例)'!F160)</f>
        <v/>
      </c>
      <c r="G160" s="2526"/>
      <c r="H160" s="2429"/>
      <c r="I160" s="2520"/>
      <c r="J160" s="2429"/>
      <c r="K160" s="2520"/>
      <c r="L160" s="2429"/>
      <c r="M160" s="2520"/>
      <c r="N160" s="2429"/>
      <c r="O160" s="2520"/>
      <c r="P160" s="11"/>
      <c r="Q160" s="11"/>
      <c r="R160" s="11"/>
      <c r="S160" s="11"/>
      <c r="U160" s="2357"/>
      <c r="V160" s="2357"/>
    </row>
    <row r="161" spans="1:22" s="13" customFormat="1" ht="12" customHeight="1">
      <c r="A161" s="2420">
        <v>53</v>
      </c>
      <c r="B161" s="2509" t="str">
        <f>IF('職員点検資料１ (記入例)'!B161="","",'職員点検資料１ (記入例)'!B161)</f>
        <v/>
      </c>
      <c r="C161" s="2509" t="str">
        <f>IF('職員点検資料１ (記入例)'!C161="","",'職員点検資料１ (記入例)'!C161)</f>
        <v/>
      </c>
      <c r="D161" s="2509" t="str">
        <f>IF('職員点検資料１ (記入例)'!D161="","",'職員点検資料１ (記入例)'!D161)</f>
        <v/>
      </c>
      <c r="E161" s="22" t="str">
        <f>'職員点検資料１ (記入例)'!E161</f>
        <v>保育士</v>
      </c>
      <c r="F161" s="23" t="str">
        <f>IF('職員点検資料１ (記入例)'!F161="","",'職員点検資料１ (記入例)'!F161)</f>
        <v/>
      </c>
      <c r="G161" s="2524" t="str">
        <f>IF('職員点検資料１ (記入例)'!G161="","",'職員点検資料１ (記入例)'!G161)</f>
        <v/>
      </c>
      <c r="H161" s="2454"/>
      <c r="I161" s="2518" t="s">
        <v>255</v>
      </c>
      <c r="J161" s="2454"/>
      <c r="K161" s="2518" t="s">
        <v>501</v>
      </c>
      <c r="L161" s="2454"/>
      <c r="M161" s="2518" t="s">
        <v>255</v>
      </c>
      <c r="N161" s="2454"/>
      <c r="O161" s="2518" t="s">
        <v>501</v>
      </c>
      <c r="P161" s="11"/>
      <c r="Q161" s="11"/>
      <c r="R161" s="11"/>
      <c r="S161" s="11"/>
      <c r="U161" s="2355" t="str">
        <f>'職員点検資料１ (記入例)'!AC161:AC163</f>
        <v/>
      </c>
      <c r="V161" s="2355">
        <f t="shared" ref="V161" si="51">L161+N161</f>
        <v>0</v>
      </c>
    </row>
    <row r="162" spans="1:22" s="13" customFormat="1">
      <c r="A162" s="2421"/>
      <c r="B162" s="2510"/>
      <c r="C162" s="2510"/>
      <c r="D162" s="2510"/>
      <c r="E162" s="24" t="str">
        <f>'職員点検資料１ (記入例)'!E162</f>
        <v>幼稚園教諭</v>
      </c>
      <c r="F162" s="25" t="str">
        <f>IF('職員点検資料１ (記入例)'!F162="","",'職員点検資料１ (記入例)'!F162)</f>
        <v/>
      </c>
      <c r="G162" s="2525"/>
      <c r="H162" s="2428"/>
      <c r="I162" s="2519"/>
      <c r="J162" s="2428"/>
      <c r="K162" s="2519"/>
      <c r="L162" s="2428"/>
      <c r="M162" s="2519"/>
      <c r="N162" s="2428"/>
      <c r="O162" s="2519"/>
      <c r="P162" s="11"/>
      <c r="Q162" s="11"/>
      <c r="R162" s="11"/>
      <c r="S162" s="11"/>
      <c r="U162" s="2356"/>
      <c r="V162" s="2356"/>
    </row>
    <row r="163" spans="1:22" s="13" customFormat="1">
      <c r="A163" s="2422"/>
      <c r="B163" s="2511"/>
      <c r="C163" s="2511"/>
      <c r="D163" s="2511"/>
      <c r="E163" s="26" t="str">
        <f>'職員点検資料１ (記入例)'!E163</f>
        <v>（　　　　　　）</v>
      </c>
      <c r="F163" s="27" t="str">
        <f>IF('職員点検資料１ (記入例)'!F163="","",'職員点検資料１ (記入例)'!F163)</f>
        <v/>
      </c>
      <c r="G163" s="2526"/>
      <c r="H163" s="2429"/>
      <c r="I163" s="2520"/>
      <c r="J163" s="2429"/>
      <c r="K163" s="2520"/>
      <c r="L163" s="2429"/>
      <c r="M163" s="2520"/>
      <c r="N163" s="2429"/>
      <c r="O163" s="2520"/>
      <c r="P163" s="11"/>
      <c r="Q163" s="11"/>
      <c r="R163" s="11"/>
      <c r="S163" s="11"/>
      <c r="U163" s="2357"/>
      <c r="V163" s="2357"/>
    </row>
    <row r="164" spans="1:22" s="13" customFormat="1" ht="12" customHeight="1">
      <c r="A164" s="2420">
        <v>54</v>
      </c>
      <c r="B164" s="2509" t="str">
        <f>IF('職員点検資料１ (記入例)'!B164="","",'職員点検資料１ (記入例)'!B164)</f>
        <v/>
      </c>
      <c r="C164" s="2509" t="str">
        <f>IF('職員点検資料１ (記入例)'!C164="","",'職員点検資料１ (記入例)'!C164)</f>
        <v/>
      </c>
      <c r="D164" s="2509" t="str">
        <f>IF('職員点検資料１ (記入例)'!D164="","",'職員点検資料１ (記入例)'!D164)</f>
        <v/>
      </c>
      <c r="E164" s="22" t="str">
        <f>'職員点検資料１ (記入例)'!E164</f>
        <v>保育士</v>
      </c>
      <c r="F164" s="23" t="str">
        <f>IF('職員点検資料１ (記入例)'!F164="","",'職員点検資料１ (記入例)'!F164)</f>
        <v/>
      </c>
      <c r="G164" s="2524" t="str">
        <f>IF('職員点検資料１ (記入例)'!G164="","",'職員点検資料１ (記入例)'!G164)</f>
        <v/>
      </c>
      <c r="H164" s="2454"/>
      <c r="I164" s="2518" t="s">
        <v>255</v>
      </c>
      <c r="J164" s="2454"/>
      <c r="K164" s="2518" t="s">
        <v>501</v>
      </c>
      <c r="L164" s="2454"/>
      <c r="M164" s="2518" t="s">
        <v>255</v>
      </c>
      <c r="N164" s="2454"/>
      <c r="O164" s="2518" t="s">
        <v>501</v>
      </c>
      <c r="P164" s="11"/>
      <c r="Q164" s="11"/>
      <c r="R164" s="11"/>
      <c r="S164" s="11"/>
      <c r="U164" s="2355" t="str">
        <f>'職員点検資料１ (記入例)'!AC164:AC166</f>
        <v/>
      </c>
      <c r="V164" s="2355">
        <f t="shared" ref="V164" si="52">L164+N164</f>
        <v>0</v>
      </c>
    </row>
    <row r="165" spans="1:22" s="13" customFormat="1">
      <c r="A165" s="2421"/>
      <c r="B165" s="2510"/>
      <c r="C165" s="2510"/>
      <c r="D165" s="2510"/>
      <c r="E165" s="24" t="str">
        <f>'職員点検資料１ (記入例)'!E165</f>
        <v>幼稚園教諭</v>
      </c>
      <c r="F165" s="25" t="str">
        <f>IF('職員点検資料１ (記入例)'!F165="","",'職員点検資料１ (記入例)'!F165)</f>
        <v/>
      </c>
      <c r="G165" s="2525"/>
      <c r="H165" s="2428"/>
      <c r="I165" s="2519"/>
      <c r="J165" s="2428"/>
      <c r="K165" s="2519"/>
      <c r="L165" s="2428"/>
      <c r="M165" s="2519"/>
      <c r="N165" s="2428"/>
      <c r="O165" s="2519"/>
      <c r="P165" s="11"/>
      <c r="Q165" s="11"/>
      <c r="R165" s="11"/>
      <c r="S165" s="11"/>
      <c r="U165" s="2356"/>
      <c r="V165" s="2356"/>
    </row>
    <row r="166" spans="1:22" s="13" customFormat="1">
      <c r="A166" s="2422"/>
      <c r="B166" s="2511"/>
      <c r="C166" s="2511"/>
      <c r="D166" s="2511"/>
      <c r="E166" s="26" t="str">
        <f>'職員点検資料１ (記入例)'!E166</f>
        <v>（　　　　　　）</v>
      </c>
      <c r="F166" s="27" t="str">
        <f>IF('職員点検資料１ (記入例)'!F166="","",'職員点検資料１ (記入例)'!F166)</f>
        <v/>
      </c>
      <c r="G166" s="2526"/>
      <c r="H166" s="2429"/>
      <c r="I166" s="2520"/>
      <c r="J166" s="2429"/>
      <c r="K166" s="2520"/>
      <c r="L166" s="2429"/>
      <c r="M166" s="2520"/>
      <c r="N166" s="2429"/>
      <c r="O166" s="2520"/>
      <c r="P166" s="11"/>
      <c r="Q166" s="11"/>
      <c r="R166" s="11"/>
      <c r="S166" s="11"/>
      <c r="U166" s="2357"/>
      <c r="V166" s="2357"/>
    </row>
    <row r="167" spans="1:22" s="13" customFormat="1" ht="12" customHeight="1">
      <c r="A167" s="2420">
        <v>55</v>
      </c>
      <c r="B167" s="2509" t="str">
        <f>IF('職員点検資料１ (記入例)'!B167="","",'職員点検資料１ (記入例)'!B167)</f>
        <v/>
      </c>
      <c r="C167" s="2509" t="str">
        <f>IF('職員点検資料１ (記入例)'!C167="","",'職員点検資料１ (記入例)'!C167)</f>
        <v/>
      </c>
      <c r="D167" s="2509" t="str">
        <f>IF('職員点検資料１ (記入例)'!D167="","",'職員点検資料１ (記入例)'!D167)</f>
        <v/>
      </c>
      <c r="E167" s="22" t="str">
        <f>'職員点検資料１ (記入例)'!E167</f>
        <v>保育士</v>
      </c>
      <c r="F167" s="23" t="str">
        <f>IF('職員点検資料１ (記入例)'!F167="","",'職員点検資料１ (記入例)'!F167)</f>
        <v/>
      </c>
      <c r="G167" s="2524" t="str">
        <f>IF('職員点検資料１ (記入例)'!G167="","",'職員点検資料１ (記入例)'!G167)</f>
        <v/>
      </c>
      <c r="H167" s="2454"/>
      <c r="I167" s="2518" t="s">
        <v>255</v>
      </c>
      <c r="J167" s="2454"/>
      <c r="K167" s="2518" t="s">
        <v>501</v>
      </c>
      <c r="L167" s="2454"/>
      <c r="M167" s="2518" t="s">
        <v>255</v>
      </c>
      <c r="N167" s="2454"/>
      <c r="O167" s="2518" t="s">
        <v>501</v>
      </c>
      <c r="P167" s="11"/>
      <c r="Q167" s="11"/>
      <c r="R167" s="11"/>
      <c r="S167" s="11"/>
      <c r="U167" s="2355" t="str">
        <f>'職員点検資料１ (記入例)'!AC167:AC169</f>
        <v/>
      </c>
      <c r="V167" s="2355">
        <f t="shared" ref="V167" si="53">L167+N167</f>
        <v>0</v>
      </c>
    </row>
    <row r="168" spans="1:22" s="13" customFormat="1">
      <c r="A168" s="2421"/>
      <c r="B168" s="2510"/>
      <c r="C168" s="2510"/>
      <c r="D168" s="2510"/>
      <c r="E168" s="24" t="str">
        <f>'職員点検資料１ (記入例)'!E168</f>
        <v>幼稚園教諭</v>
      </c>
      <c r="F168" s="25" t="str">
        <f>IF('職員点検資料１ (記入例)'!F168="","",'職員点検資料１ (記入例)'!F168)</f>
        <v/>
      </c>
      <c r="G168" s="2525"/>
      <c r="H168" s="2428"/>
      <c r="I168" s="2519"/>
      <c r="J168" s="2428"/>
      <c r="K168" s="2519"/>
      <c r="L168" s="2428"/>
      <c r="M168" s="2519"/>
      <c r="N168" s="2428"/>
      <c r="O168" s="2519"/>
      <c r="P168" s="11"/>
      <c r="Q168" s="11"/>
      <c r="R168" s="11"/>
      <c r="S168" s="11"/>
      <c r="U168" s="2356"/>
      <c r="V168" s="2356"/>
    </row>
    <row r="169" spans="1:22" s="13" customFormat="1">
      <c r="A169" s="2422"/>
      <c r="B169" s="2511"/>
      <c r="C169" s="2511"/>
      <c r="D169" s="2511"/>
      <c r="E169" s="26" t="str">
        <f>'職員点検資料１ (記入例)'!E169</f>
        <v>（　　　　　　）</v>
      </c>
      <c r="F169" s="27" t="str">
        <f>IF('職員点検資料１ (記入例)'!F169="","",'職員点検資料１ (記入例)'!F169)</f>
        <v/>
      </c>
      <c r="G169" s="2526"/>
      <c r="H169" s="2429"/>
      <c r="I169" s="2520"/>
      <c r="J169" s="2429"/>
      <c r="K169" s="2520"/>
      <c r="L169" s="2429"/>
      <c r="M169" s="2520"/>
      <c r="N169" s="2429"/>
      <c r="O169" s="2520"/>
      <c r="P169" s="11"/>
      <c r="Q169" s="11"/>
      <c r="R169" s="11"/>
      <c r="S169" s="11"/>
      <c r="U169" s="2357"/>
      <c r="V169" s="2357"/>
    </row>
    <row r="170" spans="1:22" s="13" customFormat="1" ht="12" customHeight="1">
      <c r="A170" s="2420">
        <v>56</v>
      </c>
      <c r="B170" s="2509" t="str">
        <f>IF('職員点検資料１ (記入例)'!B170="","",'職員点検資料１ (記入例)'!B170)</f>
        <v/>
      </c>
      <c r="C170" s="2509" t="str">
        <f>IF('職員点検資料１ (記入例)'!C170="","",'職員点検資料１ (記入例)'!C170)</f>
        <v/>
      </c>
      <c r="D170" s="2509" t="str">
        <f>IF('職員点検資料１ (記入例)'!D170="","",'職員点検資料１ (記入例)'!D170)</f>
        <v/>
      </c>
      <c r="E170" s="22" t="str">
        <f>'職員点検資料１ (記入例)'!E170</f>
        <v>保育士</v>
      </c>
      <c r="F170" s="23" t="str">
        <f>IF('職員点検資料１ (記入例)'!F170="","",'職員点検資料１ (記入例)'!F170)</f>
        <v/>
      </c>
      <c r="G170" s="2524" t="str">
        <f>IF('職員点検資料１ (記入例)'!G170="","",'職員点検資料１ (記入例)'!G170)</f>
        <v/>
      </c>
      <c r="H170" s="2454"/>
      <c r="I170" s="2518" t="s">
        <v>255</v>
      </c>
      <c r="J170" s="2454"/>
      <c r="K170" s="2518" t="s">
        <v>501</v>
      </c>
      <c r="L170" s="2454"/>
      <c r="M170" s="2518" t="s">
        <v>255</v>
      </c>
      <c r="N170" s="2454"/>
      <c r="O170" s="2518" t="s">
        <v>501</v>
      </c>
      <c r="P170" s="11"/>
      <c r="Q170" s="11"/>
      <c r="R170" s="11"/>
      <c r="S170" s="11"/>
      <c r="U170" s="2355" t="str">
        <f>'職員点検資料１ (記入例)'!AC170:AC172</f>
        <v/>
      </c>
      <c r="V170" s="2355">
        <f t="shared" ref="V170" si="54">L170+N170</f>
        <v>0</v>
      </c>
    </row>
    <row r="171" spans="1:22" s="13" customFormat="1">
      <c r="A171" s="2421"/>
      <c r="B171" s="2510"/>
      <c r="C171" s="2510"/>
      <c r="D171" s="2510"/>
      <c r="E171" s="24" t="str">
        <f>'職員点検資料１ (記入例)'!E171</f>
        <v>幼稚園教諭</v>
      </c>
      <c r="F171" s="25" t="str">
        <f>IF('職員点検資料１ (記入例)'!F171="","",'職員点検資料１ (記入例)'!F171)</f>
        <v/>
      </c>
      <c r="G171" s="2525"/>
      <c r="H171" s="2428"/>
      <c r="I171" s="2519"/>
      <c r="J171" s="2428"/>
      <c r="K171" s="2519"/>
      <c r="L171" s="2428"/>
      <c r="M171" s="2519"/>
      <c r="N171" s="2428"/>
      <c r="O171" s="2519"/>
      <c r="P171" s="11"/>
      <c r="Q171" s="11"/>
      <c r="R171" s="11"/>
      <c r="S171" s="11"/>
      <c r="U171" s="2356"/>
      <c r="V171" s="2356"/>
    </row>
    <row r="172" spans="1:22" s="13" customFormat="1">
      <c r="A172" s="2422"/>
      <c r="B172" s="2511"/>
      <c r="C172" s="2511"/>
      <c r="D172" s="2511"/>
      <c r="E172" s="26" t="str">
        <f>'職員点検資料１ (記入例)'!E172</f>
        <v>（　　　　　　）</v>
      </c>
      <c r="F172" s="27" t="str">
        <f>IF('職員点検資料１ (記入例)'!F172="","",'職員点検資料１ (記入例)'!F172)</f>
        <v/>
      </c>
      <c r="G172" s="2526"/>
      <c r="H172" s="2429"/>
      <c r="I172" s="2520"/>
      <c r="J172" s="2429"/>
      <c r="K172" s="2520"/>
      <c r="L172" s="2429"/>
      <c r="M172" s="2520"/>
      <c r="N172" s="2429"/>
      <c r="O172" s="2520"/>
      <c r="P172" s="11"/>
      <c r="Q172" s="11"/>
      <c r="R172" s="11"/>
      <c r="S172" s="11"/>
      <c r="U172" s="2357"/>
      <c r="V172" s="2357"/>
    </row>
    <row r="173" spans="1:22" s="13" customFormat="1" ht="12" customHeight="1">
      <c r="A173" s="2420">
        <v>57</v>
      </c>
      <c r="B173" s="2509" t="str">
        <f>IF('職員点検資料１ (記入例)'!B173="","",'職員点検資料１ (記入例)'!B173)</f>
        <v/>
      </c>
      <c r="C173" s="2509" t="str">
        <f>IF('職員点検資料１ (記入例)'!C173="","",'職員点検資料１ (記入例)'!C173)</f>
        <v/>
      </c>
      <c r="D173" s="2509" t="str">
        <f>IF('職員点検資料１ (記入例)'!D173="","",'職員点検資料１ (記入例)'!D173)</f>
        <v/>
      </c>
      <c r="E173" s="22" t="str">
        <f>'職員点検資料１ (記入例)'!E173</f>
        <v>保育士</v>
      </c>
      <c r="F173" s="23" t="str">
        <f>IF('職員点検資料１ (記入例)'!F173="","",'職員点検資料１ (記入例)'!F173)</f>
        <v/>
      </c>
      <c r="G173" s="2524" t="str">
        <f>IF('職員点検資料１ (記入例)'!G173="","",'職員点検資料１ (記入例)'!G173)</f>
        <v/>
      </c>
      <c r="H173" s="2454"/>
      <c r="I173" s="2518" t="s">
        <v>255</v>
      </c>
      <c r="J173" s="2454"/>
      <c r="K173" s="2518" t="s">
        <v>501</v>
      </c>
      <c r="L173" s="2454"/>
      <c r="M173" s="2518" t="s">
        <v>255</v>
      </c>
      <c r="N173" s="2454"/>
      <c r="O173" s="2518" t="s">
        <v>501</v>
      </c>
      <c r="P173" s="11"/>
      <c r="Q173" s="11"/>
      <c r="R173" s="11"/>
      <c r="S173" s="11"/>
      <c r="U173" s="2355" t="str">
        <f>'職員点検資料１ (記入例)'!AC173:AC175</f>
        <v/>
      </c>
      <c r="V173" s="2355">
        <f t="shared" ref="V173" si="55">L173+N173</f>
        <v>0</v>
      </c>
    </row>
    <row r="174" spans="1:22" s="13" customFormat="1">
      <c r="A174" s="2421"/>
      <c r="B174" s="2510"/>
      <c r="C174" s="2510"/>
      <c r="D174" s="2510"/>
      <c r="E174" s="24" t="str">
        <f>'職員点検資料１ (記入例)'!E174</f>
        <v>幼稚園教諭</v>
      </c>
      <c r="F174" s="25" t="str">
        <f>IF('職員点検資料１ (記入例)'!F174="","",'職員点検資料１ (記入例)'!F174)</f>
        <v/>
      </c>
      <c r="G174" s="2525"/>
      <c r="H174" s="2428"/>
      <c r="I174" s="2519"/>
      <c r="J174" s="2428"/>
      <c r="K174" s="2519"/>
      <c r="L174" s="2428"/>
      <c r="M174" s="2519"/>
      <c r="N174" s="2428"/>
      <c r="O174" s="2519"/>
      <c r="P174" s="11"/>
      <c r="Q174" s="11"/>
      <c r="R174" s="11"/>
      <c r="S174" s="11"/>
      <c r="U174" s="2356"/>
      <c r="V174" s="2356"/>
    </row>
    <row r="175" spans="1:22" s="13" customFormat="1">
      <c r="A175" s="2422"/>
      <c r="B175" s="2511"/>
      <c r="C175" s="2511"/>
      <c r="D175" s="2511"/>
      <c r="E175" s="26" t="str">
        <f>'職員点検資料１ (記入例)'!E175</f>
        <v>（　　　　　　）</v>
      </c>
      <c r="F175" s="27" t="str">
        <f>IF('職員点検資料１ (記入例)'!F175="","",'職員点検資料１ (記入例)'!F175)</f>
        <v/>
      </c>
      <c r="G175" s="2526"/>
      <c r="H175" s="2429"/>
      <c r="I175" s="2520"/>
      <c r="J175" s="2429"/>
      <c r="K175" s="2520"/>
      <c r="L175" s="2429"/>
      <c r="M175" s="2520"/>
      <c r="N175" s="2429"/>
      <c r="O175" s="2520"/>
      <c r="P175" s="11"/>
      <c r="Q175" s="11"/>
      <c r="R175" s="11"/>
      <c r="S175" s="11"/>
      <c r="U175" s="2357"/>
      <c r="V175" s="2357"/>
    </row>
    <row r="176" spans="1:22" s="13" customFormat="1" ht="12" customHeight="1">
      <c r="A176" s="2420">
        <v>58</v>
      </c>
      <c r="B176" s="2509" t="str">
        <f>IF('職員点検資料１ (記入例)'!B176="","",'職員点検資料１ (記入例)'!B176)</f>
        <v/>
      </c>
      <c r="C176" s="2509" t="str">
        <f>IF('職員点検資料１ (記入例)'!C176="","",'職員点検資料１ (記入例)'!C176)</f>
        <v/>
      </c>
      <c r="D176" s="2509" t="str">
        <f>IF('職員点検資料１ (記入例)'!D176="","",'職員点検資料１ (記入例)'!D176)</f>
        <v/>
      </c>
      <c r="E176" s="22" t="str">
        <f>'職員点検資料１ (記入例)'!E176</f>
        <v>保育士</v>
      </c>
      <c r="F176" s="23" t="str">
        <f>IF('職員点検資料１ (記入例)'!F176="","",'職員点検資料１ (記入例)'!F176)</f>
        <v/>
      </c>
      <c r="G176" s="2524" t="str">
        <f>IF('職員点検資料１ (記入例)'!G176="","",'職員点検資料１ (記入例)'!G176)</f>
        <v/>
      </c>
      <c r="H176" s="2454"/>
      <c r="I176" s="2518" t="s">
        <v>255</v>
      </c>
      <c r="J176" s="2454"/>
      <c r="K176" s="2518" t="s">
        <v>501</v>
      </c>
      <c r="L176" s="2454"/>
      <c r="M176" s="2518" t="s">
        <v>255</v>
      </c>
      <c r="N176" s="2454"/>
      <c r="O176" s="2518" t="s">
        <v>501</v>
      </c>
      <c r="P176" s="11"/>
      <c r="Q176" s="11"/>
      <c r="R176" s="11"/>
      <c r="S176" s="11"/>
      <c r="U176" s="2355" t="str">
        <f>'職員点検資料１ (記入例)'!AC176:AC178</f>
        <v/>
      </c>
      <c r="V176" s="2355">
        <f t="shared" ref="V176" si="56">L176+N176</f>
        <v>0</v>
      </c>
    </row>
    <row r="177" spans="1:22" s="13" customFormat="1">
      <c r="A177" s="2421"/>
      <c r="B177" s="2510"/>
      <c r="C177" s="2510"/>
      <c r="D177" s="2510"/>
      <c r="E177" s="24" t="str">
        <f>'職員点検資料１ (記入例)'!E177</f>
        <v>幼稚園教諭</v>
      </c>
      <c r="F177" s="25" t="str">
        <f>IF('職員点検資料１ (記入例)'!F177="","",'職員点検資料１ (記入例)'!F177)</f>
        <v/>
      </c>
      <c r="G177" s="2525"/>
      <c r="H177" s="2428"/>
      <c r="I177" s="2519"/>
      <c r="J177" s="2428"/>
      <c r="K177" s="2519"/>
      <c r="L177" s="2428"/>
      <c r="M177" s="2519"/>
      <c r="N177" s="2428"/>
      <c r="O177" s="2519"/>
      <c r="P177" s="11"/>
      <c r="Q177" s="11"/>
      <c r="R177" s="11"/>
      <c r="S177" s="11"/>
      <c r="U177" s="2356"/>
      <c r="V177" s="2356"/>
    </row>
    <row r="178" spans="1:22" s="13" customFormat="1">
      <c r="A178" s="2422"/>
      <c r="B178" s="2511"/>
      <c r="C178" s="2511"/>
      <c r="D178" s="2511"/>
      <c r="E178" s="26" t="str">
        <f>'職員点検資料１ (記入例)'!E178</f>
        <v>（　　　　　　）</v>
      </c>
      <c r="F178" s="27" t="str">
        <f>IF('職員点検資料１ (記入例)'!F178="","",'職員点検資料１ (記入例)'!F178)</f>
        <v/>
      </c>
      <c r="G178" s="2526"/>
      <c r="H178" s="2429"/>
      <c r="I178" s="2520"/>
      <c r="J178" s="2429"/>
      <c r="K178" s="2520"/>
      <c r="L178" s="2429"/>
      <c r="M178" s="2520"/>
      <c r="N178" s="2429"/>
      <c r="O178" s="2520"/>
      <c r="P178" s="11"/>
      <c r="Q178" s="11"/>
      <c r="R178" s="11"/>
      <c r="S178" s="11"/>
      <c r="U178" s="2357"/>
      <c r="V178" s="2357"/>
    </row>
    <row r="179" spans="1:22" s="13" customFormat="1" ht="12" customHeight="1">
      <c r="A179" s="2420">
        <v>59</v>
      </c>
      <c r="B179" s="2509" t="str">
        <f>IF('職員点検資料１ (記入例)'!B179="","",'職員点検資料１ (記入例)'!B179)</f>
        <v/>
      </c>
      <c r="C179" s="2509" t="str">
        <f>IF('職員点検資料１ (記入例)'!C179="","",'職員点検資料１ (記入例)'!C179)</f>
        <v/>
      </c>
      <c r="D179" s="2509" t="str">
        <f>IF('職員点検資料１ (記入例)'!D179="","",'職員点検資料１ (記入例)'!D179)</f>
        <v/>
      </c>
      <c r="E179" s="22" t="str">
        <f>'職員点検資料１ (記入例)'!E179</f>
        <v>保育士</v>
      </c>
      <c r="F179" s="23" t="str">
        <f>IF('職員点検資料１ (記入例)'!F179="","",'職員点検資料１ (記入例)'!F179)</f>
        <v/>
      </c>
      <c r="G179" s="2524" t="str">
        <f>IF('職員点検資料１ (記入例)'!G179="","",'職員点検資料１ (記入例)'!G179)</f>
        <v/>
      </c>
      <c r="H179" s="2454"/>
      <c r="I179" s="2518" t="s">
        <v>255</v>
      </c>
      <c r="J179" s="2454"/>
      <c r="K179" s="2518" t="s">
        <v>501</v>
      </c>
      <c r="L179" s="2454"/>
      <c r="M179" s="2518" t="s">
        <v>255</v>
      </c>
      <c r="N179" s="2454"/>
      <c r="O179" s="2518" t="s">
        <v>501</v>
      </c>
      <c r="P179" s="11"/>
      <c r="Q179" s="11"/>
      <c r="R179" s="11"/>
      <c r="S179" s="11"/>
      <c r="U179" s="2355" t="str">
        <f>'職員点検資料１ (記入例)'!AC179:AC181</f>
        <v/>
      </c>
      <c r="V179" s="2355">
        <f t="shared" ref="V179" si="57">L179+N179</f>
        <v>0</v>
      </c>
    </row>
    <row r="180" spans="1:22" s="13" customFormat="1">
      <c r="A180" s="2421"/>
      <c r="B180" s="2510"/>
      <c r="C180" s="2510"/>
      <c r="D180" s="2510"/>
      <c r="E180" s="24" t="str">
        <f>'職員点検資料１ (記入例)'!E180</f>
        <v>幼稚園教諭</v>
      </c>
      <c r="F180" s="25" t="str">
        <f>IF('職員点検資料１ (記入例)'!F180="","",'職員点検資料１ (記入例)'!F180)</f>
        <v/>
      </c>
      <c r="G180" s="2525"/>
      <c r="H180" s="2428"/>
      <c r="I180" s="2519"/>
      <c r="J180" s="2428"/>
      <c r="K180" s="2519"/>
      <c r="L180" s="2428"/>
      <c r="M180" s="2519"/>
      <c r="N180" s="2428"/>
      <c r="O180" s="2519"/>
      <c r="P180" s="11"/>
      <c r="Q180" s="11"/>
      <c r="R180" s="11"/>
      <c r="S180" s="11"/>
      <c r="U180" s="2356"/>
      <c r="V180" s="2356"/>
    </row>
    <row r="181" spans="1:22" s="13" customFormat="1">
      <c r="A181" s="2422"/>
      <c r="B181" s="2511"/>
      <c r="C181" s="2511"/>
      <c r="D181" s="2511"/>
      <c r="E181" s="26" t="str">
        <f>'職員点検資料１ (記入例)'!E181</f>
        <v>（　　　　　　）</v>
      </c>
      <c r="F181" s="27" t="str">
        <f>IF('職員点検資料１ (記入例)'!F181="","",'職員点検資料１ (記入例)'!F181)</f>
        <v/>
      </c>
      <c r="G181" s="2526"/>
      <c r="H181" s="2429"/>
      <c r="I181" s="2520"/>
      <c r="J181" s="2429"/>
      <c r="K181" s="2520"/>
      <c r="L181" s="2429"/>
      <c r="M181" s="2520"/>
      <c r="N181" s="2429"/>
      <c r="O181" s="2520"/>
      <c r="P181" s="11"/>
      <c r="Q181" s="11"/>
      <c r="R181" s="11"/>
      <c r="S181" s="11"/>
      <c r="U181" s="2357"/>
      <c r="V181" s="2357"/>
    </row>
    <row r="182" spans="1:22" s="13" customFormat="1" ht="12" customHeight="1">
      <c r="A182" s="2420">
        <v>60</v>
      </c>
      <c r="B182" s="2509" t="str">
        <f>IF('職員点検資料１ (記入例)'!B182="","",'職員点検資料１ (記入例)'!B182)</f>
        <v/>
      </c>
      <c r="C182" s="2509" t="str">
        <f>IF('職員点検資料１ (記入例)'!C182="","",'職員点検資料１ (記入例)'!C182)</f>
        <v/>
      </c>
      <c r="D182" s="2509" t="str">
        <f>IF('職員点検資料１ (記入例)'!D182="","",'職員点検資料１ (記入例)'!D182)</f>
        <v/>
      </c>
      <c r="E182" s="22" t="str">
        <f>'職員点検資料１ (記入例)'!E182</f>
        <v>保育士</v>
      </c>
      <c r="F182" s="23" t="str">
        <f>IF('職員点検資料１ (記入例)'!F182="","",'職員点検資料１ (記入例)'!F182)</f>
        <v/>
      </c>
      <c r="G182" s="2524" t="str">
        <f>IF('職員点検資料１ (記入例)'!G182="","",'職員点検資料１ (記入例)'!G182)</f>
        <v/>
      </c>
      <c r="H182" s="2454"/>
      <c r="I182" s="2518" t="s">
        <v>255</v>
      </c>
      <c r="J182" s="2454"/>
      <c r="K182" s="2518" t="s">
        <v>501</v>
      </c>
      <c r="L182" s="2454"/>
      <c r="M182" s="2518" t="s">
        <v>255</v>
      </c>
      <c r="N182" s="2454"/>
      <c r="O182" s="2518" t="s">
        <v>501</v>
      </c>
      <c r="P182" s="11"/>
      <c r="Q182" s="11"/>
      <c r="R182" s="11"/>
      <c r="S182" s="11"/>
      <c r="U182" s="2355" t="str">
        <f>'職員点検資料１ (記入例)'!AC182:AC184</f>
        <v/>
      </c>
      <c r="V182" s="2355">
        <f t="shared" ref="V182" si="58">L182+N182</f>
        <v>0</v>
      </c>
    </row>
    <row r="183" spans="1:22" s="13" customFormat="1">
      <c r="A183" s="2421"/>
      <c r="B183" s="2510"/>
      <c r="C183" s="2510"/>
      <c r="D183" s="2510"/>
      <c r="E183" s="24" t="str">
        <f>'職員点検資料１ (記入例)'!E183</f>
        <v>幼稚園教諭</v>
      </c>
      <c r="F183" s="25" t="str">
        <f>IF('職員点検資料１ (記入例)'!F183="","",'職員点検資料１ (記入例)'!F183)</f>
        <v/>
      </c>
      <c r="G183" s="2525"/>
      <c r="H183" s="2428"/>
      <c r="I183" s="2519"/>
      <c r="J183" s="2428"/>
      <c r="K183" s="2519"/>
      <c r="L183" s="2428"/>
      <c r="M183" s="2519"/>
      <c r="N183" s="2428"/>
      <c r="O183" s="2519"/>
      <c r="P183" s="11"/>
      <c r="Q183" s="11"/>
      <c r="R183" s="11"/>
      <c r="S183" s="11"/>
      <c r="U183" s="2356"/>
      <c r="V183" s="2356"/>
    </row>
    <row r="184" spans="1:22" s="13" customFormat="1">
      <c r="A184" s="2422"/>
      <c r="B184" s="2511"/>
      <c r="C184" s="2511"/>
      <c r="D184" s="2511"/>
      <c r="E184" s="26" t="str">
        <f>'職員点検資料１ (記入例)'!E184</f>
        <v>（　　　　　　）</v>
      </c>
      <c r="F184" s="27" t="str">
        <f>IF('職員点検資料１ (記入例)'!F184="","",'職員点検資料１ (記入例)'!F184)</f>
        <v/>
      </c>
      <c r="G184" s="2526"/>
      <c r="H184" s="2429"/>
      <c r="I184" s="2520"/>
      <c r="J184" s="2429"/>
      <c r="K184" s="2520"/>
      <c r="L184" s="2429"/>
      <c r="M184" s="2520"/>
      <c r="N184" s="2429"/>
      <c r="O184" s="2520"/>
      <c r="P184" s="11"/>
      <c r="Q184" s="11"/>
      <c r="R184" s="11"/>
      <c r="S184" s="11"/>
      <c r="U184" s="2357"/>
      <c r="V184" s="2357"/>
    </row>
  </sheetData>
  <sheetProtection sheet="1" objects="1" scenarios="1"/>
  <mergeCells count="914">
    <mergeCell ref="J170:J172"/>
    <mergeCell ref="K170:K172"/>
    <mergeCell ref="J173:J175"/>
    <mergeCell ref="K173:K175"/>
    <mergeCell ref="J176:J178"/>
    <mergeCell ref="K176:K178"/>
    <mergeCell ref="J179:J181"/>
    <mergeCell ref="K179:K181"/>
    <mergeCell ref="J182:J184"/>
    <mergeCell ref="K182:K184"/>
    <mergeCell ref="J155:J157"/>
    <mergeCell ref="K155:K157"/>
    <mergeCell ref="J158:J160"/>
    <mergeCell ref="K158:K160"/>
    <mergeCell ref="J161:J163"/>
    <mergeCell ref="K161:K163"/>
    <mergeCell ref="J164:J166"/>
    <mergeCell ref="K164:K166"/>
    <mergeCell ref="J167:J169"/>
    <mergeCell ref="K167:K169"/>
    <mergeCell ref="J140:J142"/>
    <mergeCell ref="K140:K142"/>
    <mergeCell ref="J143:J145"/>
    <mergeCell ref="K143:K145"/>
    <mergeCell ref="J146:J148"/>
    <mergeCell ref="K146:K148"/>
    <mergeCell ref="J149:J151"/>
    <mergeCell ref="K149:K151"/>
    <mergeCell ref="J152:J154"/>
    <mergeCell ref="K152:K154"/>
    <mergeCell ref="J125:J127"/>
    <mergeCell ref="K125:K127"/>
    <mergeCell ref="J128:J130"/>
    <mergeCell ref="K128:K130"/>
    <mergeCell ref="J131:J133"/>
    <mergeCell ref="K131:K133"/>
    <mergeCell ref="J134:J136"/>
    <mergeCell ref="K134:K136"/>
    <mergeCell ref="J137:J139"/>
    <mergeCell ref="K137:K139"/>
    <mergeCell ref="J110:J112"/>
    <mergeCell ref="K110:K112"/>
    <mergeCell ref="J113:J115"/>
    <mergeCell ref="K113:K115"/>
    <mergeCell ref="J116:J118"/>
    <mergeCell ref="K116:K118"/>
    <mergeCell ref="J119:J121"/>
    <mergeCell ref="K119:K121"/>
    <mergeCell ref="J122:J124"/>
    <mergeCell ref="K122:K124"/>
    <mergeCell ref="J95:J97"/>
    <mergeCell ref="K95:K97"/>
    <mergeCell ref="J98:J100"/>
    <mergeCell ref="K98:K100"/>
    <mergeCell ref="J101:J103"/>
    <mergeCell ref="K101:K103"/>
    <mergeCell ref="J104:J106"/>
    <mergeCell ref="K104:K106"/>
    <mergeCell ref="J107:J109"/>
    <mergeCell ref="K107:K109"/>
    <mergeCell ref="J80:J82"/>
    <mergeCell ref="K80:K82"/>
    <mergeCell ref="J83:J85"/>
    <mergeCell ref="K83:K85"/>
    <mergeCell ref="J86:J88"/>
    <mergeCell ref="K86:K88"/>
    <mergeCell ref="J89:J91"/>
    <mergeCell ref="K89:K91"/>
    <mergeCell ref="J92:J94"/>
    <mergeCell ref="K92:K94"/>
    <mergeCell ref="J65:J67"/>
    <mergeCell ref="K65:K67"/>
    <mergeCell ref="J68:J70"/>
    <mergeCell ref="K68:K70"/>
    <mergeCell ref="J71:J73"/>
    <mergeCell ref="K71:K73"/>
    <mergeCell ref="J74:J76"/>
    <mergeCell ref="K74:K76"/>
    <mergeCell ref="J77:J79"/>
    <mergeCell ref="K77:K79"/>
    <mergeCell ref="J50:J52"/>
    <mergeCell ref="K50:K52"/>
    <mergeCell ref="J53:J55"/>
    <mergeCell ref="K53:K55"/>
    <mergeCell ref="J56:J58"/>
    <mergeCell ref="K56:K58"/>
    <mergeCell ref="J59:J61"/>
    <mergeCell ref="K59:K61"/>
    <mergeCell ref="J62:J64"/>
    <mergeCell ref="K62:K64"/>
    <mergeCell ref="J35:J37"/>
    <mergeCell ref="K35:K37"/>
    <mergeCell ref="J38:J40"/>
    <mergeCell ref="K38:K40"/>
    <mergeCell ref="J41:J43"/>
    <mergeCell ref="K41:K43"/>
    <mergeCell ref="J44:J46"/>
    <mergeCell ref="K44:K46"/>
    <mergeCell ref="J47:J49"/>
    <mergeCell ref="K47:K49"/>
    <mergeCell ref="J20:J22"/>
    <mergeCell ref="K20:K22"/>
    <mergeCell ref="J23:J25"/>
    <mergeCell ref="K23:K25"/>
    <mergeCell ref="J26:J28"/>
    <mergeCell ref="K26:K28"/>
    <mergeCell ref="J29:J31"/>
    <mergeCell ref="K29:K31"/>
    <mergeCell ref="J32:J34"/>
    <mergeCell ref="K32:K34"/>
    <mergeCell ref="J5:J7"/>
    <mergeCell ref="K5:K7"/>
    <mergeCell ref="J8:J10"/>
    <mergeCell ref="K8:K10"/>
    <mergeCell ref="J11:J13"/>
    <mergeCell ref="K11:K13"/>
    <mergeCell ref="J14:J16"/>
    <mergeCell ref="K14:K16"/>
    <mergeCell ref="J17:J19"/>
    <mergeCell ref="K17:K19"/>
    <mergeCell ref="H170:H172"/>
    <mergeCell ref="I170:I172"/>
    <mergeCell ref="H173:H175"/>
    <mergeCell ref="I173:I175"/>
    <mergeCell ref="H176:H178"/>
    <mergeCell ref="I176:I178"/>
    <mergeCell ref="H179:H181"/>
    <mergeCell ref="I179:I181"/>
    <mergeCell ref="H182:H184"/>
    <mergeCell ref="I182:I184"/>
    <mergeCell ref="H155:H157"/>
    <mergeCell ref="I155:I157"/>
    <mergeCell ref="H158:H160"/>
    <mergeCell ref="I158:I160"/>
    <mergeCell ref="H161:H163"/>
    <mergeCell ref="I161:I163"/>
    <mergeCell ref="H164:H166"/>
    <mergeCell ref="I164:I166"/>
    <mergeCell ref="H167:H169"/>
    <mergeCell ref="I167:I169"/>
    <mergeCell ref="H140:H142"/>
    <mergeCell ref="I140:I142"/>
    <mergeCell ref="H143:H145"/>
    <mergeCell ref="I143:I145"/>
    <mergeCell ref="H146:H148"/>
    <mergeCell ref="I146:I148"/>
    <mergeCell ref="H149:H151"/>
    <mergeCell ref="I149:I151"/>
    <mergeCell ref="H152:H154"/>
    <mergeCell ref="I152:I154"/>
    <mergeCell ref="H125:H127"/>
    <mergeCell ref="I125:I127"/>
    <mergeCell ref="H128:H130"/>
    <mergeCell ref="I128:I130"/>
    <mergeCell ref="H131:H133"/>
    <mergeCell ref="I131:I133"/>
    <mergeCell ref="H134:H136"/>
    <mergeCell ref="I134:I136"/>
    <mergeCell ref="H137:H139"/>
    <mergeCell ref="I137:I139"/>
    <mergeCell ref="H110:H112"/>
    <mergeCell ref="I110:I112"/>
    <mergeCell ref="H113:H115"/>
    <mergeCell ref="I113:I115"/>
    <mergeCell ref="H116:H118"/>
    <mergeCell ref="I116:I118"/>
    <mergeCell ref="H119:H121"/>
    <mergeCell ref="I119:I121"/>
    <mergeCell ref="H122:H124"/>
    <mergeCell ref="I122:I124"/>
    <mergeCell ref="H95:H97"/>
    <mergeCell ref="I95:I97"/>
    <mergeCell ref="H98:H100"/>
    <mergeCell ref="I98:I100"/>
    <mergeCell ref="H101:H103"/>
    <mergeCell ref="I101:I103"/>
    <mergeCell ref="H104:H106"/>
    <mergeCell ref="I104:I106"/>
    <mergeCell ref="H107:H109"/>
    <mergeCell ref="I107:I109"/>
    <mergeCell ref="H80:H82"/>
    <mergeCell ref="I80:I82"/>
    <mergeCell ref="H83:H85"/>
    <mergeCell ref="I83:I85"/>
    <mergeCell ref="H86:H88"/>
    <mergeCell ref="I86:I88"/>
    <mergeCell ref="H89:H91"/>
    <mergeCell ref="I89:I91"/>
    <mergeCell ref="H92:H94"/>
    <mergeCell ref="I92:I94"/>
    <mergeCell ref="H65:H67"/>
    <mergeCell ref="I65:I67"/>
    <mergeCell ref="H68:H70"/>
    <mergeCell ref="I68:I70"/>
    <mergeCell ref="H71:H73"/>
    <mergeCell ref="I71:I73"/>
    <mergeCell ref="H74:H76"/>
    <mergeCell ref="I74:I76"/>
    <mergeCell ref="H77:H79"/>
    <mergeCell ref="I77:I79"/>
    <mergeCell ref="H50:H52"/>
    <mergeCell ref="I50:I52"/>
    <mergeCell ref="H53:H55"/>
    <mergeCell ref="I53:I55"/>
    <mergeCell ref="H56:H58"/>
    <mergeCell ref="I56:I58"/>
    <mergeCell ref="H59:H61"/>
    <mergeCell ref="I59:I61"/>
    <mergeCell ref="H62:H64"/>
    <mergeCell ref="I62:I64"/>
    <mergeCell ref="H35:H37"/>
    <mergeCell ref="I35:I37"/>
    <mergeCell ref="H38:H40"/>
    <mergeCell ref="I38:I40"/>
    <mergeCell ref="H41:H43"/>
    <mergeCell ref="I41:I43"/>
    <mergeCell ref="H44:H46"/>
    <mergeCell ref="I44:I46"/>
    <mergeCell ref="H47:H49"/>
    <mergeCell ref="I47:I49"/>
    <mergeCell ref="H20:H22"/>
    <mergeCell ref="I20:I22"/>
    <mergeCell ref="H23:H25"/>
    <mergeCell ref="I23:I25"/>
    <mergeCell ref="H26:H28"/>
    <mergeCell ref="I26:I28"/>
    <mergeCell ref="H29:H31"/>
    <mergeCell ref="I29:I31"/>
    <mergeCell ref="H32:H34"/>
    <mergeCell ref="I32:I34"/>
    <mergeCell ref="H5:H7"/>
    <mergeCell ref="I5:I7"/>
    <mergeCell ref="H8:H10"/>
    <mergeCell ref="I8:I10"/>
    <mergeCell ref="H11:H13"/>
    <mergeCell ref="I11:I13"/>
    <mergeCell ref="H14:H16"/>
    <mergeCell ref="I14:I16"/>
    <mergeCell ref="H17:H19"/>
    <mergeCell ref="I17:I19"/>
    <mergeCell ref="L182:L184"/>
    <mergeCell ref="M182:M184"/>
    <mergeCell ref="N182:N184"/>
    <mergeCell ref="O182:O184"/>
    <mergeCell ref="U182:U184"/>
    <mergeCell ref="V182:V184"/>
    <mergeCell ref="M179:M181"/>
    <mergeCell ref="N179:N181"/>
    <mergeCell ref="O179:O181"/>
    <mergeCell ref="U179:U181"/>
    <mergeCell ref="V179:V181"/>
    <mergeCell ref="L179:L181"/>
    <mergeCell ref="A182:A184"/>
    <mergeCell ref="B182:B184"/>
    <mergeCell ref="C182:C184"/>
    <mergeCell ref="D182:D184"/>
    <mergeCell ref="G182:G184"/>
    <mergeCell ref="A179:A181"/>
    <mergeCell ref="B179:B181"/>
    <mergeCell ref="C179:C181"/>
    <mergeCell ref="D179:D181"/>
    <mergeCell ref="G179:G181"/>
    <mergeCell ref="L176:L178"/>
    <mergeCell ref="M176:M178"/>
    <mergeCell ref="N176:N178"/>
    <mergeCell ref="O176:O178"/>
    <mergeCell ref="U176:U178"/>
    <mergeCell ref="V176:V178"/>
    <mergeCell ref="M173:M175"/>
    <mergeCell ref="N173:N175"/>
    <mergeCell ref="O173:O175"/>
    <mergeCell ref="U173:U175"/>
    <mergeCell ref="V173:V175"/>
    <mergeCell ref="L173:L175"/>
    <mergeCell ref="A176:A178"/>
    <mergeCell ref="B176:B178"/>
    <mergeCell ref="C176:C178"/>
    <mergeCell ref="D176:D178"/>
    <mergeCell ref="G176:G178"/>
    <mergeCell ref="A173:A175"/>
    <mergeCell ref="B173:B175"/>
    <mergeCell ref="C173:C175"/>
    <mergeCell ref="D173:D175"/>
    <mergeCell ref="G173:G175"/>
    <mergeCell ref="L170:L172"/>
    <mergeCell ref="M170:M172"/>
    <mergeCell ref="N170:N172"/>
    <mergeCell ref="O170:O172"/>
    <mergeCell ref="U170:U172"/>
    <mergeCell ref="V170:V172"/>
    <mergeCell ref="M167:M169"/>
    <mergeCell ref="N167:N169"/>
    <mergeCell ref="O167:O169"/>
    <mergeCell ref="U167:U169"/>
    <mergeCell ref="V167:V169"/>
    <mergeCell ref="L167:L169"/>
    <mergeCell ref="A170:A172"/>
    <mergeCell ref="B170:B172"/>
    <mergeCell ref="C170:C172"/>
    <mergeCell ref="D170:D172"/>
    <mergeCell ref="G170:G172"/>
    <mergeCell ref="A167:A169"/>
    <mergeCell ref="B167:B169"/>
    <mergeCell ref="C167:C169"/>
    <mergeCell ref="D167:D169"/>
    <mergeCell ref="G167:G169"/>
    <mergeCell ref="L164:L166"/>
    <mergeCell ref="M164:M166"/>
    <mergeCell ref="N164:N166"/>
    <mergeCell ref="O164:O166"/>
    <mergeCell ref="U164:U166"/>
    <mergeCell ref="V164:V166"/>
    <mergeCell ref="M161:M163"/>
    <mergeCell ref="N161:N163"/>
    <mergeCell ref="O161:O163"/>
    <mergeCell ref="U161:U163"/>
    <mergeCell ref="V161:V163"/>
    <mergeCell ref="L161:L163"/>
    <mergeCell ref="A164:A166"/>
    <mergeCell ref="B164:B166"/>
    <mergeCell ref="C164:C166"/>
    <mergeCell ref="D164:D166"/>
    <mergeCell ref="G164:G166"/>
    <mergeCell ref="A161:A163"/>
    <mergeCell ref="B161:B163"/>
    <mergeCell ref="C161:C163"/>
    <mergeCell ref="D161:D163"/>
    <mergeCell ref="G161:G163"/>
    <mergeCell ref="L158:L160"/>
    <mergeCell ref="M158:M160"/>
    <mergeCell ref="N158:N160"/>
    <mergeCell ref="O158:O160"/>
    <mergeCell ref="U158:U160"/>
    <mergeCell ref="V158:V160"/>
    <mergeCell ref="M155:M157"/>
    <mergeCell ref="N155:N157"/>
    <mergeCell ref="O155:O157"/>
    <mergeCell ref="U155:U157"/>
    <mergeCell ref="V155:V157"/>
    <mergeCell ref="L155:L157"/>
    <mergeCell ref="A158:A160"/>
    <mergeCell ref="B158:B160"/>
    <mergeCell ref="C158:C160"/>
    <mergeCell ref="D158:D160"/>
    <mergeCell ref="G158:G160"/>
    <mergeCell ref="A155:A157"/>
    <mergeCell ref="B155:B157"/>
    <mergeCell ref="C155:C157"/>
    <mergeCell ref="D155:D157"/>
    <mergeCell ref="G155:G157"/>
    <mergeCell ref="L152:L154"/>
    <mergeCell ref="M152:M154"/>
    <mergeCell ref="N152:N154"/>
    <mergeCell ref="O152:O154"/>
    <mergeCell ref="U152:U154"/>
    <mergeCell ref="V152:V154"/>
    <mergeCell ref="M149:M151"/>
    <mergeCell ref="N149:N151"/>
    <mergeCell ref="O149:O151"/>
    <mergeCell ref="U149:U151"/>
    <mergeCell ref="V149:V151"/>
    <mergeCell ref="L149:L151"/>
    <mergeCell ref="A152:A154"/>
    <mergeCell ref="B152:B154"/>
    <mergeCell ref="C152:C154"/>
    <mergeCell ref="D152:D154"/>
    <mergeCell ref="G152:G154"/>
    <mergeCell ref="A149:A151"/>
    <mergeCell ref="B149:B151"/>
    <mergeCell ref="C149:C151"/>
    <mergeCell ref="D149:D151"/>
    <mergeCell ref="G149:G151"/>
    <mergeCell ref="L146:L148"/>
    <mergeCell ref="M146:M148"/>
    <mergeCell ref="N146:N148"/>
    <mergeCell ref="O146:O148"/>
    <mergeCell ref="U146:U148"/>
    <mergeCell ref="V146:V148"/>
    <mergeCell ref="M143:M145"/>
    <mergeCell ref="N143:N145"/>
    <mergeCell ref="O143:O145"/>
    <mergeCell ref="U143:U145"/>
    <mergeCell ref="V143:V145"/>
    <mergeCell ref="L143:L145"/>
    <mergeCell ref="A146:A148"/>
    <mergeCell ref="B146:B148"/>
    <mergeCell ref="C146:C148"/>
    <mergeCell ref="D146:D148"/>
    <mergeCell ref="G146:G148"/>
    <mergeCell ref="A143:A145"/>
    <mergeCell ref="B143:B145"/>
    <mergeCell ref="C143:C145"/>
    <mergeCell ref="D143:D145"/>
    <mergeCell ref="G143:G145"/>
    <mergeCell ref="L140:L142"/>
    <mergeCell ref="M140:M142"/>
    <mergeCell ref="N140:N142"/>
    <mergeCell ref="O140:O142"/>
    <mergeCell ref="U140:U142"/>
    <mergeCell ref="V140:V142"/>
    <mergeCell ref="M137:M139"/>
    <mergeCell ref="N137:N139"/>
    <mergeCell ref="O137:O139"/>
    <mergeCell ref="U137:U139"/>
    <mergeCell ref="V137:V139"/>
    <mergeCell ref="L137:L139"/>
    <mergeCell ref="A140:A142"/>
    <mergeCell ref="B140:B142"/>
    <mergeCell ref="C140:C142"/>
    <mergeCell ref="D140:D142"/>
    <mergeCell ref="G140:G142"/>
    <mergeCell ref="A137:A139"/>
    <mergeCell ref="B137:B139"/>
    <mergeCell ref="C137:C139"/>
    <mergeCell ref="D137:D139"/>
    <mergeCell ref="G137:G139"/>
    <mergeCell ref="L134:L136"/>
    <mergeCell ref="M134:M136"/>
    <mergeCell ref="N134:N136"/>
    <mergeCell ref="O134:O136"/>
    <mergeCell ref="U134:U136"/>
    <mergeCell ref="V134:V136"/>
    <mergeCell ref="M131:M133"/>
    <mergeCell ref="N131:N133"/>
    <mergeCell ref="O131:O133"/>
    <mergeCell ref="U131:U133"/>
    <mergeCell ref="V131:V133"/>
    <mergeCell ref="L131:L133"/>
    <mergeCell ref="A134:A136"/>
    <mergeCell ref="B134:B136"/>
    <mergeCell ref="C134:C136"/>
    <mergeCell ref="D134:D136"/>
    <mergeCell ref="G134:G136"/>
    <mergeCell ref="A131:A133"/>
    <mergeCell ref="B131:B133"/>
    <mergeCell ref="C131:C133"/>
    <mergeCell ref="D131:D133"/>
    <mergeCell ref="G131:G133"/>
    <mergeCell ref="L128:L130"/>
    <mergeCell ref="M128:M130"/>
    <mergeCell ref="N128:N130"/>
    <mergeCell ref="O128:O130"/>
    <mergeCell ref="U128:U130"/>
    <mergeCell ref="V128:V130"/>
    <mergeCell ref="M125:M127"/>
    <mergeCell ref="N125:N127"/>
    <mergeCell ref="O125:O127"/>
    <mergeCell ref="U125:U127"/>
    <mergeCell ref="V125:V127"/>
    <mergeCell ref="L125:L127"/>
    <mergeCell ref="A128:A130"/>
    <mergeCell ref="B128:B130"/>
    <mergeCell ref="C128:C130"/>
    <mergeCell ref="D128:D130"/>
    <mergeCell ref="G128:G130"/>
    <mergeCell ref="A125:A127"/>
    <mergeCell ref="B125:B127"/>
    <mergeCell ref="C125:C127"/>
    <mergeCell ref="D125:D127"/>
    <mergeCell ref="G125:G127"/>
    <mergeCell ref="L122:L124"/>
    <mergeCell ref="M122:M124"/>
    <mergeCell ref="N122:N124"/>
    <mergeCell ref="O122:O124"/>
    <mergeCell ref="U122:U124"/>
    <mergeCell ref="V122:V124"/>
    <mergeCell ref="M119:M121"/>
    <mergeCell ref="N119:N121"/>
    <mergeCell ref="O119:O121"/>
    <mergeCell ref="U119:U121"/>
    <mergeCell ref="V119:V121"/>
    <mergeCell ref="L119:L121"/>
    <mergeCell ref="A122:A124"/>
    <mergeCell ref="B122:B124"/>
    <mergeCell ref="C122:C124"/>
    <mergeCell ref="D122:D124"/>
    <mergeCell ref="G122:G124"/>
    <mergeCell ref="A119:A121"/>
    <mergeCell ref="B119:B121"/>
    <mergeCell ref="C119:C121"/>
    <mergeCell ref="D119:D121"/>
    <mergeCell ref="G119:G121"/>
    <mergeCell ref="L116:L118"/>
    <mergeCell ref="M116:M118"/>
    <mergeCell ref="N116:N118"/>
    <mergeCell ref="O116:O118"/>
    <mergeCell ref="U116:U118"/>
    <mergeCell ref="V116:V118"/>
    <mergeCell ref="M113:M115"/>
    <mergeCell ref="N113:N115"/>
    <mergeCell ref="O113:O115"/>
    <mergeCell ref="U113:U115"/>
    <mergeCell ref="V113:V115"/>
    <mergeCell ref="L113:L115"/>
    <mergeCell ref="A116:A118"/>
    <mergeCell ref="B116:B118"/>
    <mergeCell ref="C116:C118"/>
    <mergeCell ref="D116:D118"/>
    <mergeCell ref="G116:G118"/>
    <mergeCell ref="A113:A115"/>
    <mergeCell ref="B113:B115"/>
    <mergeCell ref="C113:C115"/>
    <mergeCell ref="D113:D115"/>
    <mergeCell ref="G113:G115"/>
    <mergeCell ref="L110:L112"/>
    <mergeCell ref="M110:M112"/>
    <mergeCell ref="N110:N112"/>
    <mergeCell ref="O110:O112"/>
    <mergeCell ref="U110:U112"/>
    <mergeCell ref="V110:V112"/>
    <mergeCell ref="M107:M109"/>
    <mergeCell ref="N107:N109"/>
    <mergeCell ref="O107:O109"/>
    <mergeCell ref="U107:U109"/>
    <mergeCell ref="V107:V109"/>
    <mergeCell ref="L107:L109"/>
    <mergeCell ref="A110:A112"/>
    <mergeCell ref="B110:B112"/>
    <mergeCell ref="C110:C112"/>
    <mergeCell ref="D110:D112"/>
    <mergeCell ref="G110:G112"/>
    <mergeCell ref="A107:A109"/>
    <mergeCell ref="B107:B109"/>
    <mergeCell ref="C107:C109"/>
    <mergeCell ref="D107:D109"/>
    <mergeCell ref="G107:G109"/>
    <mergeCell ref="L104:L106"/>
    <mergeCell ref="M104:M106"/>
    <mergeCell ref="N104:N106"/>
    <mergeCell ref="O104:O106"/>
    <mergeCell ref="U104:U106"/>
    <mergeCell ref="V104:V106"/>
    <mergeCell ref="M101:M103"/>
    <mergeCell ref="N101:N103"/>
    <mergeCell ref="O101:O103"/>
    <mergeCell ref="U101:U103"/>
    <mergeCell ref="V101:V103"/>
    <mergeCell ref="L101:L103"/>
    <mergeCell ref="A104:A106"/>
    <mergeCell ref="B104:B106"/>
    <mergeCell ref="C104:C106"/>
    <mergeCell ref="D104:D106"/>
    <mergeCell ref="G104:G106"/>
    <mergeCell ref="A101:A103"/>
    <mergeCell ref="B101:B103"/>
    <mergeCell ref="C101:C103"/>
    <mergeCell ref="D101:D103"/>
    <mergeCell ref="G101:G103"/>
    <mergeCell ref="L98:L100"/>
    <mergeCell ref="M98:M100"/>
    <mergeCell ref="N98:N100"/>
    <mergeCell ref="O98:O100"/>
    <mergeCell ref="U98:U100"/>
    <mergeCell ref="V98:V100"/>
    <mergeCell ref="M95:M97"/>
    <mergeCell ref="N95:N97"/>
    <mergeCell ref="O95:O97"/>
    <mergeCell ref="U95:U97"/>
    <mergeCell ref="V95:V97"/>
    <mergeCell ref="L95:L97"/>
    <mergeCell ref="A98:A100"/>
    <mergeCell ref="B98:B100"/>
    <mergeCell ref="C98:C100"/>
    <mergeCell ref="D98:D100"/>
    <mergeCell ref="G98:G100"/>
    <mergeCell ref="A95:A97"/>
    <mergeCell ref="B95:B97"/>
    <mergeCell ref="C95:C97"/>
    <mergeCell ref="D95:D97"/>
    <mergeCell ref="G95:G97"/>
    <mergeCell ref="L92:L94"/>
    <mergeCell ref="M92:M94"/>
    <mergeCell ref="N92:N94"/>
    <mergeCell ref="O92:O94"/>
    <mergeCell ref="U92:U94"/>
    <mergeCell ref="V92:V94"/>
    <mergeCell ref="M89:M91"/>
    <mergeCell ref="N89:N91"/>
    <mergeCell ref="O89:O91"/>
    <mergeCell ref="U89:U91"/>
    <mergeCell ref="V89:V91"/>
    <mergeCell ref="L89:L91"/>
    <mergeCell ref="A92:A94"/>
    <mergeCell ref="B92:B94"/>
    <mergeCell ref="C92:C94"/>
    <mergeCell ref="D92:D94"/>
    <mergeCell ref="G92:G94"/>
    <mergeCell ref="A89:A91"/>
    <mergeCell ref="B89:B91"/>
    <mergeCell ref="C89:C91"/>
    <mergeCell ref="D89:D91"/>
    <mergeCell ref="G89:G91"/>
    <mergeCell ref="L86:L88"/>
    <mergeCell ref="M86:M88"/>
    <mergeCell ref="N86:N88"/>
    <mergeCell ref="O86:O88"/>
    <mergeCell ref="U86:U88"/>
    <mergeCell ref="V86:V88"/>
    <mergeCell ref="M83:M85"/>
    <mergeCell ref="N83:N85"/>
    <mergeCell ref="O83:O85"/>
    <mergeCell ref="U83:U85"/>
    <mergeCell ref="V83:V85"/>
    <mergeCell ref="L83:L85"/>
    <mergeCell ref="A86:A88"/>
    <mergeCell ref="B86:B88"/>
    <mergeCell ref="C86:C88"/>
    <mergeCell ref="D86:D88"/>
    <mergeCell ref="G86:G88"/>
    <mergeCell ref="A83:A85"/>
    <mergeCell ref="B83:B85"/>
    <mergeCell ref="C83:C85"/>
    <mergeCell ref="D83:D85"/>
    <mergeCell ref="G83:G85"/>
    <mergeCell ref="L80:L82"/>
    <mergeCell ref="M80:M82"/>
    <mergeCell ref="N80:N82"/>
    <mergeCell ref="O80:O82"/>
    <mergeCell ref="U80:U82"/>
    <mergeCell ref="V80:V82"/>
    <mergeCell ref="M77:M79"/>
    <mergeCell ref="N77:N79"/>
    <mergeCell ref="O77:O79"/>
    <mergeCell ref="U77:U79"/>
    <mergeCell ref="V77:V79"/>
    <mergeCell ref="L77:L79"/>
    <mergeCell ref="A80:A82"/>
    <mergeCell ref="B80:B82"/>
    <mergeCell ref="C80:C82"/>
    <mergeCell ref="D80:D82"/>
    <mergeCell ref="G80:G82"/>
    <mergeCell ref="A77:A79"/>
    <mergeCell ref="B77:B79"/>
    <mergeCell ref="C77:C79"/>
    <mergeCell ref="D77:D79"/>
    <mergeCell ref="G77:G79"/>
    <mergeCell ref="L74:L76"/>
    <mergeCell ref="M74:M76"/>
    <mergeCell ref="N74:N76"/>
    <mergeCell ref="O74:O76"/>
    <mergeCell ref="U74:U76"/>
    <mergeCell ref="V74:V76"/>
    <mergeCell ref="M71:M73"/>
    <mergeCell ref="N71:N73"/>
    <mergeCell ref="O71:O73"/>
    <mergeCell ref="U71:U73"/>
    <mergeCell ref="V71:V73"/>
    <mergeCell ref="L71:L73"/>
    <mergeCell ref="A74:A76"/>
    <mergeCell ref="B74:B76"/>
    <mergeCell ref="C74:C76"/>
    <mergeCell ref="D74:D76"/>
    <mergeCell ref="G74:G76"/>
    <mergeCell ref="A71:A73"/>
    <mergeCell ref="B71:B73"/>
    <mergeCell ref="C71:C73"/>
    <mergeCell ref="D71:D73"/>
    <mergeCell ref="G71:G73"/>
    <mergeCell ref="L68:L70"/>
    <mergeCell ref="M68:M70"/>
    <mergeCell ref="N68:N70"/>
    <mergeCell ref="O68:O70"/>
    <mergeCell ref="U68:U70"/>
    <mergeCell ref="V68:V70"/>
    <mergeCell ref="M65:M67"/>
    <mergeCell ref="N65:N67"/>
    <mergeCell ref="O65:O67"/>
    <mergeCell ref="U65:U67"/>
    <mergeCell ref="V65:V67"/>
    <mergeCell ref="L65:L67"/>
    <mergeCell ref="A68:A70"/>
    <mergeCell ref="B68:B70"/>
    <mergeCell ref="C68:C70"/>
    <mergeCell ref="D68:D70"/>
    <mergeCell ref="G68:G70"/>
    <mergeCell ref="A65:A67"/>
    <mergeCell ref="B65:B67"/>
    <mergeCell ref="C65:C67"/>
    <mergeCell ref="D65:D67"/>
    <mergeCell ref="G65:G67"/>
    <mergeCell ref="L62:L64"/>
    <mergeCell ref="M62:M64"/>
    <mergeCell ref="N62:N64"/>
    <mergeCell ref="O62:O64"/>
    <mergeCell ref="U62:U64"/>
    <mergeCell ref="V62:V64"/>
    <mergeCell ref="M59:M61"/>
    <mergeCell ref="N59:N61"/>
    <mergeCell ref="O59:O61"/>
    <mergeCell ref="U59:U61"/>
    <mergeCell ref="V59:V61"/>
    <mergeCell ref="L59:L61"/>
    <mergeCell ref="A62:A64"/>
    <mergeCell ref="B62:B64"/>
    <mergeCell ref="C62:C64"/>
    <mergeCell ref="D62:D64"/>
    <mergeCell ref="G62:G64"/>
    <mergeCell ref="A59:A61"/>
    <mergeCell ref="B59:B61"/>
    <mergeCell ref="C59:C61"/>
    <mergeCell ref="D59:D61"/>
    <mergeCell ref="G59:G61"/>
    <mergeCell ref="L56:L58"/>
    <mergeCell ref="M56:M58"/>
    <mergeCell ref="N56:N58"/>
    <mergeCell ref="O56:O58"/>
    <mergeCell ref="U56:U58"/>
    <mergeCell ref="V56:V58"/>
    <mergeCell ref="M53:M55"/>
    <mergeCell ref="N53:N55"/>
    <mergeCell ref="O53:O55"/>
    <mergeCell ref="U53:U55"/>
    <mergeCell ref="V53:V55"/>
    <mergeCell ref="L53:L55"/>
    <mergeCell ref="A56:A58"/>
    <mergeCell ref="B56:B58"/>
    <mergeCell ref="C56:C58"/>
    <mergeCell ref="D56:D58"/>
    <mergeCell ref="G56:G58"/>
    <mergeCell ref="A53:A55"/>
    <mergeCell ref="B53:B55"/>
    <mergeCell ref="C53:C55"/>
    <mergeCell ref="D53:D55"/>
    <mergeCell ref="G53:G55"/>
    <mergeCell ref="L50:L52"/>
    <mergeCell ref="M50:M52"/>
    <mergeCell ref="N50:N52"/>
    <mergeCell ref="O50:O52"/>
    <mergeCell ref="U50:U52"/>
    <mergeCell ref="V50:V52"/>
    <mergeCell ref="M47:M49"/>
    <mergeCell ref="N47:N49"/>
    <mergeCell ref="O47:O49"/>
    <mergeCell ref="U47:U49"/>
    <mergeCell ref="V47:V49"/>
    <mergeCell ref="L47:L49"/>
    <mergeCell ref="A50:A52"/>
    <mergeCell ref="B50:B52"/>
    <mergeCell ref="C50:C52"/>
    <mergeCell ref="D50:D52"/>
    <mergeCell ref="G50:G52"/>
    <mergeCell ref="A47:A49"/>
    <mergeCell ref="B47:B49"/>
    <mergeCell ref="C47:C49"/>
    <mergeCell ref="D47:D49"/>
    <mergeCell ref="G47:G49"/>
    <mergeCell ref="L44:L46"/>
    <mergeCell ref="M44:M46"/>
    <mergeCell ref="N44:N46"/>
    <mergeCell ref="O44:O46"/>
    <mergeCell ref="U44:U46"/>
    <mergeCell ref="V44:V46"/>
    <mergeCell ref="M41:M43"/>
    <mergeCell ref="N41:N43"/>
    <mergeCell ref="O41:O43"/>
    <mergeCell ref="U41:U43"/>
    <mergeCell ref="V41:V43"/>
    <mergeCell ref="L41:L43"/>
    <mergeCell ref="A44:A46"/>
    <mergeCell ref="B44:B46"/>
    <mergeCell ref="C44:C46"/>
    <mergeCell ref="D44:D46"/>
    <mergeCell ref="G44:G46"/>
    <mergeCell ref="A41:A43"/>
    <mergeCell ref="B41:B43"/>
    <mergeCell ref="C41:C43"/>
    <mergeCell ref="D41:D43"/>
    <mergeCell ref="G41:G43"/>
    <mergeCell ref="L38:L40"/>
    <mergeCell ref="M38:M40"/>
    <mergeCell ref="N38:N40"/>
    <mergeCell ref="O38:O40"/>
    <mergeCell ref="U38:U40"/>
    <mergeCell ref="V38:V40"/>
    <mergeCell ref="M35:M37"/>
    <mergeCell ref="N35:N37"/>
    <mergeCell ref="O35:O37"/>
    <mergeCell ref="U35:U37"/>
    <mergeCell ref="V35:V37"/>
    <mergeCell ref="L35:L37"/>
    <mergeCell ref="A38:A40"/>
    <mergeCell ref="B38:B40"/>
    <mergeCell ref="C38:C40"/>
    <mergeCell ref="D38:D40"/>
    <mergeCell ref="G38:G40"/>
    <mergeCell ref="A35:A37"/>
    <mergeCell ref="B35:B37"/>
    <mergeCell ref="C35:C37"/>
    <mergeCell ref="D35:D37"/>
    <mergeCell ref="G35:G37"/>
    <mergeCell ref="L32:L34"/>
    <mergeCell ref="M32:M34"/>
    <mergeCell ref="N32:N34"/>
    <mergeCell ref="O32:O34"/>
    <mergeCell ref="U32:U34"/>
    <mergeCell ref="V32:V34"/>
    <mergeCell ref="M29:M31"/>
    <mergeCell ref="N29:N31"/>
    <mergeCell ref="O29:O31"/>
    <mergeCell ref="U29:U31"/>
    <mergeCell ref="V29:V31"/>
    <mergeCell ref="L29:L31"/>
    <mergeCell ref="A32:A34"/>
    <mergeCell ref="B32:B34"/>
    <mergeCell ref="C32:C34"/>
    <mergeCell ref="D32:D34"/>
    <mergeCell ref="G32:G34"/>
    <mergeCell ref="A29:A31"/>
    <mergeCell ref="B29:B31"/>
    <mergeCell ref="C29:C31"/>
    <mergeCell ref="D29:D31"/>
    <mergeCell ref="G29:G31"/>
    <mergeCell ref="L26:L28"/>
    <mergeCell ref="M26:M28"/>
    <mergeCell ref="N26:N28"/>
    <mergeCell ref="O26:O28"/>
    <mergeCell ref="U26:U28"/>
    <mergeCell ref="V26:V28"/>
    <mergeCell ref="M23:M25"/>
    <mergeCell ref="N23:N25"/>
    <mergeCell ref="O23:O25"/>
    <mergeCell ref="U23:U25"/>
    <mergeCell ref="V23:V25"/>
    <mergeCell ref="L23:L25"/>
    <mergeCell ref="A26:A28"/>
    <mergeCell ref="B26:B28"/>
    <mergeCell ref="C26:C28"/>
    <mergeCell ref="D26:D28"/>
    <mergeCell ref="G26:G28"/>
    <mergeCell ref="A23:A25"/>
    <mergeCell ref="B23:B25"/>
    <mergeCell ref="C23:C25"/>
    <mergeCell ref="D23:D25"/>
    <mergeCell ref="G23:G25"/>
    <mergeCell ref="L20:L22"/>
    <mergeCell ref="M20:M22"/>
    <mergeCell ref="N20:N22"/>
    <mergeCell ref="O20:O22"/>
    <mergeCell ref="U20:U22"/>
    <mergeCell ref="V20:V22"/>
    <mergeCell ref="M17:M19"/>
    <mergeCell ref="N17:N19"/>
    <mergeCell ref="O17:O19"/>
    <mergeCell ref="U17:U19"/>
    <mergeCell ref="V17:V19"/>
    <mergeCell ref="L17:L19"/>
    <mergeCell ref="A20:A22"/>
    <mergeCell ref="B20:B22"/>
    <mergeCell ref="C20:C22"/>
    <mergeCell ref="D20:D22"/>
    <mergeCell ref="G20:G22"/>
    <mergeCell ref="A17:A19"/>
    <mergeCell ref="B17:B19"/>
    <mergeCell ref="C17:C19"/>
    <mergeCell ref="D17:D19"/>
    <mergeCell ref="G17:G19"/>
    <mergeCell ref="L14:L16"/>
    <mergeCell ref="M14:M16"/>
    <mergeCell ref="N14:N16"/>
    <mergeCell ref="O14:O16"/>
    <mergeCell ref="U14:U16"/>
    <mergeCell ref="V14:V16"/>
    <mergeCell ref="M11:M13"/>
    <mergeCell ref="N11:N13"/>
    <mergeCell ref="O11:O13"/>
    <mergeCell ref="U11:U13"/>
    <mergeCell ref="V11:V13"/>
    <mergeCell ref="L11:L13"/>
    <mergeCell ref="A14:A16"/>
    <mergeCell ref="B14:B16"/>
    <mergeCell ref="C14:C16"/>
    <mergeCell ref="D14:D16"/>
    <mergeCell ref="G14:G16"/>
    <mergeCell ref="A11:A13"/>
    <mergeCell ref="B11:B13"/>
    <mergeCell ref="C11:C13"/>
    <mergeCell ref="D11:D13"/>
    <mergeCell ref="G11:G13"/>
    <mergeCell ref="L8:L10"/>
    <mergeCell ref="M8:M10"/>
    <mergeCell ref="N8:N10"/>
    <mergeCell ref="O8:O10"/>
    <mergeCell ref="U8:U10"/>
    <mergeCell ref="V8:V10"/>
    <mergeCell ref="M5:M7"/>
    <mergeCell ref="N5:N7"/>
    <mergeCell ref="O5:O7"/>
    <mergeCell ref="U5:U7"/>
    <mergeCell ref="V5:V7"/>
    <mergeCell ref="L5:L7"/>
    <mergeCell ref="A8:A10"/>
    <mergeCell ref="B8:B10"/>
    <mergeCell ref="C8:C10"/>
    <mergeCell ref="D8:D10"/>
    <mergeCell ref="G8:G10"/>
    <mergeCell ref="A5:A7"/>
    <mergeCell ref="B5:B7"/>
    <mergeCell ref="C5:C7"/>
    <mergeCell ref="D5:D7"/>
    <mergeCell ref="G5:G7"/>
    <mergeCell ref="G3:G4"/>
    <mergeCell ref="P3:R3"/>
    <mergeCell ref="L4:M4"/>
    <mergeCell ref="N4:O4"/>
    <mergeCell ref="P4:S4"/>
    <mergeCell ref="A1:F1"/>
    <mergeCell ref="A3:A4"/>
    <mergeCell ref="B3:B4"/>
    <mergeCell ref="C3:C4"/>
    <mergeCell ref="D3:D4"/>
    <mergeCell ref="E3:F3"/>
    <mergeCell ref="H4:I4"/>
    <mergeCell ref="H3:O3"/>
    <mergeCell ref="J4:K4"/>
  </mergeCells>
  <phoneticPr fontId="3"/>
  <printOptions horizontalCentered="1"/>
  <pageMargins left="0.31496062992125984" right="0.31496062992125984" top="0.55118110236220474" bottom="0.35433070866141736" header="0.31496062992125984" footer="0.31496062992125984"/>
  <pageSetup paperSize="9" scale="94" fitToHeight="0" orientation="landscape" r:id="rId1"/>
  <rowBreaks count="2" manualBreakCount="2">
    <brk id="43" max="14" man="1"/>
    <brk id="82" max="14"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2">
    <tabColor rgb="FFFFFF00"/>
    <pageSetUpPr fitToPage="1"/>
  </sheetPr>
  <dimension ref="A1:V184"/>
  <sheetViews>
    <sheetView view="pageBreakPreview" zoomScaleNormal="100" zoomScaleSheetLayoutView="100" workbookViewId="0">
      <selection sqref="A1:F1"/>
    </sheetView>
  </sheetViews>
  <sheetFormatPr defaultColWidth="9" defaultRowHeight="13.2"/>
  <cols>
    <col min="1" max="1" width="3.21875" style="11" bestFit="1" customWidth="1"/>
    <col min="2" max="2" width="14.88671875" style="11" customWidth="1"/>
    <col min="3" max="4" width="9.44140625" style="11" customWidth="1"/>
    <col min="5" max="5" width="10.6640625" style="11" customWidth="1"/>
    <col min="6" max="6" width="16.21875" style="11" customWidth="1"/>
    <col min="7" max="7" width="10.33203125" style="11" customWidth="1"/>
    <col min="8" max="8" width="6" style="11" customWidth="1"/>
    <col min="9" max="9" width="4.77734375" style="11" customWidth="1"/>
    <col min="10" max="10" width="5.33203125" style="11" customWidth="1"/>
    <col min="11" max="11" width="4.77734375" style="11" customWidth="1"/>
    <col min="12" max="12" width="6" style="11" customWidth="1"/>
    <col min="13" max="13" width="4.77734375" style="11" customWidth="1"/>
    <col min="14" max="14" width="5.33203125" style="11" customWidth="1"/>
    <col min="15" max="15" width="4.77734375" style="11" customWidth="1"/>
    <col min="16" max="19" width="9" style="11"/>
    <col min="20" max="22" width="9" style="11" hidden="1" customWidth="1"/>
    <col min="23" max="16384" width="9" style="11"/>
  </cols>
  <sheetData>
    <row r="1" spans="1:22" ht="18" customHeight="1">
      <c r="A1" s="2406" t="s">
        <v>682</v>
      </c>
      <c r="B1" s="2406"/>
      <c r="C1" s="2406"/>
      <c r="D1" s="2406"/>
      <c r="E1" s="2406"/>
      <c r="F1" s="2406"/>
      <c r="G1" s="19"/>
    </row>
    <row r="2" spans="1:22" ht="18" customHeight="1">
      <c r="A2" s="28" t="s">
        <v>732</v>
      </c>
      <c r="B2" s="28"/>
      <c r="C2" s="28"/>
      <c r="D2" s="28"/>
      <c r="E2" s="28"/>
      <c r="F2" s="28"/>
      <c r="G2" s="28"/>
      <c r="H2" s="28"/>
      <c r="I2" s="28"/>
      <c r="J2" s="28"/>
      <c r="K2" s="28"/>
      <c r="L2" s="28"/>
      <c r="M2" s="28"/>
      <c r="N2" s="28"/>
      <c r="O2" s="28"/>
    </row>
    <row r="3" spans="1:22" s="13" customFormat="1" ht="31.5" customHeight="1">
      <c r="A3" s="2443" t="s">
        <v>499</v>
      </c>
      <c r="B3" s="2402" t="s">
        <v>465</v>
      </c>
      <c r="C3" s="2443" t="s">
        <v>486</v>
      </c>
      <c r="D3" s="2443" t="s">
        <v>734</v>
      </c>
      <c r="E3" s="2493" t="s">
        <v>498</v>
      </c>
      <c r="F3" s="2495"/>
      <c r="G3" s="2536" t="s">
        <v>497</v>
      </c>
      <c r="H3" s="2543" t="s">
        <v>1048</v>
      </c>
      <c r="I3" s="2544"/>
      <c r="J3" s="2544"/>
      <c r="K3" s="2544"/>
      <c r="L3" s="2544"/>
      <c r="M3" s="2544"/>
      <c r="N3" s="2544"/>
      <c r="O3" s="2545"/>
      <c r="P3" s="2538" t="s">
        <v>993</v>
      </c>
      <c r="Q3" s="2539"/>
      <c r="R3" s="2539"/>
      <c r="S3" s="30" t="str">
        <f>IF(SUM(V5:V184)=0,"",COUNTIFS(U5:U184,1,V5:V184,"&gt;="&amp;職員点検資料１!P2-2))</f>
        <v/>
      </c>
    </row>
    <row r="4" spans="1:22" s="13" customFormat="1" ht="48" customHeight="1">
      <c r="A4" s="2501"/>
      <c r="B4" s="2403"/>
      <c r="C4" s="2501"/>
      <c r="D4" s="2501"/>
      <c r="E4" s="17" t="s">
        <v>493</v>
      </c>
      <c r="F4" s="16" t="s">
        <v>492</v>
      </c>
      <c r="G4" s="2532"/>
      <c r="H4" s="2531" t="s">
        <v>1050</v>
      </c>
      <c r="I4" s="2531"/>
      <c r="J4" s="2501" t="s">
        <v>1051</v>
      </c>
      <c r="K4" s="2532"/>
      <c r="L4" s="2531" t="s">
        <v>1047</v>
      </c>
      <c r="M4" s="2531"/>
      <c r="N4" s="2501" t="s">
        <v>1049</v>
      </c>
      <c r="O4" s="2532"/>
      <c r="P4" s="2540" t="s">
        <v>994</v>
      </c>
      <c r="Q4" s="2541"/>
      <c r="R4" s="2541"/>
      <c r="S4" s="2541"/>
    </row>
    <row r="5" spans="1:22" s="13" customFormat="1" ht="12" customHeight="1">
      <c r="A5" s="2420">
        <v>1</v>
      </c>
      <c r="B5" s="2509" t="str">
        <f>IF(職員点検資料１!B5="","",職員点検資料１!B5)</f>
        <v/>
      </c>
      <c r="C5" s="2509" t="str">
        <f>IF(職員点検資料１!C5="","",職員点検資料１!C5)</f>
        <v/>
      </c>
      <c r="D5" s="2509" t="str">
        <f>IF(職員点検資料１!D5="","",職員点検資料１!D5)</f>
        <v/>
      </c>
      <c r="E5" s="22" t="str">
        <f>職員点検資料１!E5</f>
        <v>保育士</v>
      </c>
      <c r="F5" s="23" t="str">
        <f>IF(職員点検資料１!F5="","",職員点検資料１!F5)</f>
        <v/>
      </c>
      <c r="G5" s="2530" t="str">
        <f>IF(職員点検資料１!G5="","",職員点検資料１!G5)</f>
        <v/>
      </c>
      <c r="H5" s="2533"/>
      <c r="I5" s="2518" t="s">
        <v>255</v>
      </c>
      <c r="J5" s="2454"/>
      <c r="K5" s="2537" t="s">
        <v>255</v>
      </c>
      <c r="L5" s="2533"/>
      <c r="M5" s="2518" t="s">
        <v>255</v>
      </c>
      <c r="N5" s="2454"/>
      <c r="O5" s="2518" t="s">
        <v>255</v>
      </c>
      <c r="U5" s="2355" t="str">
        <f>職員点検資料１!AC5</f>
        <v/>
      </c>
      <c r="V5" s="2355">
        <f>H5+J5</f>
        <v>0</v>
      </c>
    </row>
    <row r="6" spans="1:22" s="13" customFormat="1" ht="12">
      <c r="A6" s="2421"/>
      <c r="B6" s="2510"/>
      <c r="C6" s="2510"/>
      <c r="D6" s="2510"/>
      <c r="E6" s="24" t="str">
        <f>職員点検資料１!E6</f>
        <v>幼稚園教諭</v>
      </c>
      <c r="F6" s="25" t="str">
        <f>IF(職員点検資料１!F6="","",職員点検資料１!F6)</f>
        <v/>
      </c>
      <c r="G6" s="2525"/>
      <c r="H6" s="2534"/>
      <c r="I6" s="2519"/>
      <c r="J6" s="2428"/>
      <c r="K6" s="2519"/>
      <c r="L6" s="2534"/>
      <c r="M6" s="2519"/>
      <c r="N6" s="2428"/>
      <c r="O6" s="2519"/>
      <c r="U6" s="2356"/>
      <c r="V6" s="2356"/>
    </row>
    <row r="7" spans="1:22" s="13" customFormat="1" ht="12">
      <c r="A7" s="2422"/>
      <c r="B7" s="2511"/>
      <c r="C7" s="2511"/>
      <c r="D7" s="2511"/>
      <c r="E7" s="26" t="str">
        <f>職員点検資料１!E7</f>
        <v>（　　　　　　）</v>
      </c>
      <c r="F7" s="27" t="str">
        <f>IF(職員点検資料１!F7="","",職員点検資料１!F7)</f>
        <v/>
      </c>
      <c r="G7" s="2526"/>
      <c r="H7" s="2535"/>
      <c r="I7" s="2520"/>
      <c r="J7" s="2429"/>
      <c r="K7" s="2520"/>
      <c r="L7" s="2535"/>
      <c r="M7" s="2520"/>
      <c r="N7" s="2429"/>
      <c r="O7" s="2520"/>
      <c r="U7" s="2357"/>
      <c r="V7" s="2357"/>
    </row>
    <row r="8" spans="1:22" s="13" customFormat="1" ht="12" customHeight="1">
      <c r="A8" s="2420">
        <v>2</v>
      </c>
      <c r="B8" s="2509" t="str">
        <f>IF(職員点検資料１!B8="","",職員点検資料１!B8)</f>
        <v/>
      </c>
      <c r="C8" s="2509" t="str">
        <f>IF(職員点検資料１!C8="","",職員点検資料１!C8)</f>
        <v/>
      </c>
      <c r="D8" s="2509" t="str">
        <f>IF(職員点検資料１!D8="","",職員点検資料１!D8)</f>
        <v/>
      </c>
      <c r="E8" s="22" t="str">
        <f>職員点検資料１!E8</f>
        <v>保育士</v>
      </c>
      <c r="F8" s="23" t="str">
        <f>IF(職員点検資料１!F8="","",職員点検資料１!F8)</f>
        <v/>
      </c>
      <c r="G8" s="2530" t="str">
        <f>IF(職員点検資料１!G8="","",職員点検資料１!G8)</f>
        <v/>
      </c>
      <c r="H8" s="2533"/>
      <c r="I8" s="2518" t="s">
        <v>255</v>
      </c>
      <c r="J8" s="2454"/>
      <c r="K8" s="2537" t="s">
        <v>255</v>
      </c>
      <c r="L8" s="2533"/>
      <c r="M8" s="2518" t="s">
        <v>255</v>
      </c>
      <c r="N8" s="2454"/>
      <c r="O8" s="2518" t="s">
        <v>255</v>
      </c>
      <c r="U8" s="2355" t="str">
        <f>職員点検資料１!AC8</f>
        <v/>
      </c>
      <c r="V8" s="2355">
        <f t="shared" ref="V8" si="0">H8+J8</f>
        <v>0</v>
      </c>
    </row>
    <row r="9" spans="1:22" s="13" customFormat="1" ht="12">
      <c r="A9" s="2421"/>
      <c r="B9" s="2510"/>
      <c r="C9" s="2510"/>
      <c r="D9" s="2510"/>
      <c r="E9" s="24" t="str">
        <f>職員点検資料１!E9</f>
        <v>幼稚園教諭</v>
      </c>
      <c r="F9" s="25" t="str">
        <f>IF(職員点検資料１!F9="","",職員点検資料１!F9)</f>
        <v/>
      </c>
      <c r="G9" s="2525"/>
      <c r="H9" s="2534"/>
      <c r="I9" s="2519"/>
      <c r="J9" s="2428"/>
      <c r="K9" s="2519"/>
      <c r="L9" s="2534"/>
      <c r="M9" s="2519"/>
      <c r="N9" s="2428"/>
      <c r="O9" s="2519"/>
      <c r="U9" s="2356"/>
      <c r="V9" s="2356"/>
    </row>
    <row r="10" spans="1:22" s="13" customFormat="1" ht="12">
      <c r="A10" s="2422"/>
      <c r="B10" s="2511"/>
      <c r="C10" s="2511"/>
      <c r="D10" s="2511"/>
      <c r="E10" s="26" t="str">
        <f>職員点検資料１!E10</f>
        <v>（　　　　　　）</v>
      </c>
      <c r="F10" s="27" t="str">
        <f>IF(職員点検資料１!F10="","",職員点検資料１!F10)</f>
        <v/>
      </c>
      <c r="G10" s="2526"/>
      <c r="H10" s="2535"/>
      <c r="I10" s="2520"/>
      <c r="J10" s="2429"/>
      <c r="K10" s="2520"/>
      <c r="L10" s="2535"/>
      <c r="M10" s="2520"/>
      <c r="N10" s="2429"/>
      <c r="O10" s="2520"/>
      <c r="U10" s="2357"/>
      <c r="V10" s="2357"/>
    </row>
    <row r="11" spans="1:22" s="13" customFormat="1" ht="12" customHeight="1">
      <c r="A11" s="2420">
        <v>3</v>
      </c>
      <c r="B11" s="2509" t="str">
        <f>IF(職員点検資料１!B11="","",職員点検資料１!B11)</f>
        <v/>
      </c>
      <c r="C11" s="2509" t="str">
        <f>IF(職員点検資料１!C11="","",職員点検資料１!C11)</f>
        <v/>
      </c>
      <c r="D11" s="2509" t="str">
        <f>IF(職員点検資料１!D11="","",職員点検資料１!D11)</f>
        <v/>
      </c>
      <c r="E11" s="22" t="str">
        <f>職員点検資料１!E11</f>
        <v>保育士</v>
      </c>
      <c r="F11" s="23" t="str">
        <f>IF(職員点検資料１!F11="","",職員点検資料１!F11)</f>
        <v/>
      </c>
      <c r="G11" s="2530" t="str">
        <f>IF(職員点検資料１!G11="","",職員点検資料１!G11)</f>
        <v/>
      </c>
      <c r="H11" s="2533"/>
      <c r="I11" s="2518" t="s">
        <v>255</v>
      </c>
      <c r="J11" s="2454"/>
      <c r="K11" s="2537" t="s">
        <v>501</v>
      </c>
      <c r="L11" s="2533"/>
      <c r="M11" s="2518" t="s">
        <v>255</v>
      </c>
      <c r="N11" s="2454"/>
      <c r="O11" s="2518" t="s">
        <v>501</v>
      </c>
      <c r="U11" s="2355" t="str">
        <f>職員点検資料１!AC11</f>
        <v/>
      </c>
      <c r="V11" s="2355">
        <f t="shared" ref="V11" si="1">H11+J11</f>
        <v>0</v>
      </c>
    </row>
    <row r="12" spans="1:22" s="13" customFormat="1" ht="12">
      <c r="A12" s="2421"/>
      <c r="B12" s="2510"/>
      <c r="C12" s="2510"/>
      <c r="D12" s="2510"/>
      <c r="E12" s="24" t="str">
        <f>職員点検資料１!E12</f>
        <v>幼稚園教諭</v>
      </c>
      <c r="F12" s="25" t="str">
        <f>IF(職員点検資料１!F12="","",職員点検資料１!F12)</f>
        <v/>
      </c>
      <c r="G12" s="2525"/>
      <c r="H12" s="2534"/>
      <c r="I12" s="2519"/>
      <c r="J12" s="2428"/>
      <c r="K12" s="2519"/>
      <c r="L12" s="2534"/>
      <c r="M12" s="2519"/>
      <c r="N12" s="2428"/>
      <c r="O12" s="2519"/>
      <c r="U12" s="2356"/>
      <c r="V12" s="2356"/>
    </row>
    <row r="13" spans="1:22" s="13" customFormat="1" ht="12">
      <c r="A13" s="2422"/>
      <c r="B13" s="2511"/>
      <c r="C13" s="2511"/>
      <c r="D13" s="2511"/>
      <c r="E13" s="26" t="str">
        <f>職員点検資料１!E13</f>
        <v>（　　　　　　）</v>
      </c>
      <c r="F13" s="27" t="str">
        <f>IF(職員点検資料１!F13="","",職員点検資料１!F13)</f>
        <v/>
      </c>
      <c r="G13" s="2526"/>
      <c r="H13" s="2535"/>
      <c r="I13" s="2520"/>
      <c r="J13" s="2429"/>
      <c r="K13" s="2520"/>
      <c r="L13" s="2535"/>
      <c r="M13" s="2520"/>
      <c r="N13" s="2429"/>
      <c r="O13" s="2520"/>
      <c r="U13" s="2357"/>
      <c r="V13" s="2357"/>
    </row>
    <row r="14" spans="1:22" s="13" customFormat="1" ht="12" customHeight="1">
      <c r="A14" s="2420">
        <v>4</v>
      </c>
      <c r="B14" s="2509" t="str">
        <f>IF(職員点検資料１!B14="","",職員点検資料１!B14)</f>
        <v/>
      </c>
      <c r="C14" s="2509" t="str">
        <f>IF(職員点検資料１!C14="","",職員点検資料１!C14)</f>
        <v/>
      </c>
      <c r="D14" s="2509" t="str">
        <f>IF(職員点検資料１!D14="","",職員点検資料１!D14)</f>
        <v/>
      </c>
      <c r="E14" s="22" t="str">
        <f>職員点検資料１!E14</f>
        <v>保育士</v>
      </c>
      <c r="F14" s="23" t="str">
        <f>IF(職員点検資料１!F14="","",職員点検資料１!F14)</f>
        <v/>
      </c>
      <c r="G14" s="2530" t="str">
        <f>IF(職員点検資料１!G14="","",職員点検資料１!G14)</f>
        <v/>
      </c>
      <c r="H14" s="2533"/>
      <c r="I14" s="2518" t="s">
        <v>255</v>
      </c>
      <c r="J14" s="2454"/>
      <c r="K14" s="2537" t="s">
        <v>501</v>
      </c>
      <c r="L14" s="2533"/>
      <c r="M14" s="2518" t="s">
        <v>255</v>
      </c>
      <c r="N14" s="2454"/>
      <c r="O14" s="2518" t="s">
        <v>501</v>
      </c>
      <c r="U14" s="2355" t="str">
        <f>職員点検資料１!AC14</f>
        <v/>
      </c>
      <c r="V14" s="2355">
        <f t="shared" ref="V14" si="2">H14+J14</f>
        <v>0</v>
      </c>
    </row>
    <row r="15" spans="1:22" s="13" customFormat="1" ht="12">
      <c r="A15" s="2421"/>
      <c r="B15" s="2510"/>
      <c r="C15" s="2510"/>
      <c r="D15" s="2510"/>
      <c r="E15" s="24" t="str">
        <f>職員点検資料１!E15</f>
        <v>幼稚園教諭</v>
      </c>
      <c r="F15" s="25" t="str">
        <f>IF(職員点検資料１!F15="","",職員点検資料１!F15)</f>
        <v/>
      </c>
      <c r="G15" s="2525"/>
      <c r="H15" s="2534"/>
      <c r="I15" s="2519"/>
      <c r="J15" s="2428"/>
      <c r="K15" s="2519"/>
      <c r="L15" s="2534"/>
      <c r="M15" s="2519"/>
      <c r="N15" s="2428"/>
      <c r="O15" s="2519"/>
      <c r="U15" s="2356"/>
      <c r="V15" s="2356"/>
    </row>
    <row r="16" spans="1:22" s="13" customFormat="1" ht="12">
      <c r="A16" s="2422"/>
      <c r="B16" s="2511"/>
      <c r="C16" s="2511"/>
      <c r="D16" s="2511"/>
      <c r="E16" s="26" t="str">
        <f>職員点検資料１!E16</f>
        <v>（　　　　　　）</v>
      </c>
      <c r="F16" s="27" t="str">
        <f>IF(職員点検資料１!F16="","",職員点検資料１!F16)</f>
        <v/>
      </c>
      <c r="G16" s="2526"/>
      <c r="H16" s="2535"/>
      <c r="I16" s="2520"/>
      <c r="J16" s="2429"/>
      <c r="K16" s="2520"/>
      <c r="L16" s="2535"/>
      <c r="M16" s="2520"/>
      <c r="N16" s="2429"/>
      <c r="O16" s="2520"/>
      <c r="U16" s="2357"/>
      <c r="V16" s="2357"/>
    </row>
    <row r="17" spans="1:22" s="13" customFormat="1" ht="12" customHeight="1">
      <c r="A17" s="2420">
        <v>5</v>
      </c>
      <c r="B17" s="2509" t="str">
        <f>IF(職員点検資料１!B17="","",職員点検資料１!B17)</f>
        <v/>
      </c>
      <c r="C17" s="2509" t="str">
        <f>IF(職員点検資料１!C17="","",職員点検資料１!C17)</f>
        <v/>
      </c>
      <c r="D17" s="2509" t="str">
        <f>IF(職員点検資料１!D17="","",職員点検資料１!D17)</f>
        <v/>
      </c>
      <c r="E17" s="22" t="str">
        <f>職員点検資料１!E17</f>
        <v>保育士</v>
      </c>
      <c r="F17" s="23" t="str">
        <f>IF(職員点検資料１!F17="","",職員点検資料１!F17)</f>
        <v/>
      </c>
      <c r="G17" s="2530" t="str">
        <f>IF(職員点検資料１!G17="","",職員点検資料１!G17)</f>
        <v/>
      </c>
      <c r="H17" s="2542"/>
      <c r="I17" s="2537" t="s">
        <v>255</v>
      </c>
      <c r="J17" s="2542"/>
      <c r="K17" s="2537" t="s">
        <v>501</v>
      </c>
      <c r="L17" s="2533"/>
      <c r="M17" s="2518" t="s">
        <v>255</v>
      </c>
      <c r="N17" s="2454"/>
      <c r="O17" s="2518" t="s">
        <v>501</v>
      </c>
      <c r="U17" s="2355" t="str">
        <f>職員点検資料１!AC17</f>
        <v/>
      </c>
      <c r="V17" s="2355">
        <f t="shared" ref="V17" si="3">H17+J17</f>
        <v>0</v>
      </c>
    </row>
    <row r="18" spans="1:22" s="13" customFormat="1" ht="12">
      <c r="A18" s="2421"/>
      <c r="B18" s="2510"/>
      <c r="C18" s="2510"/>
      <c r="D18" s="2510"/>
      <c r="E18" s="24" t="str">
        <f>職員点検資料１!E18</f>
        <v>幼稚園教諭</v>
      </c>
      <c r="F18" s="25" t="str">
        <f>IF(職員点検資料１!F18="","",職員点検資料１!F18)</f>
        <v/>
      </c>
      <c r="G18" s="2525"/>
      <c r="H18" s="2428"/>
      <c r="I18" s="2519"/>
      <c r="J18" s="2428"/>
      <c r="K18" s="2519"/>
      <c r="L18" s="2534"/>
      <c r="M18" s="2519"/>
      <c r="N18" s="2428"/>
      <c r="O18" s="2519"/>
      <c r="U18" s="2356"/>
      <c r="V18" s="2356"/>
    </row>
    <row r="19" spans="1:22" s="13" customFormat="1" ht="12">
      <c r="A19" s="2422"/>
      <c r="B19" s="2511"/>
      <c r="C19" s="2511"/>
      <c r="D19" s="2511"/>
      <c r="E19" s="26" t="str">
        <f>職員点検資料１!E19</f>
        <v>（　　　　　　）</v>
      </c>
      <c r="F19" s="27" t="str">
        <f>IF(職員点検資料１!F19="","",職員点検資料１!F19)</f>
        <v/>
      </c>
      <c r="G19" s="2526"/>
      <c r="H19" s="2429"/>
      <c r="I19" s="2520"/>
      <c r="J19" s="2429"/>
      <c r="K19" s="2520"/>
      <c r="L19" s="2535"/>
      <c r="M19" s="2520"/>
      <c r="N19" s="2429"/>
      <c r="O19" s="2520"/>
      <c r="U19" s="2357"/>
      <c r="V19" s="2357"/>
    </row>
    <row r="20" spans="1:22" s="13" customFormat="1" ht="12" customHeight="1">
      <c r="A20" s="2420">
        <v>6</v>
      </c>
      <c r="B20" s="2509" t="str">
        <f>IF(職員点検資料１!B20="","",職員点検資料１!B20)</f>
        <v/>
      </c>
      <c r="C20" s="2509" t="str">
        <f>IF(職員点検資料１!C20="","",職員点検資料１!C20)</f>
        <v/>
      </c>
      <c r="D20" s="2509" t="str">
        <f>IF(職員点検資料１!D20="","",職員点検資料１!D20)</f>
        <v/>
      </c>
      <c r="E20" s="22" t="str">
        <f>職員点検資料１!E20</f>
        <v>保育士</v>
      </c>
      <c r="F20" s="23" t="str">
        <f>IF(職員点検資料１!F20="","",職員点検資料１!F20)</f>
        <v/>
      </c>
      <c r="G20" s="2524" t="str">
        <f>IF(職員点検資料１!G20="","",職員点検資料１!G20)</f>
        <v/>
      </c>
      <c r="H20" s="2428"/>
      <c r="I20" s="2519" t="s">
        <v>255</v>
      </c>
      <c r="J20" s="2428"/>
      <c r="K20" s="2519" t="s">
        <v>501</v>
      </c>
      <c r="L20" s="2454"/>
      <c r="M20" s="2518" t="s">
        <v>255</v>
      </c>
      <c r="N20" s="2454"/>
      <c r="O20" s="2518" t="s">
        <v>501</v>
      </c>
      <c r="U20" s="2355" t="str">
        <f>職員点検資料１!AC20</f>
        <v/>
      </c>
      <c r="V20" s="2355">
        <f t="shared" ref="V20" si="4">H20+J20</f>
        <v>0</v>
      </c>
    </row>
    <row r="21" spans="1:22" s="13" customFormat="1" ht="12">
      <c r="A21" s="2421"/>
      <c r="B21" s="2510"/>
      <c r="C21" s="2510"/>
      <c r="D21" s="2510"/>
      <c r="E21" s="24" t="str">
        <f>職員点検資料１!E21</f>
        <v>幼稚園教諭</v>
      </c>
      <c r="F21" s="25" t="str">
        <f>IF(職員点検資料１!F21="","",職員点検資料１!F21)</f>
        <v/>
      </c>
      <c r="G21" s="2525"/>
      <c r="H21" s="2428"/>
      <c r="I21" s="2519"/>
      <c r="J21" s="2428"/>
      <c r="K21" s="2519"/>
      <c r="L21" s="2428"/>
      <c r="M21" s="2519"/>
      <c r="N21" s="2428"/>
      <c r="O21" s="2519"/>
      <c r="U21" s="2356"/>
      <c r="V21" s="2356"/>
    </row>
    <row r="22" spans="1:22" s="13" customFormat="1" ht="12">
      <c r="A22" s="2422"/>
      <c r="B22" s="2511"/>
      <c r="C22" s="2511"/>
      <c r="D22" s="2511"/>
      <c r="E22" s="26" t="str">
        <f>職員点検資料１!E22</f>
        <v>（　　　　　　）</v>
      </c>
      <c r="F22" s="27" t="str">
        <f>IF(職員点検資料１!F22="","",職員点検資料１!F22)</f>
        <v/>
      </c>
      <c r="G22" s="2526"/>
      <c r="H22" s="2429"/>
      <c r="I22" s="2520"/>
      <c r="J22" s="2429"/>
      <c r="K22" s="2520"/>
      <c r="L22" s="2429"/>
      <c r="M22" s="2520"/>
      <c r="N22" s="2429"/>
      <c r="O22" s="2520"/>
      <c r="U22" s="2357"/>
      <c r="V22" s="2357"/>
    </row>
    <row r="23" spans="1:22" s="13" customFormat="1" ht="12" customHeight="1">
      <c r="A23" s="2420">
        <v>7</v>
      </c>
      <c r="B23" s="2509" t="str">
        <f>IF(職員点検資料１!B23="","",職員点検資料１!B23)</f>
        <v/>
      </c>
      <c r="C23" s="2509" t="str">
        <f>IF(職員点検資料１!C23="","",職員点検資料１!C23)</f>
        <v/>
      </c>
      <c r="D23" s="2509" t="str">
        <f>IF(職員点検資料１!D23="","",職員点検資料１!D23)</f>
        <v/>
      </c>
      <c r="E23" s="22" t="str">
        <f>職員点検資料１!E23</f>
        <v>保育士</v>
      </c>
      <c r="F23" s="23" t="str">
        <f>IF(職員点検資料１!F23="","",職員点検資料１!F23)</f>
        <v/>
      </c>
      <c r="G23" s="2524" t="str">
        <f>IF(職員点検資料１!G23="","",職員点検資料１!G23)</f>
        <v/>
      </c>
      <c r="H23" s="2454"/>
      <c r="I23" s="2518" t="s">
        <v>255</v>
      </c>
      <c r="J23" s="2454"/>
      <c r="K23" s="2518" t="s">
        <v>501</v>
      </c>
      <c r="L23" s="2454"/>
      <c r="M23" s="2518" t="s">
        <v>255</v>
      </c>
      <c r="N23" s="2454"/>
      <c r="O23" s="2518" t="s">
        <v>501</v>
      </c>
      <c r="U23" s="2355" t="str">
        <f>職員点検資料１!AC23</f>
        <v/>
      </c>
      <c r="V23" s="2355">
        <f t="shared" ref="V23" si="5">H23+J23</f>
        <v>0</v>
      </c>
    </row>
    <row r="24" spans="1:22" s="13" customFormat="1" ht="12">
      <c r="A24" s="2421"/>
      <c r="B24" s="2510"/>
      <c r="C24" s="2510"/>
      <c r="D24" s="2510"/>
      <c r="E24" s="24" t="str">
        <f>職員点検資料１!E24</f>
        <v>幼稚園教諭</v>
      </c>
      <c r="F24" s="25" t="str">
        <f>IF(職員点検資料１!F24="","",職員点検資料１!F24)</f>
        <v/>
      </c>
      <c r="G24" s="2525"/>
      <c r="H24" s="2428"/>
      <c r="I24" s="2519"/>
      <c r="J24" s="2428"/>
      <c r="K24" s="2519"/>
      <c r="L24" s="2428"/>
      <c r="M24" s="2519"/>
      <c r="N24" s="2428"/>
      <c r="O24" s="2519"/>
      <c r="U24" s="2356"/>
      <c r="V24" s="2356"/>
    </row>
    <row r="25" spans="1:22" s="13" customFormat="1" ht="12">
      <c r="A25" s="2422"/>
      <c r="B25" s="2511"/>
      <c r="C25" s="2511"/>
      <c r="D25" s="2511"/>
      <c r="E25" s="26" t="str">
        <f>職員点検資料１!E25</f>
        <v>（　　　　　　）</v>
      </c>
      <c r="F25" s="27" t="str">
        <f>IF(職員点検資料１!F25="","",職員点検資料１!F25)</f>
        <v/>
      </c>
      <c r="G25" s="2526"/>
      <c r="H25" s="2429"/>
      <c r="I25" s="2520"/>
      <c r="J25" s="2429"/>
      <c r="K25" s="2520"/>
      <c r="L25" s="2429"/>
      <c r="M25" s="2520"/>
      <c r="N25" s="2429"/>
      <c r="O25" s="2520"/>
      <c r="U25" s="2357"/>
      <c r="V25" s="2357"/>
    </row>
    <row r="26" spans="1:22" s="13" customFormat="1" ht="12" customHeight="1">
      <c r="A26" s="2420">
        <v>8</v>
      </c>
      <c r="B26" s="2509" t="str">
        <f>IF(職員点検資料１!B26="","",職員点検資料１!B26)</f>
        <v/>
      </c>
      <c r="C26" s="2509" t="str">
        <f>IF(職員点検資料１!C26="","",職員点検資料１!C26)</f>
        <v/>
      </c>
      <c r="D26" s="2509" t="str">
        <f>IF(職員点検資料１!D26="","",職員点検資料１!D26)</f>
        <v/>
      </c>
      <c r="E26" s="22" t="str">
        <f>職員点検資料１!E26</f>
        <v>保育士</v>
      </c>
      <c r="F26" s="23" t="str">
        <f>IF(職員点検資料１!F26="","",職員点検資料１!F26)</f>
        <v/>
      </c>
      <c r="G26" s="2524" t="str">
        <f>IF(職員点検資料１!G26="","",職員点検資料１!G26)</f>
        <v/>
      </c>
      <c r="H26" s="2454"/>
      <c r="I26" s="2518" t="s">
        <v>255</v>
      </c>
      <c r="J26" s="2454"/>
      <c r="K26" s="2518" t="s">
        <v>501</v>
      </c>
      <c r="L26" s="2454"/>
      <c r="M26" s="2518" t="s">
        <v>255</v>
      </c>
      <c r="N26" s="2454"/>
      <c r="O26" s="2518" t="s">
        <v>501</v>
      </c>
      <c r="U26" s="2355" t="str">
        <f>職員点検資料１!AC26</f>
        <v/>
      </c>
      <c r="V26" s="2355">
        <f t="shared" ref="V26" si="6">H26+J26</f>
        <v>0</v>
      </c>
    </row>
    <row r="27" spans="1:22" s="13" customFormat="1" ht="12">
      <c r="A27" s="2421"/>
      <c r="B27" s="2510"/>
      <c r="C27" s="2510"/>
      <c r="D27" s="2510"/>
      <c r="E27" s="24" t="str">
        <f>職員点検資料１!E27</f>
        <v>幼稚園教諭</v>
      </c>
      <c r="F27" s="25" t="str">
        <f>IF(職員点検資料１!F27="","",職員点検資料１!F27)</f>
        <v/>
      </c>
      <c r="G27" s="2525"/>
      <c r="H27" s="2428"/>
      <c r="I27" s="2519"/>
      <c r="J27" s="2428"/>
      <c r="K27" s="2519"/>
      <c r="L27" s="2428"/>
      <c r="M27" s="2519"/>
      <c r="N27" s="2428"/>
      <c r="O27" s="2519"/>
      <c r="U27" s="2356"/>
      <c r="V27" s="2356"/>
    </row>
    <row r="28" spans="1:22" s="13" customFormat="1" ht="12">
      <c r="A28" s="2422"/>
      <c r="B28" s="2511"/>
      <c r="C28" s="2511"/>
      <c r="D28" s="2511"/>
      <c r="E28" s="26" t="str">
        <f>職員点検資料１!E28</f>
        <v>（　　　　　　）</v>
      </c>
      <c r="F28" s="27" t="str">
        <f>IF(職員点検資料１!F28="","",職員点検資料１!F28)</f>
        <v/>
      </c>
      <c r="G28" s="2526"/>
      <c r="H28" s="2429"/>
      <c r="I28" s="2520"/>
      <c r="J28" s="2429"/>
      <c r="K28" s="2520"/>
      <c r="L28" s="2429"/>
      <c r="M28" s="2520"/>
      <c r="N28" s="2429"/>
      <c r="O28" s="2520"/>
      <c r="U28" s="2357"/>
      <c r="V28" s="2357"/>
    </row>
    <row r="29" spans="1:22" s="13" customFormat="1" ht="12" customHeight="1">
      <c r="A29" s="2420">
        <v>9</v>
      </c>
      <c r="B29" s="2509" t="str">
        <f>IF(職員点検資料１!B29="","",職員点検資料１!B29)</f>
        <v/>
      </c>
      <c r="C29" s="2509" t="str">
        <f>IF(職員点検資料１!C29="","",職員点検資料１!C29)</f>
        <v/>
      </c>
      <c r="D29" s="2509" t="str">
        <f>IF(職員点検資料１!D29="","",職員点検資料１!D29)</f>
        <v/>
      </c>
      <c r="E29" s="22" t="str">
        <f>職員点検資料１!E29</f>
        <v>保育士</v>
      </c>
      <c r="F29" s="23" t="str">
        <f>IF(職員点検資料１!F29="","",職員点検資料１!F29)</f>
        <v/>
      </c>
      <c r="G29" s="2524" t="str">
        <f>IF(職員点検資料１!G29="","",職員点検資料１!G29)</f>
        <v/>
      </c>
      <c r="H29" s="2454"/>
      <c r="I29" s="2518" t="s">
        <v>255</v>
      </c>
      <c r="J29" s="2454"/>
      <c r="K29" s="2518" t="s">
        <v>501</v>
      </c>
      <c r="L29" s="2454"/>
      <c r="M29" s="2518" t="s">
        <v>255</v>
      </c>
      <c r="N29" s="2454"/>
      <c r="O29" s="2518" t="s">
        <v>501</v>
      </c>
      <c r="U29" s="2355" t="str">
        <f>職員点検資料１!AC29</f>
        <v/>
      </c>
      <c r="V29" s="2355">
        <f t="shared" ref="V29" si="7">H29+J29</f>
        <v>0</v>
      </c>
    </row>
    <row r="30" spans="1:22" s="13" customFormat="1" ht="12">
      <c r="A30" s="2421"/>
      <c r="B30" s="2510"/>
      <c r="C30" s="2510"/>
      <c r="D30" s="2510"/>
      <c r="E30" s="24" t="str">
        <f>職員点検資料１!E30</f>
        <v>幼稚園教諭</v>
      </c>
      <c r="F30" s="25" t="str">
        <f>IF(職員点検資料１!F30="","",職員点検資料１!F30)</f>
        <v/>
      </c>
      <c r="G30" s="2525"/>
      <c r="H30" s="2428"/>
      <c r="I30" s="2519"/>
      <c r="J30" s="2428"/>
      <c r="K30" s="2519"/>
      <c r="L30" s="2428"/>
      <c r="M30" s="2519"/>
      <c r="N30" s="2428"/>
      <c r="O30" s="2519"/>
      <c r="U30" s="2356"/>
      <c r="V30" s="2356"/>
    </row>
    <row r="31" spans="1:22" s="13" customFormat="1" ht="12">
      <c r="A31" s="2422"/>
      <c r="B31" s="2511"/>
      <c r="C31" s="2511"/>
      <c r="D31" s="2511"/>
      <c r="E31" s="26" t="str">
        <f>職員点検資料１!E31</f>
        <v>（　　　　　　）</v>
      </c>
      <c r="F31" s="27" t="str">
        <f>IF(職員点検資料１!F31="","",職員点検資料１!F31)</f>
        <v/>
      </c>
      <c r="G31" s="2526"/>
      <c r="H31" s="2429"/>
      <c r="I31" s="2520"/>
      <c r="J31" s="2429"/>
      <c r="K31" s="2520"/>
      <c r="L31" s="2429"/>
      <c r="M31" s="2520"/>
      <c r="N31" s="2429"/>
      <c r="O31" s="2520"/>
      <c r="U31" s="2357"/>
      <c r="V31" s="2357"/>
    </row>
    <row r="32" spans="1:22" s="13" customFormat="1" ht="12" customHeight="1">
      <c r="A32" s="2420">
        <v>10</v>
      </c>
      <c r="B32" s="2509" t="str">
        <f>IF(職員点検資料１!B32="","",職員点検資料１!B32)</f>
        <v/>
      </c>
      <c r="C32" s="2509" t="str">
        <f>IF(職員点検資料１!C32="","",職員点検資料１!C32)</f>
        <v/>
      </c>
      <c r="D32" s="2509" t="str">
        <f>IF(職員点検資料１!D32="","",職員点検資料１!D32)</f>
        <v/>
      </c>
      <c r="E32" s="22" t="str">
        <f>職員点検資料１!E32</f>
        <v>保育士</v>
      </c>
      <c r="F32" s="23" t="str">
        <f>IF(職員点検資料１!F32="","",職員点検資料１!F32)</f>
        <v/>
      </c>
      <c r="G32" s="2524" t="str">
        <f>IF(職員点検資料１!G32="","",職員点検資料１!G32)</f>
        <v/>
      </c>
      <c r="H32" s="2454"/>
      <c r="I32" s="2518" t="s">
        <v>255</v>
      </c>
      <c r="J32" s="2454"/>
      <c r="K32" s="2518" t="s">
        <v>501</v>
      </c>
      <c r="L32" s="2454"/>
      <c r="M32" s="2518" t="s">
        <v>255</v>
      </c>
      <c r="N32" s="2454"/>
      <c r="O32" s="2518" t="s">
        <v>501</v>
      </c>
      <c r="U32" s="2355" t="str">
        <f>職員点検資料１!AC32</f>
        <v/>
      </c>
      <c r="V32" s="2355">
        <f t="shared" ref="V32" si="8">H32+J32</f>
        <v>0</v>
      </c>
    </row>
    <row r="33" spans="1:22" s="13" customFormat="1" ht="12">
      <c r="A33" s="2421"/>
      <c r="B33" s="2510"/>
      <c r="C33" s="2510"/>
      <c r="D33" s="2510"/>
      <c r="E33" s="24" t="str">
        <f>職員点検資料１!E33</f>
        <v>幼稚園教諭</v>
      </c>
      <c r="F33" s="25" t="str">
        <f>IF(職員点検資料１!F33="","",職員点検資料１!F33)</f>
        <v/>
      </c>
      <c r="G33" s="2525"/>
      <c r="H33" s="2428"/>
      <c r="I33" s="2519"/>
      <c r="J33" s="2428"/>
      <c r="K33" s="2519"/>
      <c r="L33" s="2428"/>
      <c r="M33" s="2519"/>
      <c r="N33" s="2428"/>
      <c r="O33" s="2519"/>
      <c r="U33" s="2356"/>
      <c r="V33" s="2356"/>
    </row>
    <row r="34" spans="1:22" s="13" customFormat="1" ht="12">
      <c r="A34" s="2422"/>
      <c r="B34" s="2511"/>
      <c r="C34" s="2511"/>
      <c r="D34" s="2511"/>
      <c r="E34" s="26" t="str">
        <f>職員点検資料１!E34</f>
        <v>（　　　　　　）</v>
      </c>
      <c r="F34" s="27" t="str">
        <f>IF(職員点検資料１!F34="","",職員点検資料１!F34)</f>
        <v/>
      </c>
      <c r="G34" s="2526"/>
      <c r="H34" s="2429"/>
      <c r="I34" s="2520"/>
      <c r="J34" s="2429"/>
      <c r="K34" s="2520"/>
      <c r="L34" s="2429"/>
      <c r="M34" s="2520"/>
      <c r="N34" s="2429"/>
      <c r="O34" s="2520"/>
      <c r="U34" s="2357"/>
      <c r="V34" s="2357"/>
    </row>
    <row r="35" spans="1:22" s="13" customFormat="1" ht="12" customHeight="1">
      <c r="A35" s="2420">
        <v>11</v>
      </c>
      <c r="B35" s="2509" t="str">
        <f>IF(職員点検資料１!B35="","",職員点検資料１!B35)</f>
        <v/>
      </c>
      <c r="C35" s="2509" t="str">
        <f>IF(職員点検資料１!C35="","",職員点検資料１!C35)</f>
        <v/>
      </c>
      <c r="D35" s="2509" t="str">
        <f>IF(職員点検資料１!D35="","",職員点検資料１!D35)</f>
        <v/>
      </c>
      <c r="E35" s="22" t="str">
        <f>職員点検資料１!E35</f>
        <v>保育士</v>
      </c>
      <c r="F35" s="23" t="str">
        <f>IF(職員点検資料１!F35="","",職員点検資料１!F35)</f>
        <v/>
      </c>
      <c r="G35" s="2524" t="str">
        <f>IF(職員点検資料１!G35="","",職員点検資料１!G35)</f>
        <v/>
      </c>
      <c r="H35" s="2454"/>
      <c r="I35" s="2518" t="s">
        <v>255</v>
      </c>
      <c r="J35" s="2454"/>
      <c r="K35" s="2518" t="s">
        <v>501</v>
      </c>
      <c r="L35" s="2454"/>
      <c r="M35" s="2518" t="s">
        <v>255</v>
      </c>
      <c r="N35" s="2454"/>
      <c r="O35" s="2518" t="s">
        <v>501</v>
      </c>
      <c r="U35" s="2355" t="str">
        <f>職員点検資料１!AC35</f>
        <v/>
      </c>
      <c r="V35" s="2355">
        <f t="shared" ref="V35" si="9">H35+J35</f>
        <v>0</v>
      </c>
    </row>
    <row r="36" spans="1:22" s="13" customFormat="1" ht="12">
      <c r="A36" s="2421"/>
      <c r="B36" s="2510"/>
      <c r="C36" s="2510"/>
      <c r="D36" s="2510"/>
      <c r="E36" s="24" t="str">
        <f>職員点検資料１!E36</f>
        <v>幼稚園教諭</v>
      </c>
      <c r="F36" s="25" t="str">
        <f>IF(職員点検資料１!F36="","",職員点検資料１!F36)</f>
        <v/>
      </c>
      <c r="G36" s="2525"/>
      <c r="H36" s="2428"/>
      <c r="I36" s="2519"/>
      <c r="J36" s="2428"/>
      <c r="K36" s="2519"/>
      <c r="L36" s="2428"/>
      <c r="M36" s="2519"/>
      <c r="N36" s="2428"/>
      <c r="O36" s="2519"/>
      <c r="U36" s="2356"/>
      <c r="V36" s="2356"/>
    </row>
    <row r="37" spans="1:22" s="13" customFormat="1" ht="12">
      <c r="A37" s="2422"/>
      <c r="B37" s="2511"/>
      <c r="C37" s="2511"/>
      <c r="D37" s="2511"/>
      <c r="E37" s="26" t="str">
        <f>職員点検資料１!E37</f>
        <v>（　　　　　　）</v>
      </c>
      <c r="F37" s="27" t="str">
        <f>IF(職員点検資料１!F37="","",職員点検資料１!F37)</f>
        <v/>
      </c>
      <c r="G37" s="2526"/>
      <c r="H37" s="2429"/>
      <c r="I37" s="2520"/>
      <c r="J37" s="2429"/>
      <c r="K37" s="2520"/>
      <c r="L37" s="2429"/>
      <c r="M37" s="2520"/>
      <c r="N37" s="2429"/>
      <c r="O37" s="2520"/>
      <c r="U37" s="2357"/>
      <c r="V37" s="2357"/>
    </row>
    <row r="38" spans="1:22" s="13" customFormat="1" ht="12" customHeight="1">
      <c r="A38" s="2420">
        <v>12</v>
      </c>
      <c r="B38" s="2509" t="str">
        <f>IF(職員点検資料１!B38="","",職員点検資料１!B38)</f>
        <v/>
      </c>
      <c r="C38" s="2509" t="str">
        <f>IF(職員点検資料１!C38="","",職員点検資料１!C38)</f>
        <v/>
      </c>
      <c r="D38" s="2509" t="str">
        <f>IF(職員点検資料１!D38="","",職員点検資料１!D38)</f>
        <v/>
      </c>
      <c r="E38" s="22" t="str">
        <f>職員点検資料１!E38</f>
        <v>保育士</v>
      </c>
      <c r="F38" s="23" t="str">
        <f>IF(職員点検資料１!F38="","",職員点検資料１!F38)</f>
        <v/>
      </c>
      <c r="G38" s="2524" t="str">
        <f>IF(職員点検資料１!G38="","",職員点検資料１!G38)</f>
        <v/>
      </c>
      <c r="H38" s="2454"/>
      <c r="I38" s="2518" t="s">
        <v>255</v>
      </c>
      <c r="J38" s="2454"/>
      <c r="K38" s="2518" t="s">
        <v>501</v>
      </c>
      <c r="L38" s="2454"/>
      <c r="M38" s="2518" t="s">
        <v>255</v>
      </c>
      <c r="N38" s="2454"/>
      <c r="O38" s="2518" t="s">
        <v>501</v>
      </c>
      <c r="U38" s="2355" t="str">
        <f>職員点検資料１!AC38</f>
        <v/>
      </c>
      <c r="V38" s="2355">
        <f t="shared" ref="V38" si="10">H38+J38</f>
        <v>0</v>
      </c>
    </row>
    <row r="39" spans="1:22" s="13" customFormat="1" ht="12">
      <c r="A39" s="2421"/>
      <c r="B39" s="2510"/>
      <c r="C39" s="2510"/>
      <c r="D39" s="2510"/>
      <c r="E39" s="24" t="str">
        <f>職員点検資料１!E39</f>
        <v>幼稚園教諭</v>
      </c>
      <c r="F39" s="25" t="str">
        <f>IF(職員点検資料１!F39="","",職員点検資料１!F39)</f>
        <v/>
      </c>
      <c r="G39" s="2525"/>
      <c r="H39" s="2428"/>
      <c r="I39" s="2519"/>
      <c r="J39" s="2428"/>
      <c r="K39" s="2519"/>
      <c r="L39" s="2428"/>
      <c r="M39" s="2519"/>
      <c r="N39" s="2428"/>
      <c r="O39" s="2519"/>
      <c r="U39" s="2356"/>
      <c r="V39" s="2356"/>
    </row>
    <row r="40" spans="1:22" s="13" customFormat="1" ht="12">
      <c r="A40" s="2422"/>
      <c r="B40" s="2511"/>
      <c r="C40" s="2511"/>
      <c r="D40" s="2511"/>
      <c r="E40" s="26" t="str">
        <f>職員点検資料１!E40</f>
        <v>（　　　　　　）</v>
      </c>
      <c r="F40" s="27" t="str">
        <f>IF(職員点検資料１!F40="","",職員点検資料１!F40)</f>
        <v/>
      </c>
      <c r="G40" s="2526"/>
      <c r="H40" s="2429"/>
      <c r="I40" s="2520"/>
      <c r="J40" s="2429"/>
      <c r="K40" s="2520"/>
      <c r="L40" s="2429"/>
      <c r="M40" s="2520"/>
      <c r="N40" s="2429"/>
      <c r="O40" s="2520"/>
      <c r="U40" s="2357"/>
      <c r="V40" s="2357"/>
    </row>
    <row r="41" spans="1:22" s="13" customFormat="1" ht="12" customHeight="1">
      <c r="A41" s="2420">
        <v>13</v>
      </c>
      <c r="B41" s="2509" t="str">
        <f>IF(職員点検資料１!B41="","",職員点検資料１!B41)</f>
        <v/>
      </c>
      <c r="C41" s="2509" t="str">
        <f>IF(職員点検資料１!C41="","",職員点検資料１!C41)</f>
        <v/>
      </c>
      <c r="D41" s="2509" t="str">
        <f>IF(職員点検資料１!D41="","",職員点検資料１!D41)</f>
        <v/>
      </c>
      <c r="E41" s="22" t="str">
        <f>職員点検資料１!E41</f>
        <v>保育士</v>
      </c>
      <c r="F41" s="23" t="str">
        <f>IF(職員点検資料１!F41="","",職員点検資料１!F41)</f>
        <v/>
      </c>
      <c r="G41" s="2524" t="str">
        <f>IF(職員点検資料１!G41="","",職員点検資料１!G41)</f>
        <v/>
      </c>
      <c r="H41" s="2454"/>
      <c r="I41" s="2518" t="s">
        <v>255</v>
      </c>
      <c r="J41" s="2454"/>
      <c r="K41" s="2518" t="s">
        <v>501</v>
      </c>
      <c r="L41" s="2454"/>
      <c r="M41" s="2518" t="s">
        <v>255</v>
      </c>
      <c r="N41" s="2454"/>
      <c r="O41" s="2518" t="s">
        <v>501</v>
      </c>
      <c r="U41" s="2355" t="str">
        <f>職員点検資料１!AC41</f>
        <v/>
      </c>
      <c r="V41" s="2355">
        <f t="shared" ref="V41" si="11">H41+J41</f>
        <v>0</v>
      </c>
    </row>
    <row r="42" spans="1:22" s="13" customFormat="1" ht="12">
      <c r="A42" s="2421"/>
      <c r="B42" s="2510"/>
      <c r="C42" s="2510"/>
      <c r="D42" s="2510"/>
      <c r="E42" s="24" t="str">
        <f>職員点検資料１!E42</f>
        <v>幼稚園教諭</v>
      </c>
      <c r="F42" s="25" t="str">
        <f>IF(職員点検資料１!F42="","",職員点検資料１!F42)</f>
        <v/>
      </c>
      <c r="G42" s="2525"/>
      <c r="H42" s="2428"/>
      <c r="I42" s="2519"/>
      <c r="J42" s="2428"/>
      <c r="K42" s="2519"/>
      <c r="L42" s="2428"/>
      <c r="M42" s="2519"/>
      <c r="N42" s="2428"/>
      <c r="O42" s="2519"/>
      <c r="U42" s="2356"/>
      <c r="V42" s="2356"/>
    </row>
    <row r="43" spans="1:22" s="13" customFormat="1" ht="12">
      <c r="A43" s="2422"/>
      <c r="B43" s="2511"/>
      <c r="C43" s="2511"/>
      <c r="D43" s="2511"/>
      <c r="E43" s="26" t="str">
        <f>職員点検資料１!E43</f>
        <v>（　　　　　　）</v>
      </c>
      <c r="F43" s="27" t="str">
        <f>IF(職員点検資料１!F43="","",職員点検資料１!F43)</f>
        <v/>
      </c>
      <c r="G43" s="2526"/>
      <c r="H43" s="2429"/>
      <c r="I43" s="2520"/>
      <c r="J43" s="2429"/>
      <c r="K43" s="2520"/>
      <c r="L43" s="2429"/>
      <c r="M43" s="2520"/>
      <c r="N43" s="2429"/>
      <c r="O43" s="2520"/>
      <c r="U43" s="2357"/>
      <c r="V43" s="2357"/>
    </row>
    <row r="44" spans="1:22" s="13" customFormat="1" ht="12" customHeight="1">
      <c r="A44" s="2420">
        <v>14</v>
      </c>
      <c r="B44" s="2509" t="str">
        <f>IF(職員点検資料１!B44="","",職員点検資料１!B44)</f>
        <v/>
      </c>
      <c r="C44" s="2509" t="str">
        <f>IF(職員点検資料１!C44="","",職員点検資料１!C44)</f>
        <v/>
      </c>
      <c r="D44" s="2509" t="str">
        <f>IF(職員点検資料１!D44="","",職員点検資料１!D44)</f>
        <v/>
      </c>
      <c r="E44" s="22" t="str">
        <f>職員点検資料１!E44</f>
        <v>保育士</v>
      </c>
      <c r="F44" s="23" t="str">
        <f>IF(職員点検資料１!F44="","",職員点検資料１!F44)</f>
        <v/>
      </c>
      <c r="G44" s="2524" t="str">
        <f>IF(職員点検資料１!G44="","",職員点検資料１!G44)</f>
        <v/>
      </c>
      <c r="H44" s="2454"/>
      <c r="I44" s="2518" t="s">
        <v>255</v>
      </c>
      <c r="J44" s="2454"/>
      <c r="K44" s="2518" t="s">
        <v>501</v>
      </c>
      <c r="L44" s="2454"/>
      <c r="M44" s="2518" t="s">
        <v>255</v>
      </c>
      <c r="N44" s="2454"/>
      <c r="O44" s="2518" t="s">
        <v>501</v>
      </c>
      <c r="U44" s="2355" t="str">
        <f>職員点検資料１!AC44</f>
        <v/>
      </c>
      <c r="V44" s="2355">
        <f t="shared" ref="V44" si="12">H44+J44</f>
        <v>0</v>
      </c>
    </row>
    <row r="45" spans="1:22" s="13" customFormat="1" ht="12">
      <c r="A45" s="2421"/>
      <c r="B45" s="2510"/>
      <c r="C45" s="2510"/>
      <c r="D45" s="2510"/>
      <c r="E45" s="24" t="str">
        <f>職員点検資料１!E45</f>
        <v>幼稚園教諭</v>
      </c>
      <c r="F45" s="25" t="str">
        <f>IF(職員点検資料１!F45="","",職員点検資料１!F45)</f>
        <v/>
      </c>
      <c r="G45" s="2525"/>
      <c r="H45" s="2428"/>
      <c r="I45" s="2519"/>
      <c r="J45" s="2428"/>
      <c r="K45" s="2519"/>
      <c r="L45" s="2428"/>
      <c r="M45" s="2519"/>
      <c r="N45" s="2428"/>
      <c r="O45" s="2519"/>
      <c r="U45" s="2356"/>
      <c r="V45" s="2356"/>
    </row>
    <row r="46" spans="1:22" s="13" customFormat="1" ht="12">
      <c r="A46" s="2422"/>
      <c r="B46" s="2511"/>
      <c r="C46" s="2511"/>
      <c r="D46" s="2511"/>
      <c r="E46" s="26" t="str">
        <f>職員点検資料１!E46</f>
        <v>（　　　　　　）</v>
      </c>
      <c r="F46" s="27" t="str">
        <f>IF(職員点検資料１!F46="","",職員点検資料１!F46)</f>
        <v/>
      </c>
      <c r="G46" s="2526"/>
      <c r="H46" s="2429"/>
      <c r="I46" s="2520"/>
      <c r="J46" s="2429"/>
      <c r="K46" s="2520"/>
      <c r="L46" s="2429"/>
      <c r="M46" s="2520"/>
      <c r="N46" s="2429"/>
      <c r="O46" s="2520"/>
      <c r="U46" s="2357"/>
      <c r="V46" s="2357"/>
    </row>
    <row r="47" spans="1:22" s="13" customFormat="1" ht="12" customHeight="1">
      <c r="A47" s="2420">
        <v>15</v>
      </c>
      <c r="B47" s="2509" t="str">
        <f>IF(職員点検資料１!B47="","",職員点検資料１!B47)</f>
        <v/>
      </c>
      <c r="C47" s="2509" t="str">
        <f>IF(職員点検資料１!C47="","",職員点検資料１!C47)</f>
        <v/>
      </c>
      <c r="D47" s="2509" t="str">
        <f>IF(職員点検資料１!D47="","",職員点検資料１!D47)</f>
        <v/>
      </c>
      <c r="E47" s="22" t="str">
        <f>職員点検資料１!E47</f>
        <v>保育士</v>
      </c>
      <c r="F47" s="23" t="str">
        <f>IF(職員点検資料１!F47="","",職員点検資料１!F47)</f>
        <v/>
      </c>
      <c r="G47" s="2524" t="str">
        <f>IF(職員点検資料１!G47="","",職員点検資料１!G47)</f>
        <v/>
      </c>
      <c r="H47" s="2454"/>
      <c r="I47" s="2518" t="s">
        <v>255</v>
      </c>
      <c r="J47" s="2454"/>
      <c r="K47" s="2518" t="s">
        <v>501</v>
      </c>
      <c r="L47" s="2454"/>
      <c r="M47" s="2518" t="s">
        <v>255</v>
      </c>
      <c r="N47" s="2454"/>
      <c r="O47" s="2518" t="s">
        <v>501</v>
      </c>
      <c r="U47" s="2355" t="str">
        <f>職員点検資料１!AC47</f>
        <v/>
      </c>
      <c r="V47" s="2355">
        <f t="shared" ref="V47" si="13">H47+J47</f>
        <v>0</v>
      </c>
    </row>
    <row r="48" spans="1:22" s="13" customFormat="1" ht="12">
      <c r="A48" s="2421"/>
      <c r="B48" s="2510"/>
      <c r="C48" s="2510"/>
      <c r="D48" s="2510"/>
      <c r="E48" s="24" t="str">
        <f>職員点検資料１!E48</f>
        <v>幼稚園教諭</v>
      </c>
      <c r="F48" s="25" t="str">
        <f>IF(職員点検資料１!F48="","",職員点検資料１!F48)</f>
        <v/>
      </c>
      <c r="G48" s="2525"/>
      <c r="H48" s="2428"/>
      <c r="I48" s="2519"/>
      <c r="J48" s="2428"/>
      <c r="K48" s="2519"/>
      <c r="L48" s="2428"/>
      <c r="M48" s="2519"/>
      <c r="N48" s="2428"/>
      <c r="O48" s="2519"/>
      <c r="U48" s="2356"/>
      <c r="V48" s="2356"/>
    </row>
    <row r="49" spans="1:22" s="13" customFormat="1" ht="12">
      <c r="A49" s="2422"/>
      <c r="B49" s="2511"/>
      <c r="C49" s="2511"/>
      <c r="D49" s="2511"/>
      <c r="E49" s="26" t="str">
        <f>職員点検資料１!E49</f>
        <v>（　　　　　　）</v>
      </c>
      <c r="F49" s="27" t="str">
        <f>IF(職員点検資料１!F49="","",職員点検資料１!F49)</f>
        <v/>
      </c>
      <c r="G49" s="2526"/>
      <c r="H49" s="2429"/>
      <c r="I49" s="2520"/>
      <c r="J49" s="2429"/>
      <c r="K49" s="2520"/>
      <c r="L49" s="2429"/>
      <c r="M49" s="2520"/>
      <c r="N49" s="2429"/>
      <c r="O49" s="2520"/>
      <c r="U49" s="2357"/>
      <c r="V49" s="2357"/>
    </row>
    <row r="50" spans="1:22" s="13" customFormat="1" ht="12" customHeight="1">
      <c r="A50" s="2420">
        <v>16</v>
      </c>
      <c r="B50" s="2509" t="str">
        <f>IF(職員点検資料１!B50="","",職員点検資料１!B50)</f>
        <v/>
      </c>
      <c r="C50" s="2509" t="str">
        <f>IF(職員点検資料１!C50="","",職員点検資料１!C50)</f>
        <v/>
      </c>
      <c r="D50" s="2509" t="str">
        <f>IF(職員点検資料１!D50="","",職員点検資料１!D50)</f>
        <v/>
      </c>
      <c r="E50" s="22" t="str">
        <f>職員点検資料１!E50</f>
        <v>保育士</v>
      </c>
      <c r="F50" s="23" t="str">
        <f>IF(職員点検資料１!F50="","",職員点検資料１!F50)</f>
        <v/>
      </c>
      <c r="G50" s="2524" t="str">
        <f>IF(職員点検資料１!G50="","",職員点検資料１!G50)</f>
        <v/>
      </c>
      <c r="H50" s="2454"/>
      <c r="I50" s="2518" t="s">
        <v>255</v>
      </c>
      <c r="J50" s="2454"/>
      <c r="K50" s="2518" t="s">
        <v>501</v>
      </c>
      <c r="L50" s="2454"/>
      <c r="M50" s="2518" t="s">
        <v>255</v>
      </c>
      <c r="N50" s="2454"/>
      <c r="O50" s="2518" t="s">
        <v>501</v>
      </c>
      <c r="U50" s="2355" t="str">
        <f>職員点検資料１!AC50</f>
        <v/>
      </c>
      <c r="V50" s="2355">
        <f t="shared" ref="V50" si="14">H50+J50</f>
        <v>0</v>
      </c>
    </row>
    <row r="51" spans="1:22" s="13" customFormat="1" ht="12">
      <c r="A51" s="2421"/>
      <c r="B51" s="2510"/>
      <c r="C51" s="2510"/>
      <c r="D51" s="2510"/>
      <c r="E51" s="24" t="str">
        <f>職員点検資料１!E51</f>
        <v>幼稚園教諭</v>
      </c>
      <c r="F51" s="25" t="str">
        <f>IF(職員点検資料１!F51="","",職員点検資料１!F51)</f>
        <v/>
      </c>
      <c r="G51" s="2525"/>
      <c r="H51" s="2428"/>
      <c r="I51" s="2519"/>
      <c r="J51" s="2428"/>
      <c r="K51" s="2519"/>
      <c r="L51" s="2428"/>
      <c r="M51" s="2519"/>
      <c r="N51" s="2428"/>
      <c r="O51" s="2519"/>
      <c r="U51" s="2356"/>
      <c r="V51" s="2356"/>
    </row>
    <row r="52" spans="1:22" s="13" customFormat="1" ht="12">
      <c r="A52" s="2422"/>
      <c r="B52" s="2511"/>
      <c r="C52" s="2511"/>
      <c r="D52" s="2511"/>
      <c r="E52" s="26" t="str">
        <f>職員点検資料１!E52</f>
        <v>（　　　　　　）</v>
      </c>
      <c r="F52" s="27" t="str">
        <f>IF(職員点検資料１!F52="","",職員点検資料１!F52)</f>
        <v/>
      </c>
      <c r="G52" s="2526"/>
      <c r="H52" s="2429"/>
      <c r="I52" s="2520"/>
      <c r="J52" s="2429"/>
      <c r="K52" s="2520"/>
      <c r="L52" s="2429"/>
      <c r="M52" s="2520"/>
      <c r="N52" s="2429"/>
      <c r="O52" s="2520"/>
      <c r="U52" s="2357"/>
      <c r="V52" s="2357"/>
    </row>
    <row r="53" spans="1:22" s="13" customFormat="1" ht="12" customHeight="1">
      <c r="A53" s="2420">
        <v>17</v>
      </c>
      <c r="B53" s="2509" t="str">
        <f>IF(職員点検資料１!B53="","",職員点検資料１!B53)</f>
        <v/>
      </c>
      <c r="C53" s="2509" t="str">
        <f>IF(職員点検資料１!C53="","",職員点検資料１!C53)</f>
        <v/>
      </c>
      <c r="D53" s="2509" t="str">
        <f>IF(職員点検資料１!D53="","",職員点検資料１!D53)</f>
        <v/>
      </c>
      <c r="E53" s="22" t="str">
        <f>職員点検資料１!E53</f>
        <v>保育士</v>
      </c>
      <c r="F53" s="23" t="str">
        <f>IF(職員点検資料１!F53="","",職員点検資料１!F53)</f>
        <v/>
      </c>
      <c r="G53" s="2524" t="str">
        <f>IF(職員点検資料１!G53="","",職員点検資料１!G53)</f>
        <v/>
      </c>
      <c r="H53" s="2454"/>
      <c r="I53" s="2518" t="s">
        <v>255</v>
      </c>
      <c r="J53" s="2454"/>
      <c r="K53" s="2518" t="s">
        <v>501</v>
      </c>
      <c r="L53" s="2454"/>
      <c r="M53" s="2518" t="s">
        <v>255</v>
      </c>
      <c r="N53" s="2454"/>
      <c r="O53" s="2518" t="s">
        <v>501</v>
      </c>
      <c r="U53" s="2355" t="str">
        <f>職員点検資料１!AC53</f>
        <v/>
      </c>
      <c r="V53" s="2355">
        <f t="shared" ref="V53" si="15">H53+J53</f>
        <v>0</v>
      </c>
    </row>
    <row r="54" spans="1:22" s="13" customFormat="1" ht="12">
      <c r="A54" s="2421"/>
      <c r="B54" s="2510"/>
      <c r="C54" s="2510"/>
      <c r="D54" s="2510"/>
      <c r="E54" s="24" t="str">
        <f>職員点検資料１!E54</f>
        <v>幼稚園教諭</v>
      </c>
      <c r="F54" s="25" t="str">
        <f>IF(職員点検資料１!F54="","",職員点検資料１!F54)</f>
        <v/>
      </c>
      <c r="G54" s="2525"/>
      <c r="H54" s="2428"/>
      <c r="I54" s="2519"/>
      <c r="J54" s="2428"/>
      <c r="K54" s="2519"/>
      <c r="L54" s="2428"/>
      <c r="M54" s="2519"/>
      <c r="N54" s="2428"/>
      <c r="O54" s="2519"/>
      <c r="U54" s="2356"/>
      <c r="V54" s="2356"/>
    </row>
    <row r="55" spans="1:22" s="13" customFormat="1">
      <c r="A55" s="2422"/>
      <c r="B55" s="2511"/>
      <c r="C55" s="2511"/>
      <c r="D55" s="2511"/>
      <c r="E55" s="26" t="str">
        <f>職員点検資料１!E55</f>
        <v>（　　　　　　）</v>
      </c>
      <c r="F55" s="27" t="str">
        <f>IF(職員点検資料１!F55="","",職員点検資料１!F55)</f>
        <v/>
      </c>
      <c r="G55" s="2526"/>
      <c r="H55" s="2429"/>
      <c r="I55" s="2520"/>
      <c r="J55" s="2429"/>
      <c r="K55" s="2520"/>
      <c r="L55" s="2429"/>
      <c r="M55" s="2520"/>
      <c r="N55" s="2429"/>
      <c r="O55" s="2520"/>
      <c r="P55" s="11"/>
      <c r="Q55" s="11"/>
      <c r="R55" s="11"/>
      <c r="S55" s="11"/>
      <c r="U55" s="2357"/>
      <c r="V55" s="2357"/>
    </row>
    <row r="56" spans="1:22" s="13" customFormat="1" ht="12" customHeight="1">
      <c r="A56" s="2420">
        <v>18</v>
      </c>
      <c r="B56" s="2509" t="str">
        <f>IF(職員点検資料１!B56="","",職員点検資料１!B56)</f>
        <v/>
      </c>
      <c r="C56" s="2509" t="str">
        <f>IF(職員点検資料１!C56="","",職員点検資料１!C56)</f>
        <v/>
      </c>
      <c r="D56" s="2509" t="str">
        <f>IF(職員点検資料１!D56="","",職員点検資料１!D56)</f>
        <v/>
      </c>
      <c r="E56" s="22" t="str">
        <f>職員点検資料１!E56</f>
        <v>保育士</v>
      </c>
      <c r="F56" s="23" t="str">
        <f>IF(職員点検資料１!F56="","",職員点検資料１!F56)</f>
        <v/>
      </c>
      <c r="G56" s="2524" t="str">
        <f>IF(職員点検資料１!G56="","",職員点検資料１!G56)</f>
        <v/>
      </c>
      <c r="H56" s="2454"/>
      <c r="I56" s="2518" t="s">
        <v>255</v>
      </c>
      <c r="J56" s="2454"/>
      <c r="K56" s="2518" t="s">
        <v>501</v>
      </c>
      <c r="L56" s="2454"/>
      <c r="M56" s="2518" t="s">
        <v>255</v>
      </c>
      <c r="N56" s="2454"/>
      <c r="O56" s="2518" t="s">
        <v>501</v>
      </c>
      <c r="P56" s="11"/>
      <c r="Q56" s="11"/>
      <c r="R56" s="11"/>
      <c r="S56" s="11"/>
      <c r="U56" s="2355" t="str">
        <f>職員点検資料１!AC56</f>
        <v/>
      </c>
      <c r="V56" s="2355">
        <f t="shared" ref="V56" si="16">H56+J56</f>
        <v>0</v>
      </c>
    </row>
    <row r="57" spans="1:22" s="13" customFormat="1">
      <c r="A57" s="2421"/>
      <c r="B57" s="2510"/>
      <c r="C57" s="2510"/>
      <c r="D57" s="2510"/>
      <c r="E57" s="24" t="str">
        <f>職員点検資料１!E57</f>
        <v>幼稚園教諭</v>
      </c>
      <c r="F57" s="25" t="str">
        <f>IF(職員点検資料１!F57="","",職員点検資料１!F57)</f>
        <v/>
      </c>
      <c r="G57" s="2525"/>
      <c r="H57" s="2428"/>
      <c r="I57" s="2519"/>
      <c r="J57" s="2428"/>
      <c r="K57" s="2519"/>
      <c r="L57" s="2428"/>
      <c r="M57" s="2519"/>
      <c r="N57" s="2428"/>
      <c r="O57" s="2519"/>
      <c r="P57" s="11"/>
      <c r="Q57" s="11"/>
      <c r="R57" s="11"/>
      <c r="S57" s="11"/>
      <c r="U57" s="2356"/>
      <c r="V57" s="2356"/>
    </row>
    <row r="58" spans="1:22" s="13" customFormat="1">
      <c r="A58" s="2422"/>
      <c r="B58" s="2511"/>
      <c r="C58" s="2511"/>
      <c r="D58" s="2511"/>
      <c r="E58" s="26" t="str">
        <f>職員点検資料１!E58</f>
        <v>（　　　　　　）</v>
      </c>
      <c r="F58" s="27" t="str">
        <f>IF(職員点検資料１!F58="","",職員点検資料１!F58)</f>
        <v/>
      </c>
      <c r="G58" s="2526"/>
      <c r="H58" s="2429"/>
      <c r="I58" s="2520"/>
      <c r="J58" s="2429"/>
      <c r="K58" s="2520"/>
      <c r="L58" s="2429"/>
      <c r="M58" s="2520"/>
      <c r="N58" s="2429"/>
      <c r="O58" s="2520"/>
      <c r="P58" s="11"/>
      <c r="Q58" s="11"/>
      <c r="R58" s="11"/>
      <c r="S58" s="11"/>
      <c r="U58" s="2357"/>
      <c r="V58" s="2357"/>
    </row>
    <row r="59" spans="1:22" s="13" customFormat="1" ht="12" customHeight="1">
      <c r="A59" s="2420">
        <v>19</v>
      </c>
      <c r="B59" s="2509" t="str">
        <f>IF(職員点検資料１!B59="","",職員点検資料１!B59)</f>
        <v/>
      </c>
      <c r="C59" s="2509" t="str">
        <f>IF(職員点検資料１!C59="","",職員点検資料１!C59)</f>
        <v/>
      </c>
      <c r="D59" s="2509" t="str">
        <f>IF(職員点検資料１!D59="","",職員点検資料１!D59)</f>
        <v/>
      </c>
      <c r="E59" s="22" t="str">
        <f>職員点検資料１!E59</f>
        <v>保育士</v>
      </c>
      <c r="F59" s="23" t="str">
        <f>IF(職員点検資料１!F59="","",職員点検資料１!F59)</f>
        <v/>
      </c>
      <c r="G59" s="2524" t="str">
        <f>IF(職員点検資料１!G59="","",職員点検資料１!G59)</f>
        <v/>
      </c>
      <c r="H59" s="2454"/>
      <c r="I59" s="2518" t="s">
        <v>255</v>
      </c>
      <c r="J59" s="2454"/>
      <c r="K59" s="2518" t="s">
        <v>501</v>
      </c>
      <c r="L59" s="2454"/>
      <c r="M59" s="2518" t="s">
        <v>255</v>
      </c>
      <c r="N59" s="2454"/>
      <c r="O59" s="2518" t="s">
        <v>501</v>
      </c>
      <c r="P59" s="11"/>
      <c r="Q59" s="11"/>
      <c r="R59" s="11"/>
      <c r="S59" s="11"/>
      <c r="U59" s="2355" t="str">
        <f>職員点検資料１!AC59</f>
        <v/>
      </c>
      <c r="V59" s="2355">
        <f t="shared" ref="V59" si="17">H59+J59</f>
        <v>0</v>
      </c>
    </row>
    <row r="60" spans="1:22" s="13" customFormat="1">
      <c r="A60" s="2421"/>
      <c r="B60" s="2510"/>
      <c r="C60" s="2510"/>
      <c r="D60" s="2510"/>
      <c r="E60" s="24" t="str">
        <f>職員点検資料１!E60</f>
        <v>幼稚園教諭</v>
      </c>
      <c r="F60" s="25" t="str">
        <f>IF(職員点検資料１!F60="","",職員点検資料１!F60)</f>
        <v/>
      </c>
      <c r="G60" s="2525"/>
      <c r="H60" s="2428"/>
      <c r="I60" s="2519"/>
      <c r="J60" s="2428"/>
      <c r="K60" s="2519"/>
      <c r="L60" s="2428"/>
      <c r="M60" s="2519"/>
      <c r="N60" s="2428"/>
      <c r="O60" s="2519"/>
      <c r="P60" s="11"/>
      <c r="Q60" s="11"/>
      <c r="R60" s="11"/>
      <c r="S60" s="11"/>
      <c r="U60" s="2356"/>
      <c r="V60" s="2356"/>
    </row>
    <row r="61" spans="1:22" s="13" customFormat="1">
      <c r="A61" s="2422"/>
      <c r="B61" s="2511"/>
      <c r="C61" s="2511"/>
      <c r="D61" s="2511"/>
      <c r="E61" s="26" t="str">
        <f>職員点検資料１!E61</f>
        <v>（　　　　　　）</v>
      </c>
      <c r="F61" s="27" t="str">
        <f>IF(職員点検資料１!F61="","",職員点検資料１!F61)</f>
        <v/>
      </c>
      <c r="G61" s="2526"/>
      <c r="H61" s="2429"/>
      <c r="I61" s="2520"/>
      <c r="J61" s="2429"/>
      <c r="K61" s="2520"/>
      <c r="L61" s="2429"/>
      <c r="M61" s="2520"/>
      <c r="N61" s="2429"/>
      <c r="O61" s="2520"/>
      <c r="P61" s="11"/>
      <c r="Q61" s="11"/>
      <c r="R61" s="11"/>
      <c r="S61" s="11"/>
      <c r="U61" s="2357"/>
      <c r="V61" s="2357"/>
    </row>
    <row r="62" spans="1:22" s="13" customFormat="1" ht="12" customHeight="1">
      <c r="A62" s="2420">
        <v>20</v>
      </c>
      <c r="B62" s="2509" t="str">
        <f>IF(職員点検資料１!B62="","",職員点検資料１!B62)</f>
        <v/>
      </c>
      <c r="C62" s="2509" t="str">
        <f>IF(職員点検資料１!C62="","",職員点検資料１!C62)</f>
        <v/>
      </c>
      <c r="D62" s="2509" t="str">
        <f>IF(職員点検資料１!D62="","",職員点検資料１!D62)</f>
        <v/>
      </c>
      <c r="E62" s="22" t="str">
        <f>職員点検資料１!E62</f>
        <v>保育士</v>
      </c>
      <c r="F62" s="23" t="str">
        <f>IF(職員点検資料１!F62="","",職員点検資料１!F62)</f>
        <v/>
      </c>
      <c r="G62" s="2524" t="str">
        <f>IF(職員点検資料１!G62="","",職員点検資料１!G62)</f>
        <v/>
      </c>
      <c r="H62" s="2454"/>
      <c r="I62" s="2518" t="s">
        <v>255</v>
      </c>
      <c r="J62" s="2454"/>
      <c r="K62" s="2518" t="s">
        <v>501</v>
      </c>
      <c r="L62" s="2454"/>
      <c r="M62" s="2518" t="s">
        <v>255</v>
      </c>
      <c r="N62" s="2454"/>
      <c r="O62" s="2518" t="s">
        <v>501</v>
      </c>
      <c r="P62" s="11"/>
      <c r="Q62" s="11"/>
      <c r="R62" s="11"/>
      <c r="S62" s="11"/>
      <c r="U62" s="2355" t="str">
        <f>職員点検資料１!AC62</f>
        <v/>
      </c>
      <c r="V62" s="2355">
        <f t="shared" ref="V62" si="18">H62+J62</f>
        <v>0</v>
      </c>
    </row>
    <row r="63" spans="1:22" s="13" customFormat="1">
      <c r="A63" s="2421"/>
      <c r="B63" s="2510"/>
      <c r="C63" s="2510"/>
      <c r="D63" s="2510"/>
      <c r="E63" s="24" t="str">
        <f>職員点検資料１!E63</f>
        <v>幼稚園教諭</v>
      </c>
      <c r="F63" s="25" t="str">
        <f>IF(職員点検資料１!F63="","",職員点検資料１!F63)</f>
        <v/>
      </c>
      <c r="G63" s="2525"/>
      <c r="H63" s="2428"/>
      <c r="I63" s="2519"/>
      <c r="J63" s="2428"/>
      <c r="K63" s="2519"/>
      <c r="L63" s="2428"/>
      <c r="M63" s="2519"/>
      <c r="N63" s="2428"/>
      <c r="O63" s="2519"/>
      <c r="P63" s="11"/>
      <c r="Q63" s="11"/>
      <c r="R63" s="11"/>
      <c r="S63" s="11"/>
      <c r="U63" s="2356"/>
      <c r="V63" s="2356"/>
    </row>
    <row r="64" spans="1:22" s="13" customFormat="1">
      <c r="A64" s="2422"/>
      <c r="B64" s="2511"/>
      <c r="C64" s="2511"/>
      <c r="D64" s="2511"/>
      <c r="E64" s="26" t="str">
        <f>職員点検資料１!E64</f>
        <v>（　　　　　　）</v>
      </c>
      <c r="F64" s="27" t="str">
        <f>IF(職員点検資料１!F64="","",職員点検資料１!F64)</f>
        <v/>
      </c>
      <c r="G64" s="2526"/>
      <c r="H64" s="2429"/>
      <c r="I64" s="2520"/>
      <c r="J64" s="2429"/>
      <c r="K64" s="2520"/>
      <c r="L64" s="2429"/>
      <c r="M64" s="2520"/>
      <c r="N64" s="2429"/>
      <c r="O64" s="2520"/>
      <c r="P64" s="11"/>
      <c r="Q64" s="11"/>
      <c r="R64" s="11"/>
      <c r="S64" s="11"/>
      <c r="U64" s="2357"/>
      <c r="V64" s="2357"/>
    </row>
    <row r="65" spans="1:22" s="13" customFormat="1" ht="12" customHeight="1">
      <c r="A65" s="2420">
        <v>21</v>
      </c>
      <c r="B65" s="2509" t="str">
        <f>IF(職員点検資料１!B65="","",職員点検資料１!B65)</f>
        <v/>
      </c>
      <c r="C65" s="2509" t="str">
        <f>IF(職員点検資料１!C65="","",職員点検資料１!C65)</f>
        <v/>
      </c>
      <c r="D65" s="2509" t="str">
        <f>IF(職員点検資料１!D65="","",職員点検資料１!D65)</f>
        <v/>
      </c>
      <c r="E65" s="22" t="str">
        <f>職員点検資料１!E65</f>
        <v>保育士</v>
      </c>
      <c r="F65" s="23" t="str">
        <f>IF(職員点検資料１!F65="","",職員点検資料１!F65)</f>
        <v/>
      </c>
      <c r="G65" s="2524" t="str">
        <f>IF(職員点検資料１!G65="","",職員点検資料１!G65)</f>
        <v/>
      </c>
      <c r="H65" s="2454"/>
      <c r="I65" s="2518" t="s">
        <v>255</v>
      </c>
      <c r="J65" s="2454"/>
      <c r="K65" s="2518" t="s">
        <v>501</v>
      </c>
      <c r="L65" s="2454"/>
      <c r="M65" s="2518" t="s">
        <v>255</v>
      </c>
      <c r="N65" s="2454"/>
      <c r="O65" s="2518" t="s">
        <v>501</v>
      </c>
      <c r="P65" s="11"/>
      <c r="Q65" s="11"/>
      <c r="R65" s="11"/>
      <c r="S65" s="11"/>
      <c r="U65" s="2355" t="str">
        <f>職員点検資料１!AC65</f>
        <v/>
      </c>
      <c r="V65" s="2355">
        <f t="shared" ref="V65" si="19">H65+J65</f>
        <v>0</v>
      </c>
    </row>
    <row r="66" spans="1:22" s="13" customFormat="1">
      <c r="A66" s="2421"/>
      <c r="B66" s="2510"/>
      <c r="C66" s="2510"/>
      <c r="D66" s="2510"/>
      <c r="E66" s="24" t="str">
        <f>職員点検資料１!E66</f>
        <v>幼稚園教諭</v>
      </c>
      <c r="F66" s="25" t="str">
        <f>IF(職員点検資料１!F66="","",職員点検資料１!F66)</f>
        <v/>
      </c>
      <c r="G66" s="2525"/>
      <c r="H66" s="2428"/>
      <c r="I66" s="2519"/>
      <c r="J66" s="2428"/>
      <c r="K66" s="2519"/>
      <c r="L66" s="2428"/>
      <c r="M66" s="2519"/>
      <c r="N66" s="2428"/>
      <c r="O66" s="2519"/>
      <c r="P66" s="11"/>
      <c r="Q66" s="11"/>
      <c r="R66" s="11"/>
      <c r="S66" s="11"/>
      <c r="U66" s="2356"/>
      <c r="V66" s="2356"/>
    </row>
    <row r="67" spans="1:22" s="13" customFormat="1">
      <c r="A67" s="2422"/>
      <c r="B67" s="2511"/>
      <c r="C67" s="2511"/>
      <c r="D67" s="2511"/>
      <c r="E67" s="26" t="str">
        <f>職員点検資料１!E67</f>
        <v>（　　　　　　）</v>
      </c>
      <c r="F67" s="27" t="str">
        <f>IF(職員点検資料１!F67="","",職員点検資料１!F67)</f>
        <v/>
      </c>
      <c r="G67" s="2526"/>
      <c r="H67" s="2429"/>
      <c r="I67" s="2520"/>
      <c r="J67" s="2429"/>
      <c r="K67" s="2520"/>
      <c r="L67" s="2429"/>
      <c r="M67" s="2520"/>
      <c r="N67" s="2429"/>
      <c r="O67" s="2520"/>
      <c r="P67" s="11"/>
      <c r="Q67" s="11"/>
      <c r="R67" s="11"/>
      <c r="S67" s="11"/>
      <c r="U67" s="2357"/>
      <c r="V67" s="2357"/>
    </row>
    <row r="68" spans="1:22" s="13" customFormat="1" ht="12" customHeight="1">
      <c r="A68" s="2420">
        <v>22</v>
      </c>
      <c r="B68" s="2509" t="str">
        <f>IF(職員点検資料１!B68="","",職員点検資料１!B68)</f>
        <v/>
      </c>
      <c r="C68" s="2509" t="str">
        <f>IF(職員点検資料１!C68="","",職員点検資料１!C68)</f>
        <v/>
      </c>
      <c r="D68" s="2509" t="str">
        <f>IF(職員点検資料１!D68="","",職員点検資料１!D68)</f>
        <v/>
      </c>
      <c r="E68" s="22" t="str">
        <f>職員点検資料１!E68</f>
        <v>保育士</v>
      </c>
      <c r="F68" s="23" t="str">
        <f>IF(職員点検資料１!F68="","",職員点検資料１!F68)</f>
        <v/>
      </c>
      <c r="G68" s="2524" t="str">
        <f>IF(職員点検資料１!G68="","",職員点検資料１!G68)</f>
        <v/>
      </c>
      <c r="H68" s="2454"/>
      <c r="I68" s="2518" t="s">
        <v>255</v>
      </c>
      <c r="J68" s="2454"/>
      <c r="K68" s="2518" t="s">
        <v>501</v>
      </c>
      <c r="L68" s="2454"/>
      <c r="M68" s="2518" t="s">
        <v>255</v>
      </c>
      <c r="N68" s="2454"/>
      <c r="O68" s="2518" t="s">
        <v>501</v>
      </c>
      <c r="P68" s="11"/>
      <c r="Q68" s="11"/>
      <c r="R68" s="11"/>
      <c r="S68" s="11"/>
      <c r="U68" s="2355" t="str">
        <f>職員点検資料１!AC68</f>
        <v/>
      </c>
      <c r="V68" s="2355">
        <f t="shared" ref="V68" si="20">H68+J68</f>
        <v>0</v>
      </c>
    </row>
    <row r="69" spans="1:22" s="13" customFormat="1">
      <c r="A69" s="2421"/>
      <c r="B69" s="2510"/>
      <c r="C69" s="2510"/>
      <c r="D69" s="2510"/>
      <c r="E69" s="24" t="str">
        <f>職員点検資料１!E69</f>
        <v>幼稚園教諭</v>
      </c>
      <c r="F69" s="25" t="str">
        <f>IF(職員点検資料１!F69="","",職員点検資料１!F69)</f>
        <v/>
      </c>
      <c r="G69" s="2525"/>
      <c r="H69" s="2428"/>
      <c r="I69" s="2519"/>
      <c r="J69" s="2428"/>
      <c r="K69" s="2519"/>
      <c r="L69" s="2428"/>
      <c r="M69" s="2519"/>
      <c r="N69" s="2428"/>
      <c r="O69" s="2519"/>
      <c r="P69" s="11"/>
      <c r="Q69" s="11"/>
      <c r="R69" s="11"/>
      <c r="S69" s="11"/>
      <c r="U69" s="2356"/>
      <c r="V69" s="2356"/>
    </row>
    <row r="70" spans="1:22" s="13" customFormat="1">
      <c r="A70" s="2422"/>
      <c r="B70" s="2511"/>
      <c r="C70" s="2511"/>
      <c r="D70" s="2511"/>
      <c r="E70" s="26" t="str">
        <f>職員点検資料１!E70</f>
        <v>（　　　　　　）</v>
      </c>
      <c r="F70" s="27" t="str">
        <f>IF(職員点検資料１!F70="","",職員点検資料１!F70)</f>
        <v/>
      </c>
      <c r="G70" s="2526"/>
      <c r="H70" s="2429"/>
      <c r="I70" s="2520"/>
      <c r="J70" s="2429"/>
      <c r="K70" s="2520"/>
      <c r="L70" s="2429"/>
      <c r="M70" s="2520"/>
      <c r="N70" s="2429"/>
      <c r="O70" s="2520"/>
      <c r="P70" s="11"/>
      <c r="Q70" s="11"/>
      <c r="R70" s="11"/>
      <c r="S70" s="11"/>
      <c r="U70" s="2357"/>
      <c r="V70" s="2357"/>
    </row>
    <row r="71" spans="1:22" s="13" customFormat="1" ht="12" customHeight="1">
      <c r="A71" s="2420">
        <v>23</v>
      </c>
      <c r="B71" s="2509" t="str">
        <f>IF(職員点検資料１!B71="","",職員点検資料１!B71)</f>
        <v/>
      </c>
      <c r="C71" s="2509" t="str">
        <f>IF(職員点検資料１!C71="","",職員点検資料１!C71)</f>
        <v/>
      </c>
      <c r="D71" s="2509" t="str">
        <f>IF(職員点検資料１!D71="","",職員点検資料１!D71)</f>
        <v/>
      </c>
      <c r="E71" s="22" t="str">
        <f>職員点検資料１!E71</f>
        <v>保育士</v>
      </c>
      <c r="F71" s="23" t="str">
        <f>IF(職員点検資料１!F71="","",職員点検資料１!F71)</f>
        <v/>
      </c>
      <c r="G71" s="2524" t="str">
        <f>IF(職員点検資料１!G71="","",職員点検資料１!G71)</f>
        <v/>
      </c>
      <c r="H71" s="2454"/>
      <c r="I71" s="2518" t="s">
        <v>255</v>
      </c>
      <c r="J71" s="2454"/>
      <c r="K71" s="2518" t="s">
        <v>501</v>
      </c>
      <c r="L71" s="2454"/>
      <c r="M71" s="2518" t="s">
        <v>255</v>
      </c>
      <c r="N71" s="2454"/>
      <c r="O71" s="2518" t="s">
        <v>501</v>
      </c>
      <c r="P71" s="11"/>
      <c r="Q71" s="11"/>
      <c r="R71" s="11"/>
      <c r="S71" s="11"/>
      <c r="U71" s="2355" t="str">
        <f>職員点検資料１!AC71</f>
        <v/>
      </c>
      <c r="V71" s="2355">
        <f t="shared" ref="V71" si="21">H71+J71</f>
        <v>0</v>
      </c>
    </row>
    <row r="72" spans="1:22" s="13" customFormat="1">
      <c r="A72" s="2421"/>
      <c r="B72" s="2510"/>
      <c r="C72" s="2510"/>
      <c r="D72" s="2510"/>
      <c r="E72" s="24" t="str">
        <f>職員点検資料１!E72</f>
        <v>幼稚園教諭</v>
      </c>
      <c r="F72" s="25" t="str">
        <f>IF(職員点検資料１!F72="","",職員点検資料１!F72)</f>
        <v/>
      </c>
      <c r="G72" s="2525"/>
      <c r="H72" s="2428"/>
      <c r="I72" s="2519"/>
      <c r="J72" s="2428"/>
      <c r="K72" s="2519"/>
      <c r="L72" s="2428"/>
      <c r="M72" s="2519"/>
      <c r="N72" s="2428"/>
      <c r="O72" s="2519"/>
      <c r="P72" s="11"/>
      <c r="Q72" s="11"/>
      <c r="R72" s="11"/>
      <c r="S72" s="11"/>
      <c r="U72" s="2356"/>
      <c r="V72" s="2356"/>
    </row>
    <row r="73" spans="1:22" s="13" customFormat="1">
      <c r="A73" s="2422"/>
      <c r="B73" s="2511"/>
      <c r="C73" s="2511"/>
      <c r="D73" s="2511"/>
      <c r="E73" s="26" t="str">
        <f>職員点検資料１!E73</f>
        <v>（　　　　　　）</v>
      </c>
      <c r="F73" s="27" t="str">
        <f>IF(職員点検資料１!F73="","",職員点検資料１!F73)</f>
        <v/>
      </c>
      <c r="G73" s="2526"/>
      <c r="H73" s="2429"/>
      <c r="I73" s="2520"/>
      <c r="J73" s="2429"/>
      <c r="K73" s="2520"/>
      <c r="L73" s="2429"/>
      <c r="M73" s="2520"/>
      <c r="N73" s="2429"/>
      <c r="O73" s="2520"/>
      <c r="P73" s="11"/>
      <c r="Q73" s="11"/>
      <c r="R73" s="11"/>
      <c r="S73" s="11"/>
      <c r="U73" s="2357"/>
      <c r="V73" s="2357"/>
    </row>
    <row r="74" spans="1:22" s="13" customFormat="1" ht="12" customHeight="1">
      <c r="A74" s="2420">
        <v>24</v>
      </c>
      <c r="B74" s="2509" t="str">
        <f>IF(職員点検資料１!B74="","",職員点検資料１!B74)</f>
        <v/>
      </c>
      <c r="C74" s="2509" t="str">
        <f>IF(職員点検資料１!C74="","",職員点検資料１!C74)</f>
        <v/>
      </c>
      <c r="D74" s="2509" t="str">
        <f>IF(職員点検資料１!D74="","",職員点検資料１!D74)</f>
        <v/>
      </c>
      <c r="E74" s="22" t="str">
        <f>職員点検資料１!E74</f>
        <v>保育士</v>
      </c>
      <c r="F74" s="23" t="str">
        <f>IF(職員点検資料１!F74="","",職員点検資料１!F74)</f>
        <v/>
      </c>
      <c r="G74" s="2524" t="str">
        <f>IF(職員点検資料１!G74="","",職員点検資料１!G74)</f>
        <v/>
      </c>
      <c r="H74" s="2454"/>
      <c r="I74" s="2518" t="s">
        <v>255</v>
      </c>
      <c r="J74" s="2454"/>
      <c r="K74" s="2518" t="s">
        <v>501</v>
      </c>
      <c r="L74" s="2454"/>
      <c r="M74" s="2518" t="s">
        <v>255</v>
      </c>
      <c r="N74" s="2454"/>
      <c r="O74" s="2518" t="s">
        <v>501</v>
      </c>
      <c r="P74" s="11"/>
      <c r="Q74" s="11"/>
      <c r="R74" s="11"/>
      <c r="S74" s="11"/>
      <c r="U74" s="2355" t="str">
        <f>職員点検資料１!AC74</f>
        <v/>
      </c>
      <c r="V74" s="2355">
        <f t="shared" ref="V74" si="22">H74+J74</f>
        <v>0</v>
      </c>
    </row>
    <row r="75" spans="1:22" s="13" customFormat="1">
      <c r="A75" s="2421"/>
      <c r="B75" s="2510"/>
      <c r="C75" s="2510"/>
      <c r="D75" s="2510"/>
      <c r="E75" s="24" t="str">
        <f>職員点検資料１!E75</f>
        <v>幼稚園教諭</v>
      </c>
      <c r="F75" s="25" t="str">
        <f>IF(職員点検資料１!F75="","",職員点検資料１!F75)</f>
        <v/>
      </c>
      <c r="G75" s="2525"/>
      <c r="H75" s="2428"/>
      <c r="I75" s="2519"/>
      <c r="J75" s="2428"/>
      <c r="K75" s="2519"/>
      <c r="L75" s="2428"/>
      <c r="M75" s="2519"/>
      <c r="N75" s="2428"/>
      <c r="O75" s="2519"/>
      <c r="P75" s="11"/>
      <c r="Q75" s="11"/>
      <c r="R75" s="11"/>
      <c r="S75" s="11"/>
      <c r="U75" s="2356"/>
      <c r="V75" s="2356"/>
    </row>
    <row r="76" spans="1:22" s="13" customFormat="1">
      <c r="A76" s="2422"/>
      <c r="B76" s="2511"/>
      <c r="C76" s="2511"/>
      <c r="D76" s="2511"/>
      <c r="E76" s="26" t="str">
        <f>職員点検資料１!E76</f>
        <v>（　　　　　　）</v>
      </c>
      <c r="F76" s="27" t="str">
        <f>IF(職員点検資料１!F76="","",職員点検資料１!F76)</f>
        <v/>
      </c>
      <c r="G76" s="2526"/>
      <c r="H76" s="2429"/>
      <c r="I76" s="2520"/>
      <c r="J76" s="2429"/>
      <c r="K76" s="2520"/>
      <c r="L76" s="2429"/>
      <c r="M76" s="2520"/>
      <c r="N76" s="2429"/>
      <c r="O76" s="2520"/>
      <c r="P76" s="11"/>
      <c r="Q76" s="11"/>
      <c r="R76" s="11"/>
      <c r="S76" s="11"/>
      <c r="U76" s="2357"/>
      <c r="V76" s="2357"/>
    </row>
    <row r="77" spans="1:22" s="13" customFormat="1" ht="12" customHeight="1">
      <c r="A77" s="2420">
        <v>25</v>
      </c>
      <c r="B77" s="2509" t="str">
        <f>IF(職員点検資料１!B77="","",職員点検資料１!B77)</f>
        <v/>
      </c>
      <c r="C77" s="2509" t="str">
        <f>IF(職員点検資料１!C77="","",職員点検資料１!C77)</f>
        <v/>
      </c>
      <c r="D77" s="2509" t="str">
        <f>IF(職員点検資料１!D77="","",職員点検資料１!D77)</f>
        <v/>
      </c>
      <c r="E77" s="22" t="str">
        <f>職員点検資料１!E77</f>
        <v>保育士</v>
      </c>
      <c r="F77" s="23" t="str">
        <f>IF(職員点検資料１!F77="","",職員点検資料１!F77)</f>
        <v/>
      </c>
      <c r="G77" s="2524" t="str">
        <f>IF(職員点検資料１!G77="","",職員点検資料１!G77)</f>
        <v/>
      </c>
      <c r="H77" s="2454"/>
      <c r="I77" s="2518" t="s">
        <v>255</v>
      </c>
      <c r="J77" s="2454"/>
      <c r="K77" s="2518" t="s">
        <v>501</v>
      </c>
      <c r="L77" s="2454"/>
      <c r="M77" s="2518" t="s">
        <v>255</v>
      </c>
      <c r="N77" s="2454"/>
      <c r="O77" s="2518" t="s">
        <v>501</v>
      </c>
      <c r="P77" s="11"/>
      <c r="Q77" s="11"/>
      <c r="R77" s="11"/>
      <c r="S77" s="11"/>
      <c r="U77" s="2355" t="str">
        <f>職員点検資料１!AC77</f>
        <v/>
      </c>
      <c r="V77" s="2355">
        <f t="shared" ref="V77" si="23">H77+J77</f>
        <v>0</v>
      </c>
    </row>
    <row r="78" spans="1:22" s="13" customFormat="1">
      <c r="A78" s="2421"/>
      <c r="B78" s="2510"/>
      <c r="C78" s="2510"/>
      <c r="D78" s="2510"/>
      <c r="E78" s="24" t="str">
        <f>職員点検資料１!E78</f>
        <v>幼稚園教諭</v>
      </c>
      <c r="F78" s="25" t="str">
        <f>IF(職員点検資料１!F78="","",職員点検資料１!F78)</f>
        <v/>
      </c>
      <c r="G78" s="2525"/>
      <c r="H78" s="2428"/>
      <c r="I78" s="2519"/>
      <c r="J78" s="2428"/>
      <c r="K78" s="2519"/>
      <c r="L78" s="2428"/>
      <c r="M78" s="2519"/>
      <c r="N78" s="2428"/>
      <c r="O78" s="2519"/>
      <c r="P78" s="11"/>
      <c r="Q78" s="11"/>
      <c r="R78" s="11"/>
      <c r="S78" s="11"/>
      <c r="U78" s="2356"/>
      <c r="V78" s="2356"/>
    </row>
    <row r="79" spans="1:22" s="13" customFormat="1">
      <c r="A79" s="2422"/>
      <c r="B79" s="2511"/>
      <c r="C79" s="2511"/>
      <c r="D79" s="2511"/>
      <c r="E79" s="26" t="str">
        <f>職員点検資料１!E79</f>
        <v>（　　　　　　）</v>
      </c>
      <c r="F79" s="27" t="str">
        <f>IF(職員点検資料１!F79="","",職員点検資料１!F79)</f>
        <v/>
      </c>
      <c r="G79" s="2526"/>
      <c r="H79" s="2429"/>
      <c r="I79" s="2520"/>
      <c r="J79" s="2429"/>
      <c r="K79" s="2520"/>
      <c r="L79" s="2429"/>
      <c r="M79" s="2520"/>
      <c r="N79" s="2429"/>
      <c r="O79" s="2520"/>
      <c r="P79" s="11"/>
      <c r="Q79" s="11"/>
      <c r="R79" s="11"/>
      <c r="S79" s="11"/>
      <c r="U79" s="2357"/>
      <c r="V79" s="2357"/>
    </row>
    <row r="80" spans="1:22" s="13" customFormat="1" ht="12" customHeight="1">
      <c r="A80" s="2420">
        <v>26</v>
      </c>
      <c r="B80" s="2509" t="str">
        <f>IF(職員点検資料１!B80="","",職員点検資料１!B80)</f>
        <v/>
      </c>
      <c r="C80" s="2509" t="str">
        <f>IF(職員点検資料１!C80="","",職員点検資料１!C80)</f>
        <v/>
      </c>
      <c r="D80" s="2509" t="str">
        <f>IF(職員点検資料１!D80="","",職員点検資料１!D80)</f>
        <v/>
      </c>
      <c r="E80" s="22" t="str">
        <f>職員点検資料１!E80</f>
        <v>保育士</v>
      </c>
      <c r="F80" s="23" t="str">
        <f>IF(職員点検資料１!F80="","",職員点検資料１!F80)</f>
        <v/>
      </c>
      <c r="G80" s="2524" t="str">
        <f>IF(職員点検資料１!G80="","",職員点検資料１!G80)</f>
        <v/>
      </c>
      <c r="H80" s="2454"/>
      <c r="I80" s="2518" t="s">
        <v>255</v>
      </c>
      <c r="J80" s="2454"/>
      <c r="K80" s="2518" t="s">
        <v>501</v>
      </c>
      <c r="L80" s="2454"/>
      <c r="M80" s="2518" t="s">
        <v>255</v>
      </c>
      <c r="N80" s="2454"/>
      <c r="O80" s="2518" t="s">
        <v>501</v>
      </c>
      <c r="P80" s="11"/>
      <c r="Q80" s="11"/>
      <c r="R80" s="11"/>
      <c r="S80" s="11"/>
      <c r="U80" s="2355" t="str">
        <f>職員点検資料１!AC80</f>
        <v/>
      </c>
      <c r="V80" s="2355">
        <f t="shared" ref="V80" si="24">H80+J80</f>
        <v>0</v>
      </c>
    </row>
    <row r="81" spans="1:22" s="13" customFormat="1">
      <c r="A81" s="2421"/>
      <c r="B81" s="2510"/>
      <c r="C81" s="2510"/>
      <c r="D81" s="2510"/>
      <c r="E81" s="24" t="str">
        <f>職員点検資料１!E81</f>
        <v>幼稚園教諭</v>
      </c>
      <c r="F81" s="25" t="str">
        <f>IF(職員点検資料１!F81="","",職員点検資料１!F81)</f>
        <v/>
      </c>
      <c r="G81" s="2525"/>
      <c r="H81" s="2428"/>
      <c r="I81" s="2519"/>
      <c r="J81" s="2428"/>
      <c r="K81" s="2519"/>
      <c r="L81" s="2428"/>
      <c r="M81" s="2519"/>
      <c r="N81" s="2428"/>
      <c r="O81" s="2519"/>
      <c r="P81" s="11"/>
      <c r="Q81" s="11"/>
      <c r="R81" s="11"/>
      <c r="S81" s="11"/>
      <c r="U81" s="2356"/>
      <c r="V81" s="2356"/>
    </row>
    <row r="82" spans="1:22" s="13" customFormat="1">
      <c r="A82" s="2422"/>
      <c r="B82" s="2511"/>
      <c r="C82" s="2511"/>
      <c r="D82" s="2511"/>
      <c r="E82" s="26" t="str">
        <f>職員点検資料１!E82</f>
        <v>（　　　　　　）</v>
      </c>
      <c r="F82" s="27" t="str">
        <f>IF(職員点検資料１!F82="","",職員点検資料１!F82)</f>
        <v/>
      </c>
      <c r="G82" s="2526"/>
      <c r="H82" s="2429"/>
      <c r="I82" s="2520"/>
      <c r="J82" s="2429"/>
      <c r="K82" s="2520"/>
      <c r="L82" s="2429"/>
      <c r="M82" s="2520"/>
      <c r="N82" s="2429"/>
      <c r="O82" s="2520"/>
      <c r="P82" s="11"/>
      <c r="Q82" s="11"/>
      <c r="R82" s="11"/>
      <c r="S82" s="11"/>
      <c r="U82" s="2357"/>
      <c r="V82" s="2357"/>
    </row>
    <row r="83" spans="1:22" s="13" customFormat="1" ht="12" customHeight="1">
      <c r="A83" s="2420">
        <v>27</v>
      </c>
      <c r="B83" s="2509" t="str">
        <f>IF(職員点検資料１!B83="","",職員点検資料１!B83)</f>
        <v/>
      </c>
      <c r="C83" s="2509" t="str">
        <f>IF(職員点検資料１!C83="","",職員点検資料１!C83)</f>
        <v/>
      </c>
      <c r="D83" s="2509" t="str">
        <f>IF(職員点検資料１!D83="","",職員点検資料１!D83)</f>
        <v/>
      </c>
      <c r="E83" s="22" t="str">
        <f>職員点検資料１!E83</f>
        <v>保育士</v>
      </c>
      <c r="F83" s="23" t="str">
        <f>IF(職員点検資料１!F83="","",職員点検資料１!F83)</f>
        <v/>
      </c>
      <c r="G83" s="2524" t="str">
        <f>IF(職員点検資料１!G83="","",職員点検資料１!G83)</f>
        <v/>
      </c>
      <c r="H83" s="2454"/>
      <c r="I83" s="2518" t="s">
        <v>255</v>
      </c>
      <c r="J83" s="2454"/>
      <c r="K83" s="2518" t="s">
        <v>501</v>
      </c>
      <c r="L83" s="2454"/>
      <c r="M83" s="2518" t="s">
        <v>255</v>
      </c>
      <c r="N83" s="2454"/>
      <c r="O83" s="2518" t="s">
        <v>501</v>
      </c>
      <c r="P83" s="11"/>
      <c r="Q83" s="11"/>
      <c r="R83" s="11"/>
      <c r="S83" s="11"/>
      <c r="U83" s="2355" t="str">
        <f>職員点検資料１!AC83</f>
        <v/>
      </c>
      <c r="V83" s="2355">
        <f t="shared" ref="V83" si="25">H83+J83</f>
        <v>0</v>
      </c>
    </row>
    <row r="84" spans="1:22" s="13" customFormat="1">
      <c r="A84" s="2421"/>
      <c r="B84" s="2510"/>
      <c r="C84" s="2510"/>
      <c r="D84" s="2510"/>
      <c r="E84" s="24" t="str">
        <f>職員点検資料１!E84</f>
        <v>幼稚園教諭</v>
      </c>
      <c r="F84" s="25" t="str">
        <f>IF(職員点検資料１!F84="","",職員点検資料１!F84)</f>
        <v/>
      </c>
      <c r="G84" s="2525"/>
      <c r="H84" s="2428"/>
      <c r="I84" s="2519"/>
      <c r="J84" s="2428"/>
      <c r="K84" s="2519"/>
      <c r="L84" s="2428"/>
      <c r="M84" s="2519"/>
      <c r="N84" s="2428"/>
      <c r="O84" s="2519"/>
      <c r="P84" s="11"/>
      <c r="Q84" s="11"/>
      <c r="R84" s="11"/>
      <c r="S84" s="11"/>
      <c r="U84" s="2356"/>
      <c r="V84" s="2356"/>
    </row>
    <row r="85" spans="1:22" s="13" customFormat="1">
      <c r="A85" s="2422"/>
      <c r="B85" s="2511"/>
      <c r="C85" s="2511"/>
      <c r="D85" s="2511"/>
      <c r="E85" s="26" t="str">
        <f>職員点検資料１!E85</f>
        <v>（　　　　　　）</v>
      </c>
      <c r="F85" s="27" t="str">
        <f>IF(職員点検資料１!F85="","",職員点検資料１!F85)</f>
        <v/>
      </c>
      <c r="G85" s="2526"/>
      <c r="H85" s="2429"/>
      <c r="I85" s="2520"/>
      <c r="J85" s="2429"/>
      <c r="K85" s="2520"/>
      <c r="L85" s="2429"/>
      <c r="M85" s="2520"/>
      <c r="N85" s="2429"/>
      <c r="O85" s="2520"/>
      <c r="P85" s="11"/>
      <c r="Q85" s="11"/>
      <c r="R85" s="11"/>
      <c r="S85" s="11"/>
      <c r="U85" s="2357"/>
      <c r="V85" s="2357"/>
    </row>
    <row r="86" spans="1:22" s="13" customFormat="1" ht="12" customHeight="1">
      <c r="A86" s="2420">
        <v>28</v>
      </c>
      <c r="B86" s="2509" t="str">
        <f>IF(職員点検資料１!B86="","",職員点検資料１!B86)</f>
        <v/>
      </c>
      <c r="C86" s="2509" t="str">
        <f>IF(職員点検資料１!C86="","",職員点検資料１!C86)</f>
        <v/>
      </c>
      <c r="D86" s="2509" t="str">
        <f>IF(職員点検資料１!D86="","",職員点検資料１!D86)</f>
        <v/>
      </c>
      <c r="E86" s="22" t="str">
        <f>職員点検資料１!E86</f>
        <v>保育士</v>
      </c>
      <c r="F86" s="23" t="str">
        <f>IF(職員点検資料１!F86="","",職員点検資料１!F86)</f>
        <v/>
      </c>
      <c r="G86" s="2524" t="str">
        <f>IF(職員点検資料１!G86="","",職員点検資料１!G86)</f>
        <v/>
      </c>
      <c r="H86" s="2454"/>
      <c r="I86" s="2518" t="s">
        <v>255</v>
      </c>
      <c r="J86" s="2454"/>
      <c r="K86" s="2518" t="s">
        <v>501</v>
      </c>
      <c r="L86" s="2454"/>
      <c r="M86" s="2518" t="s">
        <v>255</v>
      </c>
      <c r="N86" s="2454"/>
      <c r="O86" s="2518" t="s">
        <v>501</v>
      </c>
      <c r="P86" s="11"/>
      <c r="Q86" s="11"/>
      <c r="R86" s="11"/>
      <c r="S86" s="11"/>
      <c r="U86" s="2355" t="str">
        <f>職員点検資料１!AC86</f>
        <v/>
      </c>
      <c r="V86" s="2355">
        <f t="shared" ref="V86" si="26">H86+J86</f>
        <v>0</v>
      </c>
    </row>
    <row r="87" spans="1:22" s="13" customFormat="1">
      <c r="A87" s="2421"/>
      <c r="B87" s="2510"/>
      <c r="C87" s="2510"/>
      <c r="D87" s="2510"/>
      <c r="E87" s="24" t="str">
        <f>職員点検資料１!E87</f>
        <v>幼稚園教諭</v>
      </c>
      <c r="F87" s="25" t="str">
        <f>IF(職員点検資料１!F87="","",職員点検資料１!F87)</f>
        <v/>
      </c>
      <c r="G87" s="2525"/>
      <c r="H87" s="2428"/>
      <c r="I87" s="2519"/>
      <c r="J87" s="2428"/>
      <c r="K87" s="2519"/>
      <c r="L87" s="2428"/>
      <c r="M87" s="2519"/>
      <c r="N87" s="2428"/>
      <c r="O87" s="2519"/>
      <c r="P87" s="11"/>
      <c r="Q87" s="11"/>
      <c r="R87" s="11"/>
      <c r="S87" s="11"/>
      <c r="U87" s="2356"/>
      <c r="V87" s="2356"/>
    </row>
    <row r="88" spans="1:22" s="13" customFormat="1">
      <c r="A88" s="2422"/>
      <c r="B88" s="2511"/>
      <c r="C88" s="2511"/>
      <c r="D88" s="2511"/>
      <c r="E88" s="26" t="str">
        <f>職員点検資料１!E88</f>
        <v>（　　　　　　）</v>
      </c>
      <c r="F88" s="27" t="str">
        <f>IF(職員点検資料１!F88="","",職員点検資料１!F88)</f>
        <v/>
      </c>
      <c r="G88" s="2526"/>
      <c r="H88" s="2429"/>
      <c r="I88" s="2520"/>
      <c r="J88" s="2429"/>
      <c r="K88" s="2520"/>
      <c r="L88" s="2429"/>
      <c r="M88" s="2520"/>
      <c r="N88" s="2429"/>
      <c r="O88" s="2520"/>
      <c r="P88" s="11"/>
      <c r="Q88" s="11"/>
      <c r="R88" s="11"/>
      <c r="S88" s="11"/>
      <c r="U88" s="2357"/>
      <c r="V88" s="2357"/>
    </row>
    <row r="89" spans="1:22" s="13" customFormat="1" ht="12" customHeight="1">
      <c r="A89" s="2420">
        <v>29</v>
      </c>
      <c r="B89" s="2509" t="str">
        <f>IF(職員点検資料１!B89="","",職員点検資料１!B89)</f>
        <v/>
      </c>
      <c r="C89" s="2509" t="str">
        <f>IF(職員点検資料１!C89="","",職員点検資料１!C89)</f>
        <v/>
      </c>
      <c r="D89" s="2509" t="str">
        <f>IF(職員点検資料１!D89="","",職員点検資料１!D89)</f>
        <v/>
      </c>
      <c r="E89" s="22" t="str">
        <f>職員点検資料１!E89</f>
        <v>保育士</v>
      </c>
      <c r="F89" s="23" t="str">
        <f>IF(職員点検資料１!F89="","",職員点検資料１!F89)</f>
        <v/>
      </c>
      <c r="G89" s="2524" t="str">
        <f>IF(職員点検資料１!G89="","",職員点検資料１!G89)</f>
        <v/>
      </c>
      <c r="H89" s="2454"/>
      <c r="I89" s="2518" t="s">
        <v>255</v>
      </c>
      <c r="J89" s="2454"/>
      <c r="K89" s="2518" t="s">
        <v>501</v>
      </c>
      <c r="L89" s="2454"/>
      <c r="M89" s="2518" t="s">
        <v>255</v>
      </c>
      <c r="N89" s="2454"/>
      <c r="O89" s="2518" t="s">
        <v>501</v>
      </c>
      <c r="P89" s="11"/>
      <c r="Q89" s="11"/>
      <c r="R89" s="11"/>
      <c r="S89" s="11"/>
      <c r="U89" s="2355" t="str">
        <f>職員点検資料１!AC89</f>
        <v/>
      </c>
      <c r="V89" s="2355">
        <f t="shared" ref="V89" si="27">H89+J89</f>
        <v>0</v>
      </c>
    </row>
    <row r="90" spans="1:22" s="13" customFormat="1">
      <c r="A90" s="2421"/>
      <c r="B90" s="2510"/>
      <c r="C90" s="2510"/>
      <c r="D90" s="2510"/>
      <c r="E90" s="24" t="str">
        <f>職員点検資料１!E90</f>
        <v>幼稚園教諭</v>
      </c>
      <c r="F90" s="25" t="str">
        <f>IF(職員点検資料１!F90="","",職員点検資料１!F90)</f>
        <v/>
      </c>
      <c r="G90" s="2525"/>
      <c r="H90" s="2428"/>
      <c r="I90" s="2519"/>
      <c r="J90" s="2428"/>
      <c r="K90" s="2519"/>
      <c r="L90" s="2428"/>
      <c r="M90" s="2519"/>
      <c r="N90" s="2428"/>
      <c r="O90" s="2519"/>
      <c r="P90" s="11"/>
      <c r="Q90" s="11"/>
      <c r="R90" s="11"/>
      <c r="S90" s="11"/>
      <c r="U90" s="2356"/>
      <c r="V90" s="2356"/>
    </row>
    <row r="91" spans="1:22" s="13" customFormat="1">
      <c r="A91" s="2422"/>
      <c r="B91" s="2511"/>
      <c r="C91" s="2511"/>
      <c r="D91" s="2511"/>
      <c r="E91" s="26" t="str">
        <f>職員点検資料１!E91</f>
        <v>（　　　　　　）</v>
      </c>
      <c r="F91" s="27" t="str">
        <f>IF(職員点検資料１!F91="","",職員点検資料１!F91)</f>
        <v/>
      </c>
      <c r="G91" s="2526"/>
      <c r="H91" s="2429"/>
      <c r="I91" s="2520"/>
      <c r="J91" s="2429"/>
      <c r="K91" s="2520"/>
      <c r="L91" s="2429"/>
      <c r="M91" s="2520"/>
      <c r="N91" s="2429"/>
      <c r="O91" s="2520"/>
      <c r="P91" s="11"/>
      <c r="Q91" s="11"/>
      <c r="R91" s="11"/>
      <c r="S91" s="11"/>
      <c r="U91" s="2357"/>
      <c r="V91" s="2357"/>
    </row>
    <row r="92" spans="1:22" s="13" customFormat="1" ht="12" customHeight="1">
      <c r="A92" s="2420">
        <v>30</v>
      </c>
      <c r="B92" s="2509" t="str">
        <f>IF(職員点検資料１!B92="","",職員点検資料１!B92)</f>
        <v/>
      </c>
      <c r="C92" s="2509" t="str">
        <f>IF(職員点検資料１!C92="","",職員点検資料１!C92)</f>
        <v/>
      </c>
      <c r="D92" s="2509" t="str">
        <f>IF(職員点検資料１!D92="","",職員点検資料１!D92)</f>
        <v/>
      </c>
      <c r="E92" s="22" t="str">
        <f>職員点検資料１!E92</f>
        <v>保育士</v>
      </c>
      <c r="F92" s="23" t="str">
        <f>IF(職員点検資料１!F92="","",職員点検資料１!F92)</f>
        <v/>
      </c>
      <c r="G92" s="2524" t="str">
        <f>IF(職員点検資料１!G92="","",職員点検資料１!G92)</f>
        <v/>
      </c>
      <c r="H92" s="2454"/>
      <c r="I92" s="2518" t="s">
        <v>255</v>
      </c>
      <c r="J92" s="2454"/>
      <c r="K92" s="2518" t="s">
        <v>501</v>
      </c>
      <c r="L92" s="2454"/>
      <c r="M92" s="2518" t="s">
        <v>255</v>
      </c>
      <c r="N92" s="2454"/>
      <c r="O92" s="2518" t="s">
        <v>501</v>
      </c>
      <c r="P92" s="11"/>
      <c r="Q92" s="11"/>
      <c r="R92" s="11"/>
      <c r="S92" s="11"/>
      <c r="U92" s="2355" t="str">
        <f>職員点検資料１!AC92</f>
        <v/>
      </c>
      <c r="V92" s="2355">
        <f t="shared" ref="V92" si="28">H92+J92</f>
        <v>0</v>
      </c>
    </row>
    <row r="93" spans="1:22" s="13" customFormat="1">
      <c r="A93" s="2421"/>
      <c r="B93" s="2510"/>
      <c r="C93" s="2510"/>
      <c r="D93" s="2510"/>
      <c r="E93" s="24" t="str">
        <f>職員点検資料１!E93</f>
        <v>幼稚園教諭</v>
      </c>
      <c r="F93" s="25" t="str">
        <f>IF(職員点検資料１!F93="","",職員点検資料１!F93)</f>
        <v/>
      </c>
      <c r="G93" s="2525"/>
      <c r="H93" s="2428"/>
      <c r="I93" s="2519"/>
      <c r="J93" s="2428"/>
      <c r="K93" s="2519"/>
      <c r="L93" s="2428"/>
      <c r="M93" s="2519"/>
      <c r="N93" s="2428"/>
      <c r="O93" s="2519"/>
      <c r="P93" s="11"/>
      <c r="Q93" s="11"/>
      <c r="R93" s="11"/>
      <c r="S93" s="11"/>
      <c r="U93" s="2356"/>
      <c r="V93" s="2356"/>
    </row>
    <row r="94" spans="1:22" s="13" customFormat="1">
      <c r="A94" s="2422"/>
      <c r="B94" s="2511"/>
      <c r="C94" s="2511"/>
      <c r="D94" s="2511"/>
      <c r="E94" s="26" t="str">
        <f>職員点検資料１!E94</f>
        <v>（　　　　　　）</v>
      </c>
      <c r="F94" s="27" t="str">
        <f>IF(職員点検資料１!F94="","",職員点検資料１!F94)</f>
        <v/>
      </c>
      <c r="G94" s="2526"/>
      <c r="H94" s="2429"/>
      <c r="I94" s="2520"/>
      <c r="J94" s="2429"/>
      <c r="K94" s="2520"/>
      <c r="L94" s="2429"/>
      <c r="M94" s="2520"/>
      <c r="N94" s="2429"/>
      <c r="O94" s="2520"/>
      <c r="P94" s="11"/>
      <c r="Q94" s="11"/>
      <c r="R94" s="11"/>
      <c r="S94" s="11"/>
      <c r="U94" s="2357"/>
      <c r="V94" s="2357"/>
    </row>
    <row r="95" spans="1:22" s="13" customFormat="1" ht="12" customHeight="1">
      <c r="A95" s="2420">
        <v>31</v>
      </c>
      <c r="B95" s="2509" t="str">
        <f>IF(職員点検資料１!B95="","",職員点検資料１!B95)</f>
        <v/>
      </c>
      <c r="C95" s="2509" t="str">
        <f>IF(職員点検資料１!C95="","",職員点検資料１!C95)</f>
        <v/>
      </c>
      <c r="D95" s="2509" t="str">
        <f>IF(職員点検資料１!D95="","",職員点検資料１!D95)</f>
        <v/>
      </c>
      <c r="E95" s="22" t="str">
        <f>職員点検資料１!E95</f>
        <v>保育士</v>
      </c>
      <c r="F95" s="23" t="str">
        <f>IF(職員点検資料１!F95="","",職員点検資料１!F95)</f>
        <v/>
      </c>
      <c r="G95" s="2524" t="str">
        <f>IF(職員点検資料１!G95="","",職員点検資料１!G95)</f>
        <v/>
      </c>
      <c r="H95" s="2454"/>
      <c r="I95" s="2518" t="s">
        <v>255</v>
      </c>
      <c r="J95" s="2454"/>
      <c r="K95" s="2518" t="s">
        <v>501</v>
      </c>
      <c r="L95" s="2454"/>
      <c r="M95" s="2518" t="s">
        <v>255</v>
      </c>
      <c r="N95" s="2454"/>
      <c r="O95" s="2518" t="s">
        <v>501</v>
      </c>
      <c r="P95" s="11"/>
      <c r="Q95" s="11"/>
      <c r="R95" s="11"/>
      <c r="S95" s="11"/>
      <c r="U95" s="2355" t="str">
        <f>職員点検資料１!AC95</f>
        <v/>
      </c>
      <c r="V95" s="2355">
        <f t="shared" ref="V95" si="29">H95+J95</f>
        <v>0</v>
      </c>
    </row>
    <row r="96" spans="1:22" s="13" customFormat="1">
      <c r="A96" s="2421"/>
      <c r="B96" s="2510"/>
      <c r="C96" s="2510"/>
      <c r="D96" s="2510"/>
      <c r="E96" s="24" t="str">
        <f>職員点検資料１!E96</f>
        <v>幼稚園教諭</v>
      </c>
      <c r="F96" s="25" t="str">
        <f>IF(職員点検資料１!F96="","",職員点検資料１!F96)</f>
        <v/>
      </c>
      <c r="G96" s="2525"/>
      <c r="H96" s="2428"/>
      <c r="I96" s="2519"/>
      <c r="J96" s="2428"/>
      <c r="K96" s="2519"/>
      <c r="L96" s="2428"/>
      <c r="M96" s="2519"/>
      <c r="N96" s="2428"/>
      <c r="O96" s="2519"/>
      <c r="P96" s="11"/>
      <c r="Q96" s="11"/>
      <c r="R96" s="11"/>
      <c r="S96" s="11"/>
      <c r="U96" s="2356"/>
      <c r="V96" s="2356"/>
    </row>
    <row r="97" spans="1:22" s="13" customFormat="1">
      <c r="A97" s="2422"/>
      <c r="B97" s="2511"/>
      <c r="C97" s="2511"/>
      <c r="D97" s="2511"/>
      <c r="E97" s="26" t="str">
        <f>職員点検資料１!E97</f>
        <v>（　　　　　　）</v>
      </c>
      <c r="F97" s="27" t="str">
        <f>IF(職員点検資料１!F97="","",職員点検資料１!F97)</f>
        <v/>
      </c>
      <c r="G97" s="2526"/>
      <c r="H97" s="2429"/>
      <c r="I97" s="2520"/>
      <c r="J97" s="2429"/>
      <c r="K97" s="2520"/>
      <c r="L97" s="2429"/>
      <c r="M97" s="2520"/>
      <c r="N97" s="2429"/>
      <c r="O97" s="2520"/>
      <c r="P97" s="11"/>
      <c r="Q97" s="11"/>
      <c r="R97" s="11"/>
      <c r="S97" s="11"/>
      <c r="U97" s="2357"/>
      <c r="V97" s="2357"/>
    </row>
    <row r="98" spans="1:22" s="13" customFormat="1" ht="12" customHeight="1">
      <c r="A98" s="2420">
        <v>32</v>
      </c>
      <c r="B98" s="2509" t="str">
        <f>IF(職員点検資料１!B98="","",職員点検資料１!B98)</f>
        <v/>
      </c>
      <c r="C98" s="2509" t="str">
        <f>IF(職員点検資料１!C98="","",職員点検資料１!C98)</f>
        <v/>
      </c>
      <c r="D98" s="2509" t="str">
        <f>IF(職員点検資料１!D98="","",職員点検資料１!D98)</f>
        <v/>
      </c>
      <c r="E98" s="22" t="str">
        <f>職員点検資料１!E98</f>
        <v>保育士</v>
      </c>
      <c r="F98" s="23" t="str">
        <f>IF(職員点検資料１!F98="","",職員点検資料１!F98)</f>
        <v/>
      </c>
      <c r="G98" s="2524" t="str">
        <f>IF(職員点検資料１!G98="","",職員点検資料１!G98)</f>
        <v/>
      </c>
      <c r="H98" s="2454"/>
      <c r="I98" s="2518" t="s">
        <v>255</v>
      </c>
      <c r="J98" s="2454"/>
      <c r="K98" s="2518" t="s">
        <v>501</v>
      </c>
      <c r="L98" s="2454"/>
      <c r="M98" s="2518" t="s">
        <v>255</v>
      </c>
      <c r="N98" s="2454"/>
      <c r="O98" s="2518" t="s">
        <v>501</v>
      </c>
      <c r="P98" s="11"/>
      <c r="Q98" s="11"/>
      <c r="R98" s="11"/>
      <c r="S98" s="11"/>
      <c r="U98" s="2355" t="str">
        <f>職員点検資料１!AC98</f>
        <v/>
      </c>
      <c r="V98" s="2355">
        <f t="shared" ref="V98" si="30">H98+J98</f>
        <v>0</v>
      </c>
    </row>
    <row r="99" spans="1:22" s="13" customFormat="1">
      <c r="A99" s="2421"/>
      <c r="B99" s="2510"/>
      <c r="C99" s="2510"/>
      <c r="D99" s="2510"/>
      <c r="E99" s="24" t="str">
        <f>職員点検資料１!E99</f>
        <v>幼稚園教諭</v>
      </c>
      <c r="F99" s="25" t="str">
        <f>IF(職員点検資料１!F99="","",職員点検資料１!F99)</f>
        <v/>
      </c>
      <c r="G99" s="2525"/>
      <c r="H99" s="2428"/>
      <c r="I99" s="2519"/>
      <c r="J99" s="2428"/>
      <c r="K99" s="2519"/>
      <c r="L99" s="2428"/>
      <c r="M99" s="2519"/>
      <c r="N99" s="2428"/>
      <c r="O99" s="2519"/>
      <c r="P99" s="11"/>
      <c r="Q99" s="11"/>
      <c r="R99" s="11"/>
      <c r="S99" s="11"/>
      <c r="U99" s="2356"/>
      <c r="V99" s="2356"/>
    </row>
    <row r="100" spans="1:22" s="13" customFormat="1">
      <c r="A100" s="2422"/>
      <c r="B100" s="2511"/>
      <c r="C100" s="2511"/>
      <c r="D100" s="2511"/>
      <c r="E100" s="26" t="str">
        <f>職員点検資料１!E100</f>
        <v>（　　　　　　）</v>
      </c>
      <c r="F100" s="27" t="str">
        <f>IF(職員点検資料１!F100="","",職員点検資料１!F100)</f>
        <v/>
      </c>
      <c r="G100" s="2526"/>
      <c r="H100" s="2429"/>
      <c r="I100" s="2520"/>
      <c r="J100" s="2429"/>
      <c r="K100" s="2520"/>
      <c r="L100" s="2429"/>
      <c r="M100" s="2520"/>
      <c r="N100" s="2429"/>
      <c r="O100" s="2520"/>
      <c r="P100" s="11"/>
      <c r="Q100" s="11"/>
      <c r="R100" s="11"/>
      <c r="S100" s="11"/>
      <c r="U100" s="2357"/>
      <c r="V100" s="2357"/>
    </row>
    <row r="101" spans="1:22" s="13" customFormat="1" ht="12" customHeight="1">
      <c r="A101" s="2420">
        <v>33</v>
      </c>
      <c r="B101" s="2509" t="str">
        <f>IF(職員点検資料１!B101="","",職員点検資料１!B101)</f>
        <v/>
      </c>
      <c r="C101" s="2509" t="str">
        <f>IF(職員点検資料１!C101="","",職員点検資料１!C101)</f>
        <v/>
      </c>
      <c r="D101" s="2509" t="str">
        <f>IF(職員点検資料１!D101="","",職員点検資料１!D101)</f>
        <v/>
      </c>
      <c r="E101" s="22" t="str">
        <f>職員点検資料１!E101</f>
        <v>保育士</v>
      </c>
      <c r="F101" s="23" t="str">
        <f>IF(職員点検資料１!F101="","",職員点検資料１!F101)</f>
        <v/>
      </c>
      <c r="G101" s="2524" t="str">
        <f>IF(職員点検資料１!G101="","",職員点検資料１!G101)</f>
        <v/>
      </c>
      <c r="H101" s="2454"/>
      <c r="I101" s="2518" t="s">
        <v>255</v>
      </c>
      <c r="J101" s="2454"/>
      <c r="K101" s="2518" t="s">
        <v>501</v>
      </c>
      <c r="L101" s="2454"/>
      <c r="M101" s="2518" t="s">
        <v>255</v>
      </c>
      <c r="N101" s="2454"/>
      <c r="O101" s="2518" t="s">
        <v>501</v>
      </c>
      <c r="P101" s="11"/>
      <c r="Q101" s="11"/>
      <c r="R101" s="11"/>
      <c r="S101" s="11"/>
      <c r="U101" s="2355" t="str">
        <f>職員点検資料１!AC101</f>
        <v/>
      </c>
      <c r="V101" s="2355">
        <f t="shared" ref="V101" si="31">H101+J101</f>
        <v>0</v>
      </c>
    </row>
    <row r="102" spans="1:22" s="13" customFormat="1">
      <c r="A102" s="2421"/>
      <c r="B102" s="2510"/>
      <c r="C102" s="2510"/>
      <c r="D102" s="2510"/>
      <c r="E102" s="24" t="str">
        <f>職員点検資料１!E102</f>
        <v>幼稚園教諭</v>
      </c>
      <c r="F102" s="25" t="str">
        <f>IF(職員点検資料１!F102="","",職員点検資料１!F102)</f>
        <v/>
      </c>
      <c r="G102" s="2525"/>
      <c r="H102" s="2428"/>
      <c r="I102" s="2519"/>
      <c r="J102" s="2428"/>
      <c r="K102" s="2519"/>
      <c r="L102" s="2428"/>
      <c r="M102" s="2519"/>
      <c r="N102" s="2428"/>
      <c r="O102" s="2519"/>
      <c r="P102" s="11"/>
      <c r="Q102" s="11"/>
      <c r="R102" s="11"/>
      <c r="S102" s="11"/>
      <c r="U102" s="2356"/>
      <c r="V102" s="2356"/>
    </row>
    <row r="103" spans="1:22" s="13" customFormat="1">
      <c r="A103" s="2422"/>
      <c r="B103" s="2511"/>
      <c r="C103" s="2511"/>
      <c r="D103" s="2511"/>
      <c r="E103" s="26" t="str">
        <f>職員点検資料１!E103</f>
        <v>（　　　　　　）</v>
      </c>
      <c r="F103" s="27" t="str">
        <f>IF(職員点検資料１!F103="","",職員点検資料１!F103)</f>
        <v/>
      </c>
      <c r="G103" s="2526"/>
      <c r="H103" s="2429"/>
      <c r="I103" s="2520"/>
      <c r="J103" s="2429"/>
      <c r="K103" s="2520"/>
      <c r="L103" s="2429"/>
      <c r="M103" s="2520"/>
      <c r="N103" s="2429"/>
      <c r="O103" s="2520"/>
      <c r="P103" s="11"/>
      <c r="Q103" s="11"/>
      <c r="R103" s="11"/>
      <c r="S103" s="11"/>
      <c r="U103" s="2357"/>
      <c r="V103" s="2357"/>
    </row>
    <row r="104" spans="1:22" s="13" customFormat="1" ht="12" customHeight="1">
      <c r="A104" s="2420">
        <v>34</v>
      </c>
      <c r="B104" s="2509" t="str">
        <f>IF(職員点検資料１!B104="","",職員点検資料１!B104)</f>
        <v/>
      </c>
      <c r="C104" s="2509" t="str">
        <f>IF(職員点検資料１!C104="","",職員点検資料１!C104)</f>
        <v/>
      </c>
      <c r="D104" s="2509" t="str">
        <f>IF(職員点検資料１!D104="","",職員点検資料１!D104)</f>
        <v/>
      </c>
      <c r="E104" s="22" t="str">
        <f>職員点検資料１!E104</f>
        <v>保育士</v>
      </c>
      <c r="F104" s="23" t="str">
        <f>IF(職員点検資料１!F104="","",職員点検資料１!F104)</f>
        <v/>
      </c>
      <c r="G104" s="2524" t="str">
        <f>IF(職員点検資料１!G104="","",職員点検資料１!G104)</f>
        <v/>
      </c>
      <c r="H104" s="2454"/>
      <c r="I104" s="2518" t="s">
        <v>255</v>
      </c>
      <c r="J104" s="2454"/>
      <c r="K104" s="2518" t="s">
        <v>501</v>
      </c>
      <c r="L104" s="2454"/>
      <c r="M104" s="2518" t="s">
        <v>255</v>
      </c>
      <c r="N104" s="2454"/>
      <c r="O104" s="2518" t="s">
        <v>501</v>
      </c>
      <c r="P104" s="11"/>
      <c r="Q104" s="11"/>
      <c r="R104" s="11"/>
      <c r="S104" s="11"/>
      <c r="U104" s="2355" t="str">
        <f>職員点検資料１!AC104</f>
        <v/>
      </c>
      <c r="V104" s="2355">
        <f t="shared" ref="V104" si="32">H104+J104</f>
        <v>0</v>
      </c>
    </row>
    <row r="105" spans="1:22" s="13" customFormat="1">
      <c r="A105" s="2421"/>
      <c r="B105" s="2510"/>
      <c r="C105" s="2510"/>
      <c r="D105" s="2510"/>
      <c r="E105" s="24" t="str">
        <f>職員点検資料１!E105</f>
        <v>幼稚園教諭</v>
      </c>
      <c r="F105" s="25" t="str">
        <f>IF(職員点検資料１!F105="","",職員点検資料１!F105)</f>
        <v/>
      </c>
      <c r="G105" s="2525"/>
      <c r="H105" s="2428"/>
      <c r="I105" s="2519"/>
      <c r="J105" s="2428"/>
      <c r="K105" s="2519"/>
      <c r="L105" s="2428"/>
      <c r="M105" s="2519"/>
      <c r="N105" s="2428"/>
      <c r="O105" s="2519"/>
      <c r="P105" s="11"/>
      <c r="Q105" s="11"/>
      <c r="R105" s="11"/>
      <c r="S105" s="11"/>
      <c r="U105" s="2356"/>
      <c r="V105" s="2356"/>
    </row>
    <row r="106" spans="1:22" s="13" customFormat="1">
      <c r="A106" s="2422"/>
      <c r="B106" s="2511"/>
      <c r="C106" s="2511"/>
      <c r="D106" s="2511"/>
      <c r="E106" s="26" t="str">
        <f>職員点検資料１!E106</f>
        <v>（　　　　　　）</v>
      </c>
      <c r="F106" s="27" t="str">
        <f>IF(職員点検資料１!F106="","",職員点検資料１!F106)</f>
        <v/>
      </c>
      <c r="G106" s="2526"/>
      <c r="H106" s="2429"/>
      <c r="I106" s="2520"/>
      <c r="J106" s="2429"/>
      <c r="K106" s="2520"/>
      <c r="L106" s="2429"/>
      <c r="M106" s="2520"/>
      <c r="N106" s="2429"/>
      <c r="O106" s="2520"/>
      <c r="P106" s="11"/>
      <c r="Q106" s="11"/>
      <c r="R106" s="11"/>
      <c r="S106" s="11"/>
      <c r="U106" s="2357"/>
      <c r="V106" s="2357"/>
    </row>
    <row r="107" spans="1:22" s="13" customFormat="1" ht="12" customHeight="1">
      <c r="A107" s="2420">
        <v>35</v>
      </c>
      <c r="B107" s="2509" t="str">
        <f>IF(職員点検資料１!B107="","",職員点検資料１!B107)</f>
        <v/>
      </c>
      <c r="C107" s="2509" t="str">
        <f>IF(職員点検資料１!C107="","",職員点検資料１!C107)</f>
        <v/>
      </c>
      <c r="D107" s="2509" t="str">
        <f>IF(職員点検資料１!D107="","",職員点検資料１!D107)</f>
        <v/>
      </c>
      <c r="E107" s="22" t="str">
        <f>職員点検資料１!E107</f>
        <v>保育士</v>
      </c>
      <c r="F107" s="23" t="str">
        <f>IF(職員点検資料１!F107="","",職員点検資料１!F107)</f>
        <v/>
      </c>
      <c r="G107" s="2524" t="str">
        <f>IF(職員点検資料１!G107="","",職員点検資料１!G107)</f>
        <v/>
      </c>
      <c r="H107" s="2454"/>
      <c r="I107" s="2518" t="s">
        <v>255</v>
      </c>
      <c r="J107" s="2454"/>
      <c r="K107" s="2518" t="s">
        <v>501</v>
      </c>
      <c r="L107" s="2454"/>
      <c r="M107" s="2518" t="s">
        <v>255</v>
      </c>
      <c r="N107" s="2454"/>
      <c r="O107" s="2518" t="s">
        <v>501</v>
      </c>
      <c r="P107" s="11"/>
      <c r="Q107" s="11"/>
      <c r="R107" s="11"/>
      <c r="S107" s="11"/>
      <c r="U107" s="2355" t="str">
        <f>職員点検資料１!AC107</f>
        <v/>
      </c>
      <c r="V107" s="2355">
        <f t="shared" ref="V107" si="33">H107+J107</f>
        <v>0</v>
      </c>
    </row>
    <row r="108" spans="1:22" s="13" customFormat="1">
      <c r="A108" s="2421"/>
      <c r="B108" s="2510"/>
      <c r="C108" s="2510"/>
      <c r="D108" s="2510"/>
      <c r="E108" s="24" t="str">
        <f>職員点検資料１!E108</f>
        <v>幼稚園教諭</v>
      </c>
      <c r="F108" s="25" t="str">
        <f>IF(職員点検資料１!F108="","",職員点検資料１!F108)</f>
        <v/>
      </c>
      <c r="G108" s="2525"/>
      <c r="H108" s="2428"/>
      <c r="I108" s="2519"/>
      <c r="J108" s="2428"/>
      <c r="K108" s="2519"/>
      <c r="L108" s="2428"/>
      <c r="M108" s="2519"/>
      <c r="N108" s="2428"/>
      <c r="O108" s="2519"/>
      <c r="P108" s="11"/>
      <c r="Q108" s="11"/>
      <c r="R108" s="11"/>
      <c r="S108" s="11"/>
      <c r="U108" s="2356"/>
      <c r="V108" s="2356"/>
    </row>
    <row r="109" spans="1:22" s="13" customFormat="1">
      <c r="A109" s="2422"/>
      <c r="B109" s="2511"/>
      <c r="C109" s="2511"/>
      <c r="D109" s="2511"/>
      <c r="E109" s="26" t="str">
        <f>職員点検資料１!E109</f>
        <v>（　　　　　　）</v>
      </c>
      <c r="F109" s="27" t="str">
        <f>IF(職員点検資料１!F109="","",職員点検資料１!F109)</f>
        <v/>
      </c>
      <c r="G109" s="2526"/>
      <c r="H109" s="2429"/>
      <c r="I109" s="2520"/>
      <c r="J109" s="2429"/>
      <c r="K109" s="2520"/>
      <c r="L109" s="2429"/>
      <c r="M109" s="2520"/>
      <c r="N109" s="2429"/>
      <c r="O109" s="2520"/>
      <c r="P109" s="11"/>
      <c r="Q109" s="11"/>
      <c r="R109" s="11"/>
      <c r="S109" s="11"/>
      <c r="U109" s="2357"/>
      <c r="V109" s="2357"/>
    </row>
    <row r="110" spans="1:22" s="13" customFormat="1" ht="12" customHeight="1">
      <c r="A110" s="2420">
        <v>36</v>
      </c>
      <c r="B110" s="2509" t="str">
        <f>IF(職員点検資料１!B110="","",職員点検資料１!B110)</f>
        <v/>
      </c>
      <c r="C110" s="2509" t="str">
        <f>IF(職員点検資料１!C110="","",職員点検資料１!C110)</f>
        <v/>
      </c>
      <c r="D110" s="2509" t="str">
        <f>IF(職員点検資料１!D110="","",職員点検資料１!D110)</f>
        <v/>
      </c>
      <c r="E110" s="22" t="str">
        <f>職員点検資料１!E110</f>
        <v>保育士</v>
      </c>
      <c r="F110" s="23" t="str">
        <f>IF(職員点検資料１!F110="","",職員点検資料１!F110)</f>
        <v/>
      </c>
      <c r="G110" s="2524" t="str">
        <f>IF(職員点検資料１!G110="","",職員点検資料１!G110)</f>
        <v/>
      </c>
      <c r="H110" s="2454"/>
      <c r="I110" s="2518" t="s">
        <v>255</v>
      </c>
      <c r="J110" s="2454"/>
      <c r="K110" s="2518" t="s">
        <v>501</v>
      </c>
      <c r="L110" s="2454"/>
      <c r="M110" s="2518" t="s">
        <v>255</v>
      </c>
      <c r="N110" s="2454"/>
      <c r="O110" s="2518" t="s">
        <v>501</v>
      </c>
      <c r="P110" s="11"/>
      <c r="Q110" s="11"/>
      <c r="R110" s="11"/>
      <c r="S110" s="11"/>
      <c r="U110" s="2355" t="str">
        <f>職員点検資料１!AC110</f>
        <v/>
      </c>
      <c r="V110" s="2355">
        <f t="shared" ref="V110" si="34">H110+J110</f>
        <v>0</v>
      </c>
    </row>
    <row r="111" spans="1:22" s="13" customFormat="1">
      <c r="A111" s="2421"/>
      <c r="B111" s="2510"/>
      <c r="C111" s="2510"/>
      <c r="D111" s="2510"/>
      <c r="E111" s="24" t="str">
        <f>職員点検資料１!E111</f>
        <v>幼稚園教諭</v>
      </c>
      <c r="F111" s="25" t="str">
        <f>IF(職員点検資料１!F111="","",職員点検資料１!F111)</f>
        <v/>
      </c>
      <c r="G111" s="2525"/>
      <c r="H111" s="2428"/>
      <c r="I111" s="2519"/>
      <c r="J111" s="2428"/>
      <c r="K111" s="2519"/>
      <c r="L111" s="2428"/>
      <c r="M111" s="2519"/>
      <c r="N111" s="2428"/>
      <c r="O111" s="2519"/>
      <c r="P111" s="11"/>
      <c r="Q111" s="11"/>
      <c r="R111" s="11"/>
      <c r="S111" s="11"/>
      <c r="U111" s="2356"/>
      <c r="V111" s="2356"/>
    </row>
    <row r="112" spans="1:22" s="13" customFormat="1">
      <c r="A112" s="2422"/>
      <c r="B112" s="2511"/>
      <c r="C112" s="2511"/>
      <c r="D112" s="2511"/>
      <c r="E112" s="26" t="str">
        <f>職員点検資料１!E112</f>
        <v>（　　　　　　）</v>
      </c>
      <c r="F112" s="27" t="str">
        <f>IF(職員点検資料１!F112="","",職員点検資料１!F112)</f>
        <v/>
      </c>
      <c r="G112" s="2526"/>
      <c r="H112" s="2429"/>
      <c r="I112" s="2520"/>
      <c r="J112" s="2429"/>
      <c r="K112" s="2520"/>
      <c r="L112" s="2429"/>
      <c r="M112" s="2520"/>
      <c r="N112" s="2429"/>
      <c r="O112" s="2520"/>
      <c r="P112" s="11"/>
      <c r="Q112" s="11"/>
      <c r="R112" s="11"/>
      <c r="S112" s="11"/>
      <c r="U112" s="2357"/>
      <c r="V112" s="2357"/>
    </row>
    <row r="113" spans="1:22" s="13" customFormat="1" ht="12" customHeight="1">
      <c r="A113" s="2420">
        <v>37</v>
      </c>
      <c r="B113" s="2509" t="str">
        <f>IF(職員点検資料１!B113="","",職員点検資料１!B113)</f>
        <v/>
      </c>
      <c r="C113" s="2509" t="str">
        <f>IF(職員点検資料１!C113="","",職員点検資料１!C113)</f>
        <v/>
      </c>
      <c r="D113" s="2509" t="str">
        <f>IF(職員点検資料１!D113="","",職員点検資料１!D113)</f>
        <v/>
      </c>
      <c r="E113" s="22" t="str">
        <f>職員点検資料１!E113</f>
        <v>保育士</v>
      </c>
      <c r="F113" s="23" t="str">
        <f>IF(職員点検資料１!F113="","",職員点検資料１!F113)</f>
        <v/>
      </c>
      <c r="G113" s="2524" t="str">
        <f>IF(職員点検資料１!G113="","",職員点検資料１!G113)</f>
        <v/>
      </c>
      <c r="H113" s="2454"/>
      <c r="I113" s="2518" t="s">
        <v>255</v>
      </c>
      <c r="J113" s="2454"/>
      <c r="K113" s="2518" t="s">
        <v>501</v>
      </c>
      <c r="L113" s="2454"/>
      <c r="M113" s="2518" t="s">
        <v>255</v>
      </c>
      <c r="N113" s="2454"/>
      <c r="O113" s="2518" t="s">
        <v>501</v>
      </c>
      <c r="P113" s="11"/>
      <c r="Q113" s="11"/>
      <c r="R113" s="11"/>
      <c r="S113" s="11"/>
      <c r="U113" s="2355" t="str">
        <f>職員点検資料１!AC113</f>
        <v/>
      </c>
      <c r="V113" s="2355">
        <f t="shared" ref="V113" si="35">H113+J113</f>
        <v>0</v>
      </c>
    </row>
    <row r="114" spans="1:22" s="13" customFormat="1">
      <c r="A114" s="2421"/>
      <c r="B114" s="2510"/>
      <c r="C114" s="2510"/>
      <c r="D114" s="2510"/>
      <c r="E114" s="24" t="str">
        <f>職員点検資料１!E114</f>
        <v>幼稚園教諭</v>
      </c>
      <c r="F114" s="25" t="str">
        <f>IF(職員点検資料１!F114="","",職員点検資料１!F114)</f>
        <v/>
      </c>
      <c r="G114" s="2525"/>
      <c r="H114" s="2428"/>
      <c r="I114" s="2519"/>
      <c r="J114" s="2428"/>
      <c r="K114" s="2519"/>
      <c r="L114" s="2428"/>
      <c r="M114" s="2519"/>
      <c r="N114" s="2428"/>
      <c r="O114" s="2519"/>
      <c r="P114" s="11"/>
      <c r="Q114" s="11"/>
      <c r="R114" s="11"/>
      <c r="S114" s="11"/>
      <c r="U114" s="2356"/>
      <c r="V114" s="2356"/>
    </row>
    <row r="115" spans="1:22" s="13" customFormat="1">
      <c r="A115" s="2422"/>
      <c r="B115" s="2511"/>
      <c r="C115" s="2511"/>
      <c r="D115" s="2511"/>
      <c r="E115" s="26" t="str">
        <f>職員点検資料１!E115</f>
        <v>（　　　　　　）</v>
      </c>
      <c r="F115" s="27" t="str">
        <f>IF(職員点検資料１!F115="","",職員点検資料１!F115)</f>
        <v/>
      </c>
      <c r="G115" s="2526"/>
      <c r="H115" s="2429"/>
      <c r="I115" s="2520"/>
      <c r="J115" s="2429"/>
      <c r="K115" s="2520"/>
      <c r="L115" s="2429"/>
      <c r="M115" s="2520"/>
      <c r="N115" s="2429"/>
      <c r="O115" s="2520"/>
      <c r="P115" s="11"/>
      <c r="Q115" s="11"/>
      <c r="R115" s="11"/>
      <c r="S115" s="11"/>
      <c r="U115" s="2357"/>
      <c r="V115" s="2357"/>
    </row>
    <row r="116" spans="1:22" s="13" customFormat="1" ht="12" customHeight="1">
      <c r="A116" s="2420">
        <v>38</v>
      </c>
      <c r="B116" s="2509" t="str">
        <f>IF(職員点検資料１!B116="","",職員点検資料１!B116)</f>
        <v/>
      </c>
      <c r="C116" s="2509" t="str">
        <f>IF(職員点検資料１!C116="","",職員点検資料１!C116)</f>
        <v/>
      </c>
      <c r="D116" s="2509" t="str">
        <f>IF(職員点検資料１!D116="","",職員点検資料１!D116)</f>
        <v/>
      </c>
      <c r="E116" s="22" t="str">
        <f>職員点検資料１!E116</f>
        <v>保育士</v>
      </c>
      <c r="F116" s="23" t="str">
        <f>IF(職員点検資料１!F116="","",職員点検資料１!F116)</f>
        <v/>
      </c>
      <c r="G116" s="2524" t="str">
        <f>IF(職員点検資料１!G116="","",職員点検資料１!G116)</f>
        <v/>
      </c>
      <c r="H116" s="2454"/>
      <c r="I116" s="2518" t="s">
        <v>255</v>
      </c>
      <c r="J116" s="2454"/>
      <c r="K116" s="2518" t="s">
        <v>501</v>
      </c>
      <c r="L116" s="2454"/>
      <c r="M116" s="2518" t="s">
        <v>255</v>
      </c>
      <c r="N116" s="2454"/>
      <c r="O116" s="2518" t="s">
        <v>501</v>
      </c>
      <c r="P116" s="11"/>
      <c r="Q116" s="11"/>
      <c r="R116" s="11"/>
      <c r="S116" s="11"/>
      <c r="U116" s="2355" t="str">
        <f>職員点検資料１!AC116</f>
        <v/>
      </c>
      <c r="V116" s="2355">
        <f t="shared" ref="V116" si="36">H116+J116</f>
        <v>0</v>
      </c>
    </row>
    <row r="117" spans="1:22" s="13" customFormat="1">
      <c r="A117" s="2421"/>
      <c r="B117" s="2510"/>
      <c r="C117" s="2510"/>
      <c r="D117" s="2510"/>
      <c r="E117" s="24" t="str">
        <f>職員点検資料１!E117</f>
        <v>幼稚園教諭</v>
      </c>
      <c r="F117" s="25" t="str">
        <f>IF(職員点検資料１!F117="","",職員点検資料１!F117)</f>
        <v/>
      </c>
      <c r="G117" s="2525"/>
      <c r="H117" s="2428"/>
      <c r="I117" s="2519"/>
      <c r="J117" s="2428"/>
      <c r="K117" s="2519"/>
      <c r="L117" s="2428"/>
      <c r="M117" s="2519"/>
      <c r="N117" s="2428"/>
      <c r="O117" s="2519"/>
      <c r="P117" s="11"/>
      <c r="Q117" s="11"/>
      <c r="R117" s="11"/>
      <c r="S117" s="11"/>
      <c r="U117" s="2356"/>
      <c r="V117" s="2356"/>
    </row>
    <row r="118" spans="1:22" s="13" customFormat="1">
      <c r="A118" s="2422"/>
      <c r="B118" s="2511"/>
      <c r="C118" s="2511"/>
      <c r="D118" s="2511"/>
      <c r="E118" s="26" t="str">
        <f>職員点検資料１!E118</f>
        <v>（　　　　　　）</v>
      </c>
      <c r="F118" s="27" t="str">
        <f>IF(職員点検資料１!F118="","",職員点検資料１!F118)</f>
        <v/>
      </c>
      <c r="G118" s="2526"/>
      <c r="H118" s="2429"/>
      <c r="I118" s="2520"/>
      <c r="J118" s="2429"/>
      <c r="K118" s="2520"/>
      <c r="L118" s="2429"/>
      <c r="M118" s="2520"/>
      <c r="N118" s="2429"/>
      <c r="O118" s="2520"/>
      <c r="P118" s="11"/>
      <c r="Q118" s="11"/>
      <c r="R118" s="11"/>
      <c r="S118" s="11"/>
      <c r="U118" s="2357"/>
      <c r="V118" s="2357"/>
    </row>
    <row r="119" spans="1:22" s="13" customFormat="1" ht="12" customHeight="1">
      <c r="A119" s="2420">
        <v>39</v>
      </c>
      <c r="B119" s="2509" t="str">
        <f>IF(職員点検資料１!B119="","",職員点検資料１!B119)</f>
        <v/>
      </c>
      <c r="C119" s="2509" t="str">
        <f>IF(職員点検資料１!C119="","",職員点検資料１!C119)</f>
        <v/>
      </c>
      <c r="D119" s="2509" t="str">
        <f>IF(職員点検資料１!D119="","",職員点検資料１!D119)</f>
        <v/>
      </c>
      <c r="E119" s="22" t="str">
        <f>職員点検資料１!E119</f>
        <v>保育士</v>
      </c>
      <c r="F119" s="23" t="str">
        <f>IF(職員点検資料１!F119="","",職員点検資料１!F119)</f>
        <v/>
      </c>
      <c r="G119" s="2524" t="str">
        <f>IF(職員点検資料１!G119="","",職員点検資料１!G119)</f>
        <v/>
      </c>
      <c r="H119" s="2454"/>
      <c r="I119" s="2518" t="s">
        <v>255</v>
      </c>
      <c r="J119" s="2454"/>
      <c r="K119" s="2518" t="s">
        <v>501</v>
      </c>
      <c r="L119" s="2454"/>
      <c r="M119" s="2518" t="s">
        <v>255</v>
      </c>
      <c r="N119" s="2454"/>
      <c r="O119" s="2518" t="s">
        <v>501</v>
      </c>
      <c r="P119" s="11"/>
      <c r="Q119" s="11"/>
      <c r="R119" s="11"/>
      <c r="S119" s="11"/>
      <c r="U119" s="2355" t="str">
        <f>職員点検資料１!AC119</f>
        <v/>
      </c>
      <c r="V119" s="2355">
        <f t="shared" ref="V119" si="37">H119+J119</f>
        <v>0</v>
      </c>
    </row>
    <row r="120" spans="1:22" s="13" customFormat="1">
      <c r="A120" s="2421"/>
      <c r="B120" s="2510"/>
      <c r="C120" s="2510"/>
      <c r="D120" s="2510"/>
      <c r="E120" s="24" t="str">
        <f>職員点検資料１!E120</f>
        <v>幼稚園教諭</v>
      </c>
      <c r="F120" s="25" t="str">
        <f>IF(職員点検資料１!F120="","",職員点検資料１!F120)</f>
        <v/>
      </c>
      <c r="G120" s="2525"/>
      <c r="H120" s="2428"/>
      <c r="I120" s="2519"/>
      <c r="J120" s="2428"/>
      <c r="K120" s="2519"/>
      <c r="L120" s="2428"/>
      <c r="M120" s="2519"/>
      <c r="N120" s="2428"/>
      <c r="O120" s="2519"/>
      <c r="P120" s="11"/>
      <c r="Q120" s="11"/>
      <c r="R120" s="11"/>
      <c r="S120" s="11"/>
      <c r="U120" s="2356"/>
      <c r="V120" s="2356"/>
    </row>
    <row r="121" spans="1:22" s="13" customFormat="1">
      <c r="A121" s="2422"/>
      <c r="B121" s="2511"/>
      <c r="C121" s="2511"/>
      <c r="D121" s="2511"/>
      <c r="E121" s="26" t="str">
        <f>職員点検資料１!E121</f>
        <v>（　　　　　　）</v>
      </c>
      <c r="F121" s="27" t="str">
        <f>IF(職員点検資料１!F121="","",職員点検資料１!F121)</f>
        <v/>
      </c>
      <c r="G121" s="2526"/>
      <c r="H121" s="2429"/>
      <c r="I121" s="2520"/>
      <c r="J121" s="2429"/>
      <c r="K121" s="2520"/>
      <c r="L121" s="2429"/>
      <c r="M121" s="2520"/>
      <c r="N121" s="2429"/>
      <c r="O121" s="2520"/>
      <c r="P121" s="11"/>
      <c r="Q121" s="11"/>
      <c r="R121" s="11"/>
      <c r="S121" s="11"/>
      <c r="U121" s="2357"/>
      <c r="V121" s="2357"/>
    </row>
    <row r="122" spans="1:22" s="13" customFormat="1" ht="12" customHeight="1">
      <c r="A122" s="2420">
        <v>40</v>
      </c>
      <c r="B122" s="2509" t="str">
        <f>IF(職員点検資料１!B122="","",職員点検資料１!B122)</f>
        <v/>
      </c>
      <c r="C122" s="2509" t="str">
        <f>IF(職員点検資料１!C122="","",職員点検資料１!C122)</f>
        <v/>
      </c>
      <c r="D122" s="2509" t="str">
        <f>IF(職員点検資料１!D122="","",職員点検資料１!D122)</f>
        <v/>
      </c>
      <c r="E122" s="22" t="str">
        <f>職員点検資料１!E122</f>
        <v>保育士</v>
      </c>
      <c r="F122" s="23" t="str">
        <f>IF(職員点検資料１!F122="","",職員点検資料１!F122)</f>
        <v/>
      </c>
      <c r="G122" s="2524" t="str">
        <f>IF(職員点検資料１!G122="","",職員点検資料１!G122)</f>
        <v/>
      </c>
      <c r="H122" s="2454"/>
      <c r="I122" s="2518" t="s">
        <v>255</v>
      </c>
      <c r="J122" s="2454"/>
      <c r="K122" s="2518" t="s">
        <v>501</v>
      </c>
      <c r="L122" s="2454"/>
      <c r="M122" s="2518" t="s">
        <v>255</v>
      </c>
      <c r="N122" s="2454"/>
      <c r="O122" s="2518" t="s">
        <v>501</v>
      </c>
      <c r="P122" s="11"/>
      <c r="Q122" s="11"/>
      <c r="R122" s="11"/>
      <c r="S122" s="11"/>
      <c r="U122" s="2355" t="str">
        <f>職員点検資料１!AC122</f>
        <v/>
      </c>
      <c r="V122" s="2355">
        <f t="shared" ref="V122" si="38">H122+J122</f>
        <v>0</v>
      </c>
    </row>
    <row r="123" spans="1:22" s="13" customFormat="1">
      <c r="A123" s="2421"/>
      <c r="B123" s="2510"/>
      <c r="C123" s="2510"/>
      <c r="D123" s="2510"/>
      <c r="E123" s="24" t="str">
        <f>職員点検資料１!E123</f>
        <v>幼稚園教諭</v>
      </c>
      <c r="F123" s="25" t="str">
        <f>IF(職員点検資料１!F123="","",職員点検資料１!F123)</f>
        <v/>
      </c>
      <c r="G123" s="2525"/>
      <c r="H123" s="2428"/>
      <c r="I123" s="2519"/>
      <c r="J123" s="2428"/>
      <c r="K123" s="2519"/>
      <c r="L123" s="2428"/>
      <c r="M123" s="2519"/>
      <c r="N123" s="2428"/>
      <c r="O123" s="2519"/>
      <c r="P123" s="11"/>
      <c r="Q123" s="11"/>
      <c r="R123" s="11"/>
      <c r="S123" s="11"/>
      <c r="U123" s="2356"/>
      <c r="V123" s="2356"/>
    </row>
    <row r="124" spans="1:22" s="13" customFormat="1">
      <c r="A124" s="2422"/>
      <c r="B124" s="2511"/>
      <c r="C124" s="2511"/>
      <c r="D124" s="2511"/>
      <c r="E124" s="26" t="str">
        <f>職員点検資料１!E124</f>
        <v>（　　　　　　）</v>
      </c>
      <c r="F124" s="27" t="str">
        <f>IF(職員点検資料１!F124="","",職員点検資料１!F124)</f>
        <v/>
      </c>
      <c r="G124" s="2526"/>
      <c r="H124" s="2429"/>
      <c r="I124" s="2520"/>
      <c r="J124" s="2429"/>
      <c r="K124" s="2520"/>
      <c r="L124" s="2429"/>
      <c r="M124" s="2520"/>
      <c r="N124" s="2429"/>
      <c r="O124" s="2520"/>
      <c r="P124" s="11"/>
      <c r="Q124" s="11"/>
      <c r="R124" s="11"/>
      <c r="S124" s="11"/>
      <c r="U124" s="2357"/>
      <c r="V124" s="2357"/>
    </row>
    <row r="125" spans="1:22" s="13" customFormat="1" ht="12" customHeight="1">
      <c r="A125" s="2420">
        <v>41</v>
      </c>
      <c r="B125" s="2509" t="str">
        <f>IF(職員点検資料１!B125="","",職員点検資料１!B125)</f>
        <v/>
      </c>
      <c r="C125" s="2509" t="str">
        <f>IF(職員点検資料１!C125="","",職員点検資料１!C125)</f>
        <v/>
      </c>
      <c r="D125" s="2509" t="str">
        <f>IF(職員点検資料１!D125="","",職員点検資料１!D125)</f>
        <v/>
      </c>
      <c r="E125" s="22" t="str">
        <f>職員点検資料１!E125</f>
        <v>保育士</v>
      </c>
      <c r="F125" s="23" t="str">
        <f>IF(職員点検資料１!F125="","",職員点検資料１!F125)</f>
        <v/>
      </c>
      <c r="G125" s="2524" t="str">
        <f>IF(職員点検資料１!G125="","",職員点検資料１!G125)</f>
        <v/>
      </c>
      <c r="H125" s="2454"/>
      <c r="I125" s="2518" t="s">
        <v>255</v>
      </c>
      <c r="J125" s="2454"/>
      <c r="K125" s="2518" t="s">
        <v>501</v>
      </c>
      <c r="L125" s="2454"/>
      <c r="M125" s="2518" t="s">
        <v>255</v>
      </c>
      <c r="N125" s="2454"/>
      <c r="O125" s="2518" t="s">
        <v>501</v>
      </c>
      <c r="P125" s="11"/>
      <c r="Q125" s="11"/>
      <c r="R125" s="11"/>
      <c r="S125" s="11"/>
      <c r="U125" s="2355" t="str">
        <f>職員点検資料１!AC125</f>
        <v/>
      </c>
      <c r="V125" s="2355">
        <f t="shared" ref="V125" si="39">H125+J125</f>
        <v>0</v>
      </c>
    </row>
    <row r="126" spans="1:22" s="13" customFormat="1">
      <c r="A126" s="2421"/>
      <c r="B126" s="2510"/>
      <c r="C126" s="2510"/>
      <c r="D126" s="2510"/>
      <c r="E126" s="24" t="str">
        <f>職員点検資料１!E126</f>
        <v>幼稚園教諭</v>
      </c>
      <c r="F126" s="25" t="str">
        <f>IF(職員点検資料１!F126="","",職員点検資料１!F126)</f>
        <v/>
      </c>
      <c r="G126" s="2525"/>
      <c r="H126" s="2428"/>
      <c r="I126" s="2519"/>
      <c r="J126" s="2428"/>
      <c r="K126" s="2519"/>
      <c r="L126" s="2428"/>
      <c r="M126" s="2519"/>
      <c r="N126" s="2428"/>
      <c r="O126" s="2519"/>
      <c r="P126" s="11"/>
      <c r="Q126" s="11"/>
      <c r="R126" s="11"/>
      <c r="S126" s="11"/>
      <c r="U126" s="2356"/>
      <c r="V126" s="2356"/>
    </row>
    <row r="127" spans="1:22" s="13" customFormat="1">
      <c r="A127" s="2422"/>
      <c r="B127" s="2511"/>
      <c r="C127" s="2511"/>
      <c r="D127" s="2511"/>
      <c r="E127" s="26" t="str">
        <f>職員点検資料１!E127</f>
        <v>（　　　　　　）</v>
      </c>
      <c r="F127" s="27" t="str">
        <f>IF(職員点検資料１!F127="","",職員点検資料１!F127)</f>
        <v/>
      </c>
      <c r="G127" s="2526"/>
      <c r="H127" s="2429"/>
      <c r="I127" s="2520"/>
      <c r="J127" s="2429"/>
      <c r="K127" s="2520"/>
      <c r="L127" s="2429"/>
      <c r="M127" s="2520"/>
      <c r="N127" s="2429"/>
      <c r="O127" s="2520"/>
      <c r="P127" s="11"/>
      <c r="Q127" s="11"/>
      <c r="R127" s="11"/>
      <c r="S127" s="11"/>
      <c r="U127" s="2357"/>
      <c r="V127" s="2357"/>
    </row>
    <row r="128" spans="1:22" s="13" customFormat="1" ht="12" customHeight="1">
      <c r="A128" s="2420">
        <v>42</v>
      </c>
      <c r="B128" s="2509" t="str">
        <f>IF(職員点検資料１!B128="","",職員点検資料１!B128)</f>
        <v/>
      </c>
      <c r="C128" s="2509" t="str">
        <f>IF(職員点検資料１!C128="","",職員点検資料１!C128)</f>
        <v/>
      </c>
      <c r="D128" s="2509" t="str">
        <f>IF(職員点検資料１!D128="","",職員点検資料１!D128)</f>
        <v/>
      </c>
      <c r="E128" s="22" t="str">
        <f>職員点検資料１!E128</f>
        <v>保育士</v>
      </c>
      <c r="F128" s="23" t="str">
        <f>IF(職員点検資料１!F128="","",職員点検資料１!F128)</f>
        <v/>
      </c>
      <c r="G128" s="2524" t="str">
        <f>IF(職員点検資料１!G128="","",職員点検資料１!G128)</f>
        <v/>
      </c>
      <c r="H128" s="2454"/>
      <c r="I128" s="2518" t="s">
        <v>255</v>
      </c>
      <c r="J128" s="2454"/>
      <c r="K128" s="2518" t="s">
        <v>501</v>
      </c>
      <c r="L128" s="2454"/>
      <c r="M128" s="2518" t="s">
        <v>255</v>
      </c>
      <c r="N128" s="2454"/>
      <c r="O128" s="2518" t="s">
        <v>501</v>
      </c>
      <c r="P128" s="11"/>
      <c r="Q128" s="11"/>
      <c r="R128" s="11"/>
      <c r="S128" s="11"/>
      <c r="U128" s="2355" t="str">
        <f>職員点検資料１!AC128</f>
        <v/>
      </c>
      <c r="V128" s="2355">
        <f t="shared" ref="V128" si="40">H128+J128</f>
        <v>0</v>
      </c>
    </row>
    <row r="129" spans="1:22" s="13" customFormat="1">
      <c r="A129" s="2421"/>
      <c r="B129" s="2510"/>
      <c r="C129" s="2510"/>
      <c r="D129" s="2510"/>
      <c r="E129" s="24" t="str">
        <f>職員点検資料１!E129</f>
        <v>幼稚園教諭</v>
      </c>
      <c r="F129" s="25" t="str">
        <f>IF(職員点検資料１!F129="","",職員点検資料１!F129)</f>
        <v/>
      </c>
      <c r="G129" s="2525"/>
      <c r="H129" s="2428"/>
      <c r="I129" s="2519"/>
      <c r="J129" s="2428"/>
      <c r="K129" s="2519"/>
      <c r="L129" s="2428"/>
      <c r="M129" s="2519"/>
      <c r="N129" s="2428"/>
      <c r="O129" s="2519"/>
      <c r="P129" s="11"/>
      <c r="Q129" s="11"/>
      <c r="R129" s="11"/>
      <c r="S129" s="11"/>
      <c r="U129" s="2356"/>
      <c r="V129" s="2356"/>
    </row>
    <row r="130" spans="1:22" s="13" customFormat="1">
      <c r="A130" s="2422"/>
      <c r="B130" s="2511"/>
      <c r="C130" s="2511"/>
      <c r="D130" s="2511"/>
      <c r="E130" s="26" t="str">
        <f>職員点検資料１!E130</f>
        <v>（　　　　　　）</v>
      </c>
      <c r="F130" s="27" t="str">
        <f>IF(職員点検資料１!F130="","",職員点検資料１!F130)</f>
        <v/>
      </c>
      <c r="G130" s="2526"/>
      <c r="H130" s="2429"/>
      <c r="I130" s="2520"/>
      <c r="J130" s="2429"/>
      <c r="K130" s="2520"/>
      <c r="L130" s="2429"/>
      <c r="M130" s="2520"/>
      <c r="N130" s="2429"/>
      <c r="O130" s="2520"/>
      <c r="P130" s="11"/>
      <c r="Q130" s="11"/>
      <c r="R130" s="11"/>
      <c r="S130" s="11"/>
      <c r="U130" s="2357"/>
      <c r="V130" s="2357"/>
    </row>
    <row r="131" spans="1:22" s="13" customFormat="1" ht="12" customHeight="1">
      <c r="A131" s="2420">
        <v>43</v>
      </c>
      <c r="B131" s="2509" t="str">
        <f>IF(職員点検資料１!B131="","",職員点検資料１!B131)</f>
        <v/>
      </c>
      <c r="C131" s="2509" t="str">
        <f>IF(職員点検資料１!C131="","",職員点検資料１!C131)</f>
        <v/>
      </c>
      <c r="D131" s="2509" t="str">
        <f>IF(職員点検資料１!D131="","",職員点検資料１!D131)</f>
        <v/>
      </c>
      <c r="E131" s="22" t="str">
        <f>職員点検資料１!E131</f>
        <v>保育士</v>
      </c>
      <c r="F131" s="23" t="str">
        <f>IF(職員点検資料１!F131="","",職員点検資料１!F131)</f>
        <v/>
      </c>
      <c r="G131" s="2524" t="str">
        <f>IF(職員点検資料１!G131="","",職員点検資料１!G131)</f>
        <v/>
      </c>
      <c r="H131" s="2454"/>
      <c r="I131" s="2518" t="s">
        <v>255</v>
      </c>
      <c r="J131" s="2454"/>
      <c r="K131" s="2518" t="s">
        <v>501</v>
      </c>
      <c r="L131" s="2454"/>
      <c r="M131" s="2518" t="s">
        <v>255</v>
      </c>
      <c r="N131" s="2454"/>
      <c r="O131" s="2518" t="s">
        <v>501</v>
      </c>
      <c r="P131" s="11"/>
      <c r="Q131" s="11"/>
      <c r="R131" s="11"/>
      <c r="S131" s="11"/>
      <c r="U131" s="2355" t="str">
        <f>職員点検資料１!AC131</f>
        <v/>
      </c>
      <c r="V131" s="2355">
        <f t="shared" ref="V131" si="41">H131+J131</f>
        <v>0</v>
      </c>
    </row>
    <row r="132" spans="1:22" s="13" customFormat="1">
      <c r="A132" s="2421"/>
      <c r="B132" s="2510"/>
      <c r="C132" s="2510"/>
      <c r="D132" s="2510"/>
      <c r="E132" s="24" t="str">
        <f>職員点検資料１!E132</f>
        <v>幼稚園教諭</v>
      </c>
      <c r="F132" s="25" t="str">
        <f>IF(職員点検資料１!F132="","",職員点検資料１!F132)</f>
        <v/>
      </c>
      <c r="G132" s="2525"/>
      <c r="H132" s="2428"/>
      <c r="I132" s="2519"/>
      <c r="J132" s="2428"/>
      <c r="K132" s="2519"/>
      <c r="L132" s="2428"/>
      <c r="M132" s="2519"/>
      <c r="N132" s="2428"/>
      <c r="O132" s="2519"/>
      <c r="P132" s="11"/>
      <c r="Q132" s="11"/>
      <c r="R132" s="11"/>
      <c r="S132" s="11"/>
      <c r="U132" s="2356"/>
      <c r="V132" s="2356"/>
    </row>
    <row r="133" spans="1:22" s="13" customFormat="1">
      <c r="A133" s="2422"/>
      <c r="B133" s="2511"/>
      <c r="C133" s="2511"/>
      <c r="D133" s="2511"/>
      <c r="E133" s="26" t="str">
        <f>職員点検資料１!E133</f>
        <v>（　　　　　　）</v>
      </c>
      <c r="F133" s="27" t="str">
        <f>IF(職員点検資料１!F133="","",職員点検資料１!F133)</f>
        <v/>
      </c>
      <c r="G133" s="2526"/>
      <c r="H133" s="2429"/>
      <c r="I133" s="2520"/>
      <c r="J133" s="2429"/>
      <c r="K133" s="2520"/>
      <c r="L133" s="2429"/>
      <c r="M133" s="2520"/>
      <c r="N133" s="2429"/>
      <c r="O133" s="2520"/>
      <c r="P133" s="11"/>
      <c r="Q133" s="11"/>
      <c r="R133" s="11"/>
      <c r="S133" s="11"/>
      <c r="U133" s="2357"/>
      <c r="V133" s="2357"/>
    </row>
    <row r="134" spans="1:22" s="13" customFormat="1" ht="12" customHeight="1">
      <c r="A134" s="2420">
        <v>44</v>
      </c>
      <c r="B134" s="2509" t="str">
        <f>IF(職員点検資料１!B134="","",職員点検資料１!B134)</f>
        <v/>
      </c>
      <c r="C134" s="2509" t="str">
        <f>IF(職員点検資料１!C134="","",職員点検資料１!C134)</f>
        <v/>
      </c>
      <c r="D134" s="2509" t="str">
        <f>IF(職員点検資料１!D134="","",職員点検資料１!D134)</f>
        <v/>
      </c>
      <c r="E134" s="22" t="str">
        <f>職員点検資料１!E134</f>
        <v>保育士</v>
      </c>
      <c r="F134" s="23" t="str">
        <f>IF(職員点検資料１!F134="","",職員点検資料１!F134)</f>
        <v/>
      </c>
      <c r="G134" s="2524" t="str">
        <f>IF(職員点検資料１!G134="","",職員点検資料１!G134)</f>
        <v/>
      </c>
      <c r="H134" s="2454"/>
      <c r="I134" s="2518" t="s">
        <v>255</v>
      </c>
      <c r="J134" s="2454"/>
      <c r="K134" s="2518" t="s">
        <v>501</v>
      </c>
      <c r="L134" s="2454"/>
      <c r="M134" s="2518" t="s">
        <v>255</v>
      </c>
      <c r="N134" s="2454"/>
      <c r="O134" s="2518" t="s">
        <v>501</v>
      </c>
      <c r="P134" s="11"/>
      <c r="Q134" s="11"/>
      <c r="R134" s="11"/>
      <c r="S134" s="11"/>
      <c r="U134" s="2355" t="str">
        <f>職員点検資料１!AC134</f>
        <v/>
      </c>
      <c r="V134" s="2355">
        <f t="shared" ref="V134" si="42">H134+J134</f>
        <v>0</v>
      </c>
    </row>
    <row r="135" spans="1:22" s="13" customFormat="1">
      <c r="A135" s="2421"/>
      <c r="B135" s="2510"/>
      <c r="C135" s="2510"/>
      <c r="D135" s="2510"/>
      <c r="E135" s="24" t="str">
        <f>職員点検資料１!E135</f>
        <v>幼稚園教諭</v>
      </c>
      <c r="F135" s="25" t="str">
        <f>IF(職員点検資料１!F135="","",職員点検資料１!F135)</f>
        <v/>
      </c>
      <c r="G135" s="2525"/>
      <c r="H135" s="2428"/>
      <c r="I135" s="2519"/>
      <c r="J135" s="2428"/>
      <c r="K135" s="2519"/>
      <c r="L135" s="2428"/>
      <c r="M135" s="2519"/>
      <c r="N135" s="2428"/>
      <c r="O135" s="2519"/>
      <c r="P135" s="11"/>
      <c r="Q135" s="11"/>
      <c r="R135" s="11"/>
      <c r="S135" s="11"/>
      <c r="U135" s="2356"/>
      <c r="V135" s="2356"/>
    </row>
    <row r="136" spans="1:22" s="13" customFormat="1">
      <c r="A136" s="2422"/>
      <c r="B136" s="2511"/>
      <c r="C136" s="2511"/>
      <c r="D136" s="2511"/>
      <c r="E136" s="26" t="str">
        <f>職員点検資料１!E136</f>
        <v>（　　　　　　）</v>
      </c>
      <c r="F136" s="27" t="str">
        <f>IF(職員点検資料１!F136="","",職員点検資料１!F136)</f>
        <v/>
      </c>
      <c r="G136" s="2526"/>
      <c r="H136" s="2429"/>
      <c r="I136" s="2520"/>
      <c r="J136" s="2429"/>
      <c r="K136" s="2520"/>
      <c r="L136" s="2429"/>
      <c r="M136" s="2520"/>
      <c r="N136" s="2429"/>
      <c r="O136" s="2520"/>
      <c r="P136" s="11"/>
      <c r="Q136" s="11"/>
      <c r="R136" s="11"/>
      <c r="S136" s="11"/>
      <c r="U136" s="2357"/>
      <c r="V136" s="2357"/>
    </row>
    <row r="137" spans="1:22" s="13" customFormat="1" ht="12" customHeight="1">
      <c r="A137" s="2420">
        <v>45</v>
      </c>
      <c r="B137" s="2509" t="str">
        <f>IF(職員点検資料１!B137="","",職員点検資料１!B137)</f>
        <v/>
      </c>
      <c r="C137" s="2509" t="str">
        <f>IF(職員点検資料１!C137="","",職員点検資料１!C137)</f>
        <v/>
      </c>
      <c r="D137" s="2509" t="str">
        <f>IF(職員点検資料１!D137="","",職員点検資料１!D137)</f>
        <v/>
      </c>
      <c r="E137" s="22" t="str">
        <f>職員点検資料１!E137</f>
        <v>保育士</v>
      </c>
      <c r="F137" s="23" t="str">
        <f>IF(職員点検資料１!F137="","",職員点検資料１!F137)</f>
        <v/>
      </c>
      <c r="G137" s="2524" t="str">
        <f>IF(職員点検資料１!G137="","",職員点検資料１!G137)</f>
        <v/>
      </c>
      <c r="H137" s="2454"/>
      <c r="I137" s="2518" t="s">
        <v>255</v>
      </c>
      <c r="J137" s="2454"/>
      <c r="K137" s="2518" t="s">
        <v>501</v>
      </c>
      <c r="L137" s="2454"/>
      <c r="M137" s="2518" t="s">
        <v>255</v>
      </c>
      <c r="N137" s="2454"/>
      <c r="O137" s="2518" t="s">
        <v>501</v>
      </c>
      <c r="P137" s="11"/>
      <c r="Q137" s="11"/>
      <c r="R137" s="11"/>
      <c r="S137" s="11"/>
      <c r="U137" s="2355" t="str">
        <f>職員点検資料１!AC137</f>
        <v/>
      </c>
      <c r="V137" s="2355">
        <f t="shared" ref="V137" si="43">H137+J137</f>
        <v>0</v>
      </c>
    </row>
    <row r="138" spans="1:22" s="13" customFormat="1">
      <c r="A138" s="2421"/>
      <c r="B138" s="2510"/>
      <c r="C138" s="2510"/>
      <c r="D138" s="2510"/>
      <c r="E138" s="24" t="str">
        <f>職員点検資料１!E138</f>
        <v>幼稚園教諭</v>
      </c>
      <c r="F138" s="25" t="str">
        <f>IF(職員点検資料１!F138="","",職員点検資料１!F138)</f>
        <v/>
      </c>
      <c r="G138" s="2525"/>
      <c r="H138" s="2428"/>
      <c r="I138" s="2519"/>
      <c r="J138" s="2428"/>
      <c r="K138" s="2519"/>
      <c r="L138" s="2428"/>
      <c r="M138" s="2519"/>
      <c r="N138" s="2428"/>
      <c r="O138" s="2519"/>
      <c r="P138" s="11"/>
      <c r="Q138" s="11"/>
      <c r="R138" s="11"/>
      <c r="S138" s="11"/>
      <c r="U138" s="2356"/>
      <c r="V138" s="2356"/>
    </row>
    <row r="139" spans="1:22" s="13" customFormat="1">
      <c r="A139" s="2422"/>
      <c r="B139" s="2511"/>
      <c r="C139" s="2511"/>
      <c r="D139" s="2511"/>
      <c r="E139" s="26" t="str">
        <f>職員点検資料１!E139</f>
        <v>（　　　　　　）</v>
      </c>
      <c r="F139" s="27" t="str">
        <f>IF(職員点検資料１!F139="","",職員点検資料１!F139)</f>
        <v/>
      </c>
      <c r="G139" s="2526"/>
      <c r="H139" s="2429"/>
      <c r="I139" s="2520"/>
      <c r="J139" s="2429"/>
      <c r="K139" s="2520"/>
      <c r="L139" s="2429"/>
      <c r="M139" s="2520"/>
      <c r="N139" s="2429"/>
      <c r="O139" s="2520"/>
      <c r="P139" s="11"/>
      <c r="Q139" s="11"/>
      <c r="R139" s="11"/>
      <c r="S139" s="11"/>
      <c r="U139" s="2357"/>
      <c r="V139" s="2357"/>
    </row>
    <row r="140" spans="1:22" s="13" customFormat="1" ht="12" customHeight="1">
      <c r="A140" s="2420">
        <v>46</v>
      </c>
      <c r="B140" s="2509" t="str">
        <f>IF(職員点検資料１!B140="","",職員点検資料１!B140)</f>
        <v/>
      </c>
      <c r="C140" s="2509" t="str">
        <f>IF(職員点検資料１!C140="","",職員点検資料１!C140)</f>
        <v/>
      </c>
      <c r="D140" s="2509" t="str">
        <f>IF(職員点検資料１!D140="","",職員点検資料１!D140)</f>
        <v/>
      </c>
      <c r="E140" s="22" t="str">
        <f>職員点検資料１!E140</f>
        <v>保育士</v>
      </c>
      <c r="F140" s="23" t="str">
        <f>IF(職員点検資料１!F140="","",職員点検資料１!F140)</f>
        <v/>
      </c>
      <c r="G140" s="2524" t="str">
        <f>IF(職員点検資料１!G140="","",職員点検資料１!G140)</f>
        <v/>
      </c>
      <c r="H140" s="2454"/>
      <c r="I140" s="2518" t="s">
        <v>255</v>
      </c>
      <c r="J140" s="2454"/>
      <c r="K140" s="2518" t="s">
        <v>501</v>
      </c>
      <c r="L140" s="2454"/>
      <c r="M140" s="2518" t="s">
        <v>255</v>
      </c>
      <c r="N140" s="2454"/>
      <c r="O140" s="2518" t="s">
        <v>501</v>
      </c>
      <c r="P140" s="11"/>
      <c r="Q140" s="11"/>
      <c r="R140" s="11"/>
      <c r="S140" s="11"/>
      <c r="U140" s="2355" t="str">
        <f>職員点検資料１!AC140</f>
        <v/>
      </c>
      <c r="V140" s="2355">
        <f t="shared" ref="V140" si="44">H140+J140</f>
        <v>0</v>
      </c>
    </row>
    <row r="141" spans="1:22" s="13" customFormat="1">
      <c r="A141" s="2421"/>
      <c r="B141" s="2510"/>
      <c r="C141" s="2510"/>
      <c r="D141" s="2510"/>
      <c r="E141" s="24" t="str">
        <f>職員点検資料１!E141</f>
        <v>幼稚園教諭</v>
      </c>
      <c r="F141" s="25" t="str">
        <f>IF(職員点検資料１!F141="","",職員点検資料１!F141)</f>
        <v/>
      </c>
      <c r="G141" s="2525"/>
      <c r="H141" s="2428"/>
      <c r="I141" s="2519"/>
      <c r="J141" s="2428"/>
      <c r="K141" s="2519"/>
      <c r="L141" s="2428"/>
      <c r="M141" s="2519"/>
      <c r="N141" s="2428"/>
      <c r="O141" s="2519"/>
      <c r="P141" s="11"/>
      <c r="Q141" s="11"/>
      <c r="R141" s="11"/>
      <c r="S141" s="11"/>
      <c r="U141" s="2356"/>
      <c r="V141" s="2356"/>
    </row>
    <row r="142" spans="1:22" s="13" customFormat="1">
      <c r="A142" s="2422"/>
      <c r="B142" s="2511"/>
      <c r="C142" s="2511"/>
      <c r="D142" s="2511"/>
      <c r="E142" s="26" t="str">
        <f>職員点検資料１!E142</f>
        <v>（　　　　　　）</v>
      </c>
      <c r="F142" s="27" t="str">
        <f>IF(職員点検資料１!F142="","",職員点検資料１!F142)</f>
        <v/>
      </c>
      <c r="G142" s="2526"/>
      <c r="H142" s="2429"/>
      <c r="I142" s="2520"/>
      <c r="J142" s="2429"/>
      <c r="K142" s="2520"/>
      <c r="L142" s="2429"/>
      <c r="M142" s="2520"/>
      <c r="N142" s="2429"/>
      <c r="O142" s="2520"/>
      <c r="P142" s="11"/>
      <c r="Q142" s="11"/>
      <c r="R142" s="11"/>
      <c r="S142" s="11"/>
      <c r="U142" s="2357"/>
      <c r="V142" s="2357"/>
    </row>
    <row r="143" spans="1:22" s="13" customFormat="1" ht="12" customHeight="1">
      <c r="A143" s="2420">
        <v>47</v>
      </c>
      <c r="B143" s="2509" t="str">
        <f>IF(職員点検資料１!B143="","",職員点検資料１!B143)</f>
        <v/>
      </c>
      <c r="C143" s="2509" t="str">
        <f>IF(職員点検資料１!C143="","",職員点検資料１!C143)</f>
        <v/>
      </c>
      <c r="D143" s="2509" t="str">
        <f>IF(職員点検資料１!D143="","",職員点検資料１!D143)</f>
        <v/>
      </c>
      <c r="E143" s="22" t="str">
        <f>職員点検資料１!E143</f>
        <v>保育士</v>
      </c>
      <c r="F143" s="23" t="str">
        <f>IF(職員点検資料１!F143="","",職員点検資料１!F143)</f>
        <v/>
      </c>
      <c r="G143" s="2524" t="str">
        <f>IF(職員点検資料１!G143="","",職員点検資料１!G143)</f>
        <v/>
      </c>
      <c r="H143" s="2454"/>
      <c r="I143" s="2518" t="s">
        <v>255</v>
      </c>
      <c r="J143" s="2454"/>
      <c r="K143" s="2518" t="s">
        <v>501</v>
      </c>
      <c r="L143" s="2454"/>
      <c r="M143" s="2518" t="s">
        <v>255</v>
      </c>
      <c r="N143" s="2454"/>
      <c r="O143" s="2518" t="s">
        <v>501</v>
      </c>
      <c r="P143" s="11"/>
      <c r="Q143" s="11"/>
      <c r="R143" s="11"/>
      <c r="S143" s="11"/>
      <c r="U143" s="2355" t="str">
        <f>職員点検資料１!AC143</f>
        <v/>
      </c>
      <c r="V143" s="2355">
        <f t="shared" ref="V143" si="45">H143+J143</f>
        <v>0</v>
      </c>
    </row>
    <row r="144" spans="1:22" s="13" customFormat="1">
      <c r="A144" s="2421"/>
      <c r="B144" s="2510"/>
      <c r="C144" s="2510"/>
      <c r="D144" s="2510"/>
      <c r="E144" s="24" t="str">
        <f>職員点検資料１!E144</f>
        <v>幼稚園教諭</v>
      </c>
      <c r="F144" s="25" t="str">
        <f>IF(職員点検資料１!F144="","",職員点検資料１!F144)</f>
        <v/>
      </c>
      <c r="G144" s="2525"/>
      <c r="H144" s="2428"/>
      <c r="I144" s="2519"/>
      <c r="J144" s="2428"/>
      <c r="K144" s="2519"/>
      <c r="L144" s="2428"/>
      <c r="M144" s="2519"/>
      <c r="N144" s="2428"/>
      <c r="O144" s="2519"/>
      <c r="P144" s="11"/>
      <c r="Q144" s="11"/>
      <c r="R144" s="11"/>
      <c r="S144" s="11"/>
      <c r="U144" s="2356"/>
      <c r="V144" s="2356"/>
    </row>
    <row r="145" spans="1:22" s="13" customFormat="1">
      <c r="A145" s="2422"/>
      <c r="B145" s="2511"/>
      <c r="C145" s="2511"/>
      <c r="D145" s="2511"/>
      <c r="E145" s="26" t="str">
        <f>職員点検資料１!E145</f>
        <v>（　　　　　　）</v>
      </c>
      <c r="F145" s="27" t="str">
        <f>IF(職員点検資料１!F145="","",職員点検資料１!F145)</f>
        <v/>
      </c>
      <c r="G145" s="2526"/>
      <c r="H145" s="2429"/>
      <c r="I145" s="2520"/>
      <c r="J145" s="2429"/>
      <c r="K145" s="2520"/>
      <c r="L145" s="2429"/>
      <c r="M145" s="2520"/>
      <c r="N145" s="2429"/>
      <c r="O145" s="2520"/>
      <c r="P145" s="11"/>
      <c r="Q145" s="11"/>
      <c r="R145" s="11"/>
      <c r="S145" s="11"/>
      <c r="U145" s="2357"/>
      <c r="V145" s="2357"/>
    </row>
    <row r="146" spans="1:22" s="13" customFormat="1" ht="12" customHeight="1">
      <c r="A146" s="2420">
        <v>48</v>
      </c>
      <c r="B146" s="2509" t="str">
        <f>IF(職員点検資料１!B146="","",職員点検資料１!B146)</f>
        <v/>
      </c>
      <c r="C146" s="2509" t="str">
        <f>IF(職員点検資料１!C146="","",職員点検資料１!C146)</f>
        <v/>
      </c>
      <c r="D146" s="2509" t="str">
        <f>IF(職員点検資料１!D146="","",職員点検資料１!D146)</f>
        <v/>
      </c>
      <c r="E146" s="22" t="str">
        <f>職員点検資料１!E146</f>
        <v>保育士</v>
      </c>
      <c r="F146" s="23" t="str">
        <f>IF(職員点検資料１!F146="","",職員点検資料１!F146)</f>
        <v/>
      </c>
      <c r="G146" s="2524" t="str">
        <f>IF(職員点検資料１!G146="","",職員点検資料１!G146)</f>
        <v/>
      </c>
      <c r="H146" s="2454"/>
      <c r="I146" s="2518" t="s">
        <v>255</v>
      </c>
      <c r="J146" s="2454"/>
      <c r="K146" s="2518" t="s">
        <v>501</v>
      </c>
      <c r="L146" s="2454"/>
      <c r="M146" s="2518" t="s">
        <v>255</v>
      </c>
      <c r="N146" s="2454"/>
      <c r="O146" s="2518" t="s">
        <v>501</v>
      </c>
      <c r="P146" s="11"/>
      <c r="Q146" s="11"/>
      <c r="R146" s="11"/>
      <c r="S146" s="11"/>
      <c r="U146" s="2355" t="str">
        <f>職員点検資料１!AC146</f>
        <v/>
      </c>
      <c r="V146" s="2355">
        <f t="shared" ref="V146" si="46">H146+J146</f>
        <v>0</v>
      </c>
    </row>
    <row r="147" spans="1:22" s="13" customFormat="1">
      <c r="A147" s="2421"/>
      <c r="B147" s="2510"/>
      <c r="C147" s="2510"/>
      <c r="D147" s="2510"/>
      <c r="E147" s="24" t="str">
        <f>職員点検資料１!E147</f>
        <v>幼稚園教諭</v>
      </c>
      <c r="F147" s="25" t="str">
        <f>IF(職員点検資料１!F147="","",職員点検資料１!F147)</f>
        <v/>
      </c>
      <c r="G147" s="2525"/>
      <c r="H147" s="2428"/>
      <c r="I147" s="2519"/>
      <c r="J147" s="2428"/>
      <c r="K147" s="2519"/>
      <c r="L147" s="2428"/>
      <c r="M147" s="2519"/>
      <c r="N147" s="2428"/>
      <c r="O147" s="2519"/>
      <c r="P147" s="11"/>
      <c r="Q147" s="11"/>
      <c r="R147" s="11"/>
      <c r="S147" s="11"/>
      <c r="U147" s="2356"/>
      <c r="V147" s="2356"/>
    </row>
    <row r="148" spans="1:22" s="13" customFormat="1">
      <c r="A148" s="2422"/>
      <c r="B148" s="2511"/>
      <c r="C148" s="2511"/>
      <c r="D148" s="2511"/>
      <c r="E148" s="26" t="str">
        <f>職員点検資料１!E148</f>
        <v>（　　　　　　）</v>
      </c>
      <c r="F148" s="27" t="str">
        <f>IF(職員点検資料１!F148="","",職員点検資料１!F148)</f>
        <v/>
      </c>
      <c r="G148" s="2526"/>
      <c r="H148" s="2429"/>
      <c r="I148" s="2520"/>
      <c r="J148" s="2429"/>
      <c r="K148" s="2520"/>
      <c r="L148" s="2429"/>
      <c r="M148" s="2520"/>
      <c r="N148" s="2429"/>
      <c r="O148" s="2520"/>
      <c r="P148" s="11"/>
      <c r="Q148" s="11"/>
      <c r="R148" s="11"/>
      <c r="S148" s="11"/>
      <c r="U148" s="2357"/>
      <c r="V148" s="2357"/>
    </row>
    <row r="149" spans="1:22" s="13" customFormat="1" ht="12" customHeight="1">
      <c r="A149" s="2420">
        <v>49</v>
      </c>
      <c r="B149" s="2509" t="str">
        <f>IF(職員点検資料１!B149="","",職員点検資料１!B149)</f>
        <v/>
      </c>
      <c r="C149" s="2509" t="str">
        <f>IF(職員点検資料１!C149="","",職員点検資料１!C149)</f>
        <v/>
      </c>
      <c r="D149" s="2509" t="str">
        <f>IF(職員点検資料１!D149="","",職員点検資料１!D149)</f>
        <v/>
      </c>
      <c r="E149" s="22" t="str">
        <f>職員点検資料１!E149</f>
        <v>保育士</v>
      </c>
      <c r="F149" s="23" t="str">
        <f>IF(職員点検資料１!F149="","",職員点検資料１!F149)</f>
        <v/>
      </c>
      <c r="G149" s="2524" t="str">
        <f>IF(職員点検資料１!G149="","",職員点検資料１!G149)</f>
        <v/>
      </c>
      <c r="H149" s="2454"/>
      <c r="I149" s="2518" t="s">
        <v>255</v>
      </c>
      <c r="J149" s="2454"/>
      <c r="K149" s="2518" t="s">
        <v>501</v>
      </c>
      <c r="L149" s="2454"/>
      <c r="M149" s="2518" t="s">
        <v>255</v>
      </c>
      <c r="N149" s="2454"/>
      <c r="O149" s="2518" t="s">
        <v>501</v>
      </c>
      <c r="P149" s="11"/>
      <c r="Q149" s="11"/>
      <c r="R149" s="11"/>
      <c r="S149" s="11"/>
      <c r="U149" s="2355" t="str">
        <f>職員点検資料１!AC149</f>
        <v/>
      </c>
      <c r="V149" s="2355">
        <f t="shared" ref="V149" si="47">H149+J149</f>
        <v>0</v>
      </c>
    </row>
    <row r="150" spans="1:22" s="13" customFormat="1">
      <c r="A150" s="2421"/>
      <c r="B150" s="2510"/>
      <c r="C150" s="2510"/>
      <c r="D150" s="2510"/>
      <c r="E150" s="24" t="str">
        <f>職員点検資料１!E150</f>
        <v>幼稚園教諭</v>
      </c>
      <c r="F150" s="25" t="str">
        <f>IF(職員点検資料１!F150="","",職員点検資料１!F150)</f>
        <v/>
      </c>
      <c r="G150" s="2525"/>
      <c r="H150" s="2428"/>
      <c r="I150" s="2519"/>
      <c r="J150" s="2428"/>
      <c r="K150" s="2519"/>
      <c r="L150" s="2428"/>
      <c r="M150" s="2519"/>
      <c r="N150" s="2428"/>
      <c r="O150" s="2519"/>
      <c r="P150" s="11"/>
      <c r="Q150" s="11"/>
      <c r="R150" s="11"/>
      <c r="S150" s="11"/>
      <c r="U150" s="2356"/>
      <c r="V150" s="2356"/>
    </row>
    <row r="151" spans="1:22" s="13" customFormat="1">
      <c r="A151" s="2422"/>
      <c r="B151" s="2511"/>
      <c r="C151" s="2511"/>
      <c r="D151" s="2511"/>
      <c r="E151" s="26" t="str">
        <f>職員点検資料１!E151</f>
        <v>（　　　　　　）</v>
      </c>
      <c r="F151" s="27" t="str">
        <f>IF(職員点検資料１!F151="","",職員点検資料１!F151)</f>
        <v/>
      </c>
      <c r="G151" s="2526"/>
      <c r="H151" s="2429"/>
      <c r="I151" s="2520"/>
      <c r="J151" s="2429"/>
      <c r="K151" s="2520"/>
      <c r="L151" s="2429"/>
      <c r="M151" s="2520"/>
      <c r="N151" s="2429"/>
      <c r="O151" s="2520"/>
      <c r="P151" s="11"/>
      <c r="Q151" s="11"/>
      <c r="R151" s="11"/>
      <c r="S151" s="11"/>
      <c r="U151" s="2357"/>
      <c r="V151" s="2357"/>
    </row>
    <row r="152" spans="1:22" s="13" customFormat="1" ht="12" customHeight="1">
      <c r="A152" s="2420">
        <v>50</v>
      </c>
      <c r="B152" s="2509" t="str">
        <f>IF(職員点検資料１!B152="","",職員点検資料１!B152)</f>
        <v/>
      </c>
      <c r="C152" s="2509" t="str">
        <f>IF(職員点検資料１!C152="","",職員点検資料１!C152)</f>
        <v/>
      </c>
      <c r="D152" s="2509" t="str">
        <f>IF(職員点検資料１!D152="","",職員点検資料１!D152)</f>
        <v/>
      </c>
      <c r="E152" s="22" t="str">
        <f>職員点検資料１!E152</f>
        <v>保育士</v>
      </c>
      <c r="F152" s="23" t="str">
        <f>IF(職員点検資料１!F152="","",職員点検資料１!F152)</f>
        <v/>
      </c>
      <c r="G152" s="2524" t="str">
        <f>IF(職員点検資料１!G152="","",職員点検資料１!G152)</f>
        <v/>
      </c>
      <c r="H152" s="2454"/>
      <c r="I152" s="2518" t="s">
        <v>255</v>
      </c>
      <c r="J152" s="2454"/>
      <c r="K152" s="2518" t="s">
        <v>501</v>
      </c>
      <c r="L152" s="2454"/>
      <c r="M152" s="2518" t="s">
        <v>255</v>
      </c>
      <c r="N152" s="2454"/>
      <c r="O152" s="2518" t="s">
        <v>501</v>
      </c>
      <c r="P152" s="11"/>
      <c r="Q152" s="11"/>
      <c r="R152" s="11"/>
      <c r="S152" s="11"/>
      <c r="U152" s="2355" t="str">
        <f>職員点検資料１!AC152</f>
        <v/>
      </c>
      <c r="V152" s="2355">
        <f t="shared" ref="V152" si="48">H152+J152</f>
        <v>0</v>
      </c>
    </row>
    <row r="153" spans="1:22" s="13" customFormat="1">
      <c r="A153" s="2421"/>
      <c r="B153" s="2510"/>
      <c r="C153" s="2510"/>
      <c r="D153" s="2510"/>
      <c r="E153" s="24" t="str">
        <f>職員点検資料１!E153</f>
        <v>幼稚園教諭</v>
      </c>
      <c r="F153" s="25" t="str">
        <f>IF(職員点検資料１!F153="","",職員点検資料１!F153)</f>
        <v/>
      </c>
      <c r="G153" s="2525"/>
      <c r="H153" s="2428"/>
      <c r="I153" s="2519"/>
      <c r="J153" s="2428"/>
      <c r="K153" s="2519"/>
      <c r="L153" s="2428"/>
      <c r="M153" s="2519"/>
      <c r="N153" s="2428"/>
      <c r="O153" s="2519"/>
      <c r="P153" s="11"/>
      <c r="Q153" s="11"/>
      <c r="R153" s="11"/>
      <c r="S153" s="11"/>
      <c r="U153" s="2356"/>
      <c r="V153" s="2356"/>
    </row>
    <row r="154" spans="1:22" s="13" customFormat="1">
      <c r="A154" s="2422"/>
      <c r="B154" s="2511"/>
      <c r="C154" s="2511"/>
      <c r="D154" s="2511"/>
      <c r="E154" s="26" t="str">
        <f>職員点検資料１!E154</f>
        <v>（　　　　　　）</v>
      </c>
      <c r="F154" s="27" t="str">
        <f>IF(職員点検資料１!F154="","",職員点検資料１!F154)</f>
        <v/>
      </c>
      <c r="G154" s="2526"/>
      <c r="H154" s="2429"/>
      <c r="I154" s="2520"/>
      <c r="J154" s="2429"/>
      <c r="K154" s="2520"/>
      <c r="L154" s="2429"/>
      <c r="M154" s="2520"/>
      <c r="N154" s="2429"/>
      <c r="O154" s="2520"/>
      <c r="P154" s="11"/>
      <c r="Q154" s="11"/>
      <c r="R154" s="11"/>
      <c r="S154" s="11"/>
      <c r="U154" s="2357"/>
      <c r="V154" s="2357"/>
    </row>
    <row r="155" spans="1:22" s="13" customFormat="1" ht="12" customHeight="1">
      <c r="A155" s="2420">
        <v>51</v>
      </c>
      <c r="B155" s="2509" t="str">
        <f>IF(職員点検資料１!B155="","",職員点検資料１!B155)</f>
        <v/>
      </c>
      <c r="C155" s="2509" t="str">
        <f>IF(職員点検資料１!C155="","",職員点検資料１!C155)</f>
        <v/>
      </c>
      <c r="D155" s="2509" t="str">
        <f>IF(職員点検資料１!D155="","",職員点検資料１!D155)</f>
        <v/>
      </c>
      <c r="E155" s="22" t="str">
        <f>職員点検資料１!E155</f>
        <v>保育士</v>
      </c>
      <c r="F155" s="23" t="str">
        <f>IF(職員点検資料１!F155="","",職員点検資料１!F155)</f>
        <v/>
      </c>
      <c r="G155" s="2524" t="str">
        <f>IF(職員点検資料１!G155="","",職員点検資料１!G155)</f>
        <v/>
      </c>
      <c r="H155" s="2454"/>
      <c r="I155" s="2518" t="s">
        <v>255</v>
      </c>
      <c r="J155" s="2454"/>
      <c r="K155" s="2518" t="s">
        <v>501</v>
      </c>
      <c r="L155" s="2454"/>
      <c r="M155" s="2518" t="s">
        <v>255</v>
      </c>
      <c r="N155" s="2454"/>
      <c r="O155" s="2518" t="s">
        <v>501</v>
      </c>
      <c r="P155" s="11"/>
      <c r="Q155" s="11"/>
      <c r="R155" s="11"/>
      <c r="S155" s="11"/>
      <c r="U155" s="2355" t="str">
        <f>職員点検資料１!AC155</f>
        <v/>
      </c>
      <c r="V155" s="2355">
        <f t="shared" ref="V155" si="49">H155+J155</f>
        <v>0</v>
      </c>
    </row>
    <row r="156" spans="1:22" s="13" customFormat="1">
      <c r="A156" s="2421"/>
      <c r="B156" s="2510"/>
      <c r="C156" s="2510"/>
      <c r="D156" s="2510"/>
      <c r="E156" s="24" t="str">
        <f>職員点検資料１!E156</f>
        <v>幼稚園教諭</v>
      </c>
      <c r="F156" s="25" t="str">
        <f>IF(職員点検資料１!F156="","",職員点検資料１!F156)</f>
        <v/>
      </c>
      <c r="G156" s="2525"/>
      <c r="H156" s="2428"/>
      <c r="I156" s="2519"/>
      <c r="J156" s="2428"/>
      <c r="K156" s="2519"/>
      <c r="L156" s="2428"/>
      <c r="M156" s="2519"/>
      <c r="N156" s="2428"/>
      <c r="O156" s="2519"/>
      <c r="P156" s="11"/>
      <c r="Q156" s="11"/>
      <c r="R156" s="11"/>
      <c r="S156" s="11"/>
      <c r="U156" s="2356"/>
      <c r="V156" s="2356"/>
    </row>
    <row r="157" spans="1:22" s="13" customFormat="1">
      <c r="A157" s="2422"/>
      <c r="B157" s="2511"/>
      <c r="C157" s="2511"/>
      <c r="D157" s="2511"/>
      <c r="E157" s="26" t="str">
        <f>職員点検資料１!E157</f>
        <v>（　　　　　　）</v>
      </c>
      <c r="F157" s="27" t="str">
        <f>IF(職員点検資料１!F157="","",職員点検資料１!F157)</f>
        <v/>
      </c>
      <c r="G157" s="2526"/>
      <c r="H157" s="2429"/>
      <c r="I157" s="2520"/>
      <c r="J157" s="2429"/>
      <c r="K157" s="2520"/>
      <c r="L157" s="2429"/>
      <c r="M157" s="2520"/>
      <c r="N157" s="2429"/>
      <c r="O157" s="2520"/>
      <c r="P157" s="11"/>
      <c r="Q157" s="11"/>
      <c r="R157" s="11"/>
      <c r="S157" s="11"/>
      <c r="U157" s="2357"/>
      <c r="V157" s="2357"/>
    </row>
    <row r="158" spans="1:22" s="13" customFormat="1" ht="12" customHeight="1">
      <c r="A158" s="2420">
        <v>52</v>
      </c>
      <c r="B158" s="2509" t="str">
        <f>IF(職員点検資料１!B158="","",職員点検資料１!B158)</f>
        <v/>
      </c>
      <c r="C158" s="2509" t="str">
        <f>IF(職員点検資料１!C158="","",職員点検資料１!C158)</f>
        <v/>
      </c>
      <c r="D158" s="2509" t="str">
        <f>IF(職員点検資料１!D158="","",職員点検資料１!D158)</f>
        <v/>
      </c>
      <c r="E158" s="22" t="str">
        <f>職員点検資料１!E158</f>
        <v>保育士</v>
      </c>
      <c r="F158" s="23" t="str">
        <f>IF(職員点検資料１!F158="","",職員点検資料１!F158)</f>
        <v/>
      </c>
      <c r="G158" s="2524" t="str">
        <f>IF(職員点検資料１!G158="","",職員点検資料１!G158)</f>
        <v/>
      </c>
      <c r="H158" s="2454"/>
      <c r="I158" s="2518" t="s">
        <v>255</v>
      </c>
      <c r="J158" s="2454"/>
      <c r="K158" s="2518" t="s">
        <v>501</v>
      </c>
      <c r="L158" s="2454"/>
      <c r="M158" s="2518" t="s">
        <v>255</v>
      </c>
      <c r="N158" s="2454"/>
      <c r="O158" s="2518" t="s">
        <v>501</v>
      </c>
      <c r="P158" s="11"/>
      <c r="Q158" s="11"/>
      <c r="R158" s="11"/>
      <c r="S158" s="11"/>
      <c r="U158" s="2355" t="str">
        <f>職員点検資料１!AC158</f>
        <v/>
      </c>
      <c r="V158" s="2355">
        <f t="shared" ref="V158" si="50">H158+J158</f>
        <v>0</v>
      </c>
    </row>
    <row r="159" spans="1:22" s="13" customFormat="1">
      <c r="A159" s="2421"/>
      <c r="B159" s="2510"/>
      <c r="C159" s="2510"/>
      <c r="D159" s="2510"/>
      <c r="E159" s="24" t="str">
        <f>職員点検資料１!E159</f>
        <v>幼稚園教諭</v>
      </c>
      <c r="F159" s="25" t="str">
        <f>IF(職員点検資料１!F159="","",職員点検資料１!F159)</f>
        <v/>
      </c>
      <c r="G159" s="2525"/>
      <c r="H159" s="2428"/>
      <c r="I159" s="2519"/>
      <c r="J159" s="2428"/>
      <c r="K159" s="2519"/>
      <c r="L159" s="2428"/>
      <c r="M159" s="2519"/>
      <c r="N159" s="2428"/>
      <c r="O159" s="2519"/>
      <c r="P159" s="11"/>
      <c r="Q159" s="11"/>
      <c r="R159" s="11"/>
      <c r="S159" s="11"/>
      <c r="U159" s="2356"/>
      <c r="V159" s="2356"/>
    </row>
    <row r="160" spans="1:22" s="13" customFormat="1">
      <c r="A160" s="2422"/>
      <c r="B160" s="2511"/>
      <c r="C160" s="2511"/>
      <c r="D160" s="2511"/>
      <c r="E160" s="26" t="str">
        <f>職員点検資料１!E160</f>
        <v>（　　　　　　）</v>
      </c>
      <c r="F160" s="27" t="str">
        <f>IF(職員点検資料１!F160="","",職員点検資料１!F160)</f>
        <v/>
      </c>
      <c r="G160" s="2526"/>
      <c r="H160" s="2429"/>
      <c r="I160" s="2520"/>
      <c r="J160" s="2429"/>
      <c r="K160" s="2520"/>
      <c r="L160" s="2429"/>
      <c r="M160" s="2520"/>
      <c r="N160" s="2429"/>
      <c r="O160" s="2520"/>
      <c r="P160" s="11"/>
      <c r="Q160" s="11"/>
      <c r="R160" s="11"/>
      <c r="S160" s="11"/>
      <c r="U160" s="2357"/>
      <c r="V160" s="2357"/>
    </row>
    <row r="161" spans="1:22" s="13" customFormat="1" ht="12" customHeight="1">
      <c r="A161" s="2420">
        <v>53</v>
      </c>
      <c r="B161" s="2509" t="str">
        <f>IF(職員点検資料１!B161="","",職員点検資料１!B161)</f>
        <v/>
      </c>
      <c r="C161" s="2509" t="str">
        <f>IF(職員点検資料１!C161="","",職員点検資料１!C161)</f>
        <v/>
      </c>
      <c r="D161" s="2509" t="str">
        <f>IF(職員点検資料１!D161="","",職員点検資料１!D161)</f>
        <v/>
      </c>
      <c r="E161" s="22" t="str">
        <f>職員点検資料１!E161</f>
        <v>保育士</v>
      </c>
      <c r="F161" s="23" t="str">
        <f>IF(職員点検資料１!F161="","",職員点検資料１!F161)</f>
        <v/>
      </c>
      <c r="G161" s="2524" t="str">
        <f>IF(職員点検資料１!G161="","",職員点検資料１!G161)</f>
        <v/>
      </c>
      <c r="H161" s="2454"/>
      <c r="I161" s="2518" t="s">
        <v>255</v>
      </c>
      <c r="J161" s="2454"/>
      <c r="K161" s="2518" t="s">
        <v>501</v>
      </c>
      <c r="L161" s="2454"/>
      <c r="M161" s="2518" t="s">
        <v>255</v>
      </c>
      <c r="N161" s="2454"/>
      <c r="O161" s="2518" t="s">
        <v>501</v>
      </c>
      <c r="P161" s="11"/>
      <c r="Q161" s="11"/>
      <c r="R161" s="11"/>
      <c r="S161" s="11"/>
      <c r="U161" s="2355" t="str">
        <f>職員点検資料１!AC161</f>
        <v/>
      </c>
      <c r="V161" s="2355">
        <f t="shared" ref="V161" si="51">H161+J161</f>
        <v>0</v>
      </c>
    </row>
    <row r="162" spans="1:22" s="13" customFormat="1">
      <c r="A162" s="2421"/>
      <c r="B162" s="2510"/>
      <c r="C162" s="2510"/>
      <c r="D162" s="2510"/>
      <c r="E162" s="24" t="str">
        <f>職員点検資料１!E162</f>
        <v>幼稚園教諭</v>
      </c>
      <c r="F162" s="25" t="str">
        <f>IF(職員点検資料１!F162="","",職員点検資料１!F162)</f>
        <v/>
      </c>
      <c r="G162" s="2525"/>
      <c r="H162" s="2428"/>
      <c r="I162" s="2519"/>
      <c r="J162" s="2428"/>
      <c r="K162" s="2519"/>
      <c r="L162" s="2428"/>
      <c r="M162" s="2519"/>
      <c r="N162" s="2428"/>
      <c r="O162" s="2519"/>
      <c r="P162" s="11"/>
      <c r="Q162" s="11"/>
      <c r="R162" s="11"/>
      <c r="S162" s="11"/>
      <c r="U162" s="2356"/>
      <c r="V162" s="2356"/>
    </row>
    <row r="163" spans="1:22" s="13" customFormat="1">
      <c r="A163" s="2422"/>
      <c r="B163" s="2511"/>
      <c r="C163" s="2511"/>
      <c r="D163" s="2511"/>
      <c r="E163" s="26" t="str">
        <f>職員点検資料１!E163</f>
        <v>（　　　　　　）</v>
      </c>
      <c r="F163" s="27" t="str">
        <f>IF(職員点検資料１!F163="","",職員点検資料１!F163)</f>
        <v/>
      </c>
      <c r="G163" s="2526"/>
      <c r="H163" s="2429"/>
      <c r="I163" s="2520"/>
      <c r="J163" s="2429"/>
      <c r="K163" s="2520"/>
      <c r="L163" s="2429"/>
      <c r="M163" s="2520"/>
      <c r="N163" s="2429"/>
      <c r="O163" s="2520"/>
      <c r="P163" s="11"/>
      <c r="Q163" s="11"/>
      <c r="R163" s="11"/>
      <c r="S163" s="11"/>
      <c r="U163" s="2357"/>
      <c r="V163" s="2357"/>
    </row>
    <row r="164" spans="1:22" s="13" customFormat="1" ht="12" customHeight="1">
      <c r="A164" s="2420">
        <v>54</v>
      </c>
      <c r="B164" s="2509" t="str">
        <f>IF(職員点検資料１!B164="","",職員点検資料１!B164)</f>
        <v/>
      </c>
      <c r="C164" s="2509" t="str">
        <f>IF(職員点検資料１!C164="","",職員点検資料１!C164)</f>
        <v/>
      </c>
      <c r="D164" s="2509" t="str">
        <f>IF(職員点検資料１!D164="","",職員点検資料１!D164)</f>
        <v/>
      </c>
      <c r="E164" s="22" t="str">
        <f>職員点検資料１!E164</f>
        <v>保育士</v>
      </c>
      <c r="F164" s="23" t="str">
        <f>IF(職員点検資料１!F164="","",職員点検資料１!F164)</f>
        <v/>
      </c>
      <c r="G164" s="2524" t="str">
        <f>IF(職員点検資料１!G164="","",職員点検資料１!G164)</f>
        <v/>
      </c>
      <c r="H164" s="2454"/>
      <c r="I164" s="2518" t="s">
        <v>255</v>
      </c>
      <c r="J164" s="2454"/>
      <c r="K164" s="2518" t="s">
        <v>501</v>
      </c>
      <c r="L164" s="2454"/>
      <c r="M164" s="2518" t="s">
        <v>255</v>
      </c>
      <c r="N164" s="2454"/>
      <c r="O164" s="2518" t="s">
        <v>501</v>
      </c>
      <c r="P164" s="11"/>
      <c r="Q164" s="11"/>
      <c r="R164" s="11"/>
      <c r="S164" s="11"/>
      <c r="U164" s="2355" t="str">
        <f>職員点検資料１!AC164</f>
        <v/>
      </c>
      <c r="V164" s="2355">
        <f t="shared" ref="V164" si="52">H164+J164</f>
        <v>0</v>
      </c>
    </row>
    <row r="165" spans="1:22" s="13" customFormat="1">
      <c r="A165" s="2421"/>
      <c r="B165" s="2510"/>
      <c r="C165" s="2510"/>
      <c r="D165" s="2510"/>
      <c r="E165" s="24" t="str">
        <f>職員点検資料１!E165</f>
        <v>幼稚園教諭</v>
      </c>
      <c r="F165" s="25" t="str">
        <f>IF(職員点検資料１!F165="","",職員点検資料１!F165)</f>
        <v/>
      </c>
      <c r="G165" s="2525"/>
      <c r="H165" s="2428"/>
      <c r="I165" s="2519"/>
      <c r="J165" s="2428"/>
      <c r="K165" s="2519"/>
      <c r="L165" s="2428"/>
      <c r="M165" s="2519"/>
      <c r="N165" s="2428"/>
      <c r="O165" s="2519"/>
      <c r="P165" s="11"/>
      <c r="Q165" s="11"/>
      <c r="R165" s="11"/>
      <c r="S165" s="11"/>
      <c r="U165" s="2356"/>
      <c r="V165" s="2356"/>
    </row>
    <row r="166" spans="1:22" s="13" customFormat="1">
      <c r="A166" s="2422"/>
      <c r="B166" s="2511"/>
      <c r="C166" s="2511"/>
      <c r="D166" s="2511"/>
      <c r="E166" s="26" t="str">
        <f>職員点検資料１!E166</f>
        <v>（　　　　　　）</v>
      </c>
      <c r="F166" s="27" t="str">
        <f>IF(職員点検資料１!F166="","",職員点検資料１!F166)</f>
        <v/>
      </c>
      <c r="G166" s="2526"/>
      <c r="H166" s="2429"/>
      <c r="I166" s="2520"/>
      <c r="J166" s="2429"/>
      <c r="K166" s="2520"/>
      <c r="L166" s="2429"/>
      <c r="M166" s="2520"/>
      <c r="N166" s="2429"/>
      <c r="O166" s="2520"/>
      <c r="P166" s="11"/>
      <c r="Q166" s="11"/>
      <c r="R166" s="11"/>
      <c r="S166" s="11"/>
      <c r="U166" s="2357"/>
      <c r="V166" s="2357"/>
    </row>
    <row r="167" spans="1:22" s="13" customFormat="1" ht="12" customHeight="1">
      <c r="A167" s="2420">
        <v>55</v>
      </c>
      <c r="B167" s="2509" t="str">
        <f>IF(職員点検資料１!B167="","",職員点検資料１!B167)</f>
        <v/>
      </c>
      <c r="C167" s="2509" t="str">
        <f>IF(職員点検資料１!C167="","",職員点検資料１!C167)</f>
        <v/>
      </c>
      <c r="D167" s="2509" t="str">
        <f>IF(職員点検資料１!D167="","",職員点検資料１!D167)</f>
        <v/>
      </c>
      <c r="E167" s="22" t="str">
        <f>職員点検資料１!E167</f>
        <v>保育士</v>
      </c>
      <c r="F167" s="23" t="str">
        <f>IF(職員点検資料１!F167="","",職員点検資料１!F167)</f>
        <v/>
      </c>
      <c r="G167" s="2524" t="str">
        <f>IF(職員点検資料１!G167="","",職員点検資料１!G167)</f>
        <v/>
      </c>
      <c r="H167" s="2454"/>
      <c r="I167" s="2518" t="s">
        <v>255</v>
      </c>
      <c r="J167" s="2454"/>
      <c r="K167" s="2518" t="s">
        <v>501</v>
      </c>
      <c r="L167" s="2454"/>
      <c r="M167" s="2518" t="s">
        <v>255</v>
      </c>
      <c r="N167" s="2454"/>
      <c r="O167" s="2518" t="s">
        <v>501</v>
      </c>
      <c r="P167" s="11"/>
      <c r="Q167" s="11"/>
      <c r="R167" s="11"/>
      <c r="S167" s="11"/>
      <c r="U167" s="2355" t="str">
        <f>職員点検資料１!AC167</f>
        <v/>
      </c>
      <c r="V167" s="2355">
        <f t="shared" ref="V167" si="53">H167+J167</f>
        <v>0</v>
      </c>
    </row>
    <row r="168" spans="1:22" s="13" customFormat="1">
      <c r="A168" s="2421"/>
      <c r="B168" s="2510"/>
      <c r="C168" s="2510"/>
      <c r="D168" s="2510"/>
      <c r="E168" s="24" t="str">
        <f>職員点検資料１!E168</f>
        <v>幼稚園教諭</v>
      </c>
      <c r="F168" s="25" t="str">
        <f>IF(職員点検資料１!F168="","",職員点検資料１!F168)</f>
        <v/>
      </c>
      <c r="G168" s="2525"/>
      <c r="H168" s="2428"/>
      <c r="I168" s="2519"/>
      <c r="J168" s="2428"/>
      <c r="K168" s="2519"/>
      <c r="L168" s="2428"/>
      <c r="M168" s="2519"/>
      <c r="N168" s="2428"/>
      <c r="O168" s="2519"/>
      <c r="P168" s="11"/>
      <c r="Q168" s="11"/>
      <c r="R168" s="11"/>
      <c r="S168" s="11"/>
      <c r="U168" s="2356"/>
      <c r="V168" s="2356"/>
    </row>
    <row r="169" spans="1:22" s="13" customFormat="1">
      <c r="A169" s="2422"/>
      <c r="B169" s="2511"/>
      <c r="C169" s="2511"/>
      <c r="D169" s="2511"/>
      <c r="E169" s="26" t="str">
        <f>職員点検資料１!E169</f>
        <v>（　　　　　　）</v>
      </c>
      <c r="F169" s="27" t="str">
        <f>IF(職員点検資料１!F169="","",職員点検資料１!F169)</f>
        <v/>
      </c>
      <c r="G169" s="2526"/>
      <c r="H169" s="2429"/>
      <c r="I169" s="2520"/>
      <c r="J169" s="2429"/>
      <c r="K169" s="2520"/>
      <c r="L169" s="2429"/>
      <c r="M169" s="2520"/>
      <c r="N169" s="2429"/>
      <c r="O169" s="2520"/>
      <c r="P169" s="11"/>
      <c r="Q169" s="11"/>
      <c r="R169" s="11"/>
      <c r="S169" s="11"/>
      <c r="U169" s="2357"/>
      <c r="V169" s="2357"/>
    </row>
    <row r="170" spans="1:22" s="13" customFormat="1" ht="12" customHeight="1">
      <c r="A170" s="2420">
        <v>56</v>
      </c>
      <c r="B170" s="2509" t="str">
        <f>IF(職員点検資料１!B170="","",職員点検資料１!B170)</f>
        <v/>
      </c>
      <c r="C170" s="2509" t="str">
        <f>IF(職員点検資料１!C170="","",職員点検資料１!C170)</f>
        <v/>
      </c>
      <c r="D170" s="2509" t="str">
        <f>IF(職員点検資料１!D170="","",職員点検資料１!D170)</f>
        <v/>
      </c>
      <c r="E170" s="22" t="str">
        <f>職員点検資料１!E170</f>
        <v>保育士</v>
      </c>
      <c r="F170" s="23" t="str">
        <f>IF(職員点検資料１!F170="","",職員点検資料１!F170)</f>
        <v/>
      </c>
      <c r="G170" s="2524" t="str">
        <f>IF(職員点検資料１!G170="","",職員点検資料１!G170)</f>
        <v/>
      </c>
      <c r="H170" s="2454"/>
      <c r="I170" s="2518" t="s">
        <v>255</v>
      </c>
      <c r="J170" s="2454"/>
      <c r="K170" s="2518" t="s">
        <v>501</v>
      </c>
      <c r="L170" s="2454"/>
      <c r="M170" s="2518" t="s">
        <v>255</v>
      </c>
      <c r="N170" s="2454"/>
      <c r="O170" s="2518" t="s">
        <v>501</v>
      </c>
      <c r="P170" s="11"/>
      <c r="Q170" s="11"/>
      <c r="R170" s="11"/>
      <c r="S170" s="11"/>
      <c r="U170" s="2355" t="str">
        <f>職員点検資料１!AC170</f>
        <v/>
      </c>
      <c r="V170" s="2355">
        <f t="shared" ref="V170" si="54">H170+J170</f>
        <v>0</v>
      </c>
    </row>
    <row r="171" spans="1:22" s="13" customFormat="1">
      <c r="A171" s="2421"/>
      <c r="B171" s="2510"/>
      <c r="C171" s="2510"/>
      <c r="D171" s="2510"/>
      <c r="E171" s="24" t="str">
        <f>職員点検資料１!E171</f>
        <v>幼稚園教諭</v>
      </c>
      <c r="F171" s="25" t="str">
        <f>IF(職員点検資料１!F171="","",職員点検資料１!F171)</f>
        <v/>
      </c>
      <c r="G171" s="2525"/>
      <c r="H171" s="2428"/>
      <c r="I171" s="2519"/>
      <c r="J171" s="2428"/>
      <c r="K171" s="2519"/>
      <c r="L171" s="2428"/>
      <c r="M171" s="2519"/>
      <c r="N171" s="2428"/>
      <c r="O171" s="2519"/>
      <c r="P171" s="11"/>
      <c r="Q171" s="11"/>
      <c r="R171" s="11"/>
      <c r="S171" s="11"/>
      <c r="U171" s="2356"/>
      <c r="V171" s="2356"/>
    </row>
    <row r="172" spans="1:22" s="13" customFormat="1">
      <c r="A172" s="2422"/>
      <c r="B172" s="2511"/>
      <c r="C172" s="2511"/>
      <c r="D172" s="2511"/>
      <c r="E172" s="26" t="str">
        <f>職員点検資料１!E172</f>
        <v>（　　　　　　）</v>
      </c>
      <c r="F172" s="27" t="str">
        <f>IF(職員点検資料１!F172="","",職員点検資料１!F172)</f>
        <v/>
      </c>
      <c r="G172" s="2526"/>
      <c r="H172" s="2429"/>
      <c r="I172" s="2520"/>
      <c r="J172" s="2429"/>
      <c r="K172" s="2520"/>
      <c r="L172" s="2429"/>
      <c r="M172" s="2520"/>
      <c r="N172" s="2429"/>
      <c r="O172" s="2520"/>
      <c r="P172" s="11"/>
      <c r="Q172" s="11"/>
      <c r="R172" s="11"/>
      <c r="S172" s="11"/>
      <c r="U172" s="2357"/>
      <c r="V172" s="2357"/>
    </row>
    <row r="173" spans="1:22" s="13" customFormat="1" ht="12" customHeight="1">
      <c r="A173" s="2420">
        <v>57</v>
      </c>
      <c r="B173" s="2509" t="str">
        <f>IF(職員点検資料１!B173="","",職員点検資料１!B173)</f>
        <v/>
      </c>
      <c r="C173" s="2509" t="str">
        <f>IF(職員点検資料１!C173="","",職員点検資料１!C173)</f>
        <v/>
      </c>
      <c r="D173" s="2509" t="str">
        <f>IF(職員点検資料１!D173="","",職員点検資料１!D173)</f>
        <v/>
      </c>
      <c r="E173" s="22" t="str">
        <f>職員点検資料１!E173</f>
        <v>保育士</v>
      </c>
      <c r="F173" s="23" t="str">
        <f>IF(職員点検資料１!F173="","",職員点検資料１!F173)</f>
        <v/>
      </c>
      <c r="G173" s="2524" t="str">
        <f>IF(職員点検資料１!G173="","",職員点検資料１!G173)</f>
        <v/>
      </c>
      <c r="H173" s="2454"/>
      <c r="I173" s="2518" t="s">
        <v>255</v>
      </c>
      <c r="J173" s="2454"/>
      <c r="K173" s="2518" t="s">
        <v>501</v>
      </c>
      <c r="L173" s="2454"/>
      <c r="M173" s="2518" t="s">
        <v>255</v>
      </c>
      <c r="N173" s="2454"/>
      <c r="O173" s="2518" t="s">
        <v>501</v>
      </c>
      <c r="P173" s="11"/>
      <c r="Q173" s="11"/>
      <c r="R173" s="11"/>
      <c r="S173" s="11"/>
      <c r="U173" s="2355" t="str">
        <f>職員点検資料１!AC173</f>
        <v/>
      </c>
      <c r="V173" s="2355">
        <f t="shared" ref="V173" si="55">H173+J173</f>
        <v>0</v>
      </c>
    </row>
    <row r="174" spans="1:22" s="13" customFormat="1">
      <c r="A174" s="2421"/>
      <c r="B174" s="2510"/>
      <c r="C174" s="2510"/>
      <c r="D174" s="2510"/>
      <c r="E174" s="24" t="str">
        <f>職員点検資料１!E174</f>
        <v>幼稚園教諭</v>
      </c>
      <c r="F174" s="25" t="str">
        <f>IF(職員点検資料１!F174="","",職員点検資料１!F174)</f>
        <v/>
      </c>
      <c r="G174" s="2525"/>
      <c r="H174" s="2428"/>
      <c r="I174" s="2519"/>
      <c r="J174" s="2428"/>
      <c r="K174" s="2519"/>
      <c r="L174" s="2428"/>
      <c r="M174" s="2519"/>
      <c r="N174" s="2428"/>
      <c r="O174" s="2519"/>
      <c r="P174" s="11"/>
      <c r="Q174" s="11"/>
      <c r="R174" s="11"/>
      <c r="S174" s="11"/>
      <c r="U174" s="2356"/>
      <c r="V174" s="2356"/>
    </row>
    <row r="175" spans="1:22" s="13" customFormat="1">
      <c r="A175" s="2422"/>
      <c r="B175" s="2511"/>
      <c r="C175" s="2511"/>
      <c r="D175" s="2511"/>
      <c r="E175" s="26" t="str">
        <f>職員点検資料１!E175</f>
        <v>（　　　　　　）</v>
      </c>
      <c r="F175" s="27" t="str">
        <f>IF(職員点検資料１!F175="","",職員点検資料１!F175)</f>
        <v/>
      </c>
      <c r="G175" s="2526"/>
      <c r="H175" s="2429"/>
      <c r="I175" s="2520"/>
      <c r="J175" s="2429"/>
      <c r="K175" s="2520"/>
      <c r="L175" s="2429"/>
      <c r="M175" s="2520"/>
      <c r="N175" s="2429"/>
      <c r="O175" s="2520"/>
      <c r="P175" s="11"/>
      <c r="Q175" s="11"/>
      <c r="R175" s="11"/>
      <c r="S175" s="11"/>
      <c r="U175" s="2357"/>
      <c r="V175" s="2357"/>
    </row>
    <row r="176" spans="1:22" s="13" customFormat="1" ht="12" customHeight="1">
      <c r="A176" s="2420">
        <v>58</v>
      </c>
      <c r="B176" s="2509" t="str">
        <f>IF(職員点検資料１!B176="","",職員点検資料１!B176)</f>
        <v/>
      </c>
      <c r="C176" s="2509" t="str">
        <f>IF(職員点検資料１!C176="","",職員点検資料１!C176)</f>
        <v/>
      </c>
      <c r="D176" s="2509" t="str">
        <f>IF(職員点検資料１!D176="","",職員点検資料１!D176)</f>
        <v/>
      </c>
      <c r="E176" s="22" t="str">
        <f>職員点検資料１!E176</f>
        <v>保育士</v>
      </c>
      <c r="F176" s="23" t="str">
        <f>IF(職員点検資料１!F176="","",職員点検資料１!F176)</f>
        <v/>
      </c>
      <c r="G176" s="2524" t="str">
        <f>IF(職員点検資料１!G176="","",職員点検資料１!G176)</f>
        <v/>
      </c>
      <c r="H176" s="2454"/>
      <c r="I176" s="2518" t="s">
        <v>255</v>
      </c>
      <c r="J176" s="2454"/>
      <c r="K176" s="2518" t="s">
        <v>501</v>
      </c>
      <c r="L176" s="2454"/>
      <c r="M176" s="2518" t="s">
        <v>255</v>
      </c>
      <c r="N176" s="2454"/>
      <c r="O176" s="2518" t="s">
        <v>501</v>
      </c>
      <c r="P176" s="11"/>
      <c r="Q176" s="11"/>
      <c r="R176" s="11"/>
      <c r="S176" s="11"/>
      <c r="U176" s="2355" t="str">
        <f>職員点検資料１!AC176</f>
        <v/>
      </c>
      <c r="V176" s="2355">
        <f t="shared" ref="V176" si="56">H176+J176</f>
        <v>0</v>
      </c>
    </row>
    <row r="177" spans="1:22" s="13" customFormat="1">
      <c r="A177" s="2421"/>
      <c r="B177" s="2510"/>
      <c r="C177" s="2510"/>
      <c r="D177" s="2510"/>
      <c r="E177" s="24" t="str">
        <f>職員点検資料１!E177</f>
        <v>幼稚園教諭</v>
      </c>
      <c r="F177" s="25" t="str">
        <f>IF(職員点検資料１!F177="","",職員点検資料１!F177)</f>
        <v/>
      </c>
      <c r="G177" s="2525"/>
      <c r="H177" s="2428"/>
      <c r="I177" s="2519"/>
      <c r="J177" s="2428"/>
      <c r="K177" s="2519"/>
      <c r="L177" s="2428"/>
      <c r="M177" s="2519"/>
      <c r="N177" s="2428"/>
      <c r="O177" s="2519"/>
      <c r="P177" s="11"/>
      <c r="Q177" s="11"/>
      <c r="R177" s="11"/>
      <c r="S177" s="11"/>
      <c r="U177" s="2356"/>
      <c r="V177" s="2356"/>
    </row>
    <row r="178" spans="1:22" s="13" customFormat="1">
      <c r="A178" s="2422"/>
      <c r="B178" s="2511"/>
      <c r="C178" s="2511"/>
      <c r="D178" s="2511"/>
      <c r="E178" s="26" t="str">
        <f>職員点検資料１!E178</f>
        <v>（　　　　　　）</v>
      </c>
      <c r="F178" s="27" t="str">
        <f>IF(職員点検資料１!F178="","",職員点検資料１!F178)</f>
        <v/>
      </c>
      <c r="G178" s="2526"/>
      <c r="H178" s="2429"/>
      <c r="I178" s="2520"/>
      <c r="J178" s="2429"/>
      <c r="K178" s="2520"/>
      <c r="L178" s="2429"/>
      <c r="M178" s="2520"/>
      <c r="N178" s="2429"/>
      <c r="O178" s="2520"/>
      <c r="P178" s="11"/>
      <c r="Q178" s="11"/>
      <c r="R178" s="11"/>
      <c r="S178" s="11"/>
      <c r="U178" s="2357"/>
      <c r="V178" s="2357"/>
    </row>
    <row r="179" spans="1:22" s="13" customFormat="1" ht="12" customHeight="1">
      <c r="A179" s="2420">
        <v>59</v>
      </c>
      <c r="B179" s="2509" t="str">
        <f>IF(職員点検資料１!B179="","",職員点検資料１!B179)</f>
        <v/>
      </c>
      <c r="C179" s="2509" t="str">
        <f>IF(職員点検資料１!C179="","",職員点検資料１!C179)</f>
        <v/>
      </c>
      <c r="D179" s="2509" t="str">
        <f>IF(職員点検資料１!D179="","",職員点検資料１!D179)</f>
        <v/>
      </c>
      <c r="E179" s="22" t="str">
        <f>職員点検資料１!E179</f>
        <v>保育士</v>
      </c>
      <c r="F179" s="23" t="str">
        <f>IF(職員点検資料１!F179="","",職員点検資料１!F179)</f>
        <v/>
      </c>
      <c r="G179" s="2524" t="str">
        <f>IF(職員点検資料１!G179="","",職員点検資料１!G179)</f>
        <v/>
      </c>
      <c r="H179" s="2454"/>
      <c r="I179" s="2518" t="s">
        <v>255</v>
      </c>
      <c r="J179" s="2454"/>
      <c r="K179" s="2518" t="s">
        <v>501</v>
      </c>
      <c r="L179" s="2454"/>
      <c r="M179" s="2518" t="s">
        <v>255</v>
      </c>
      <c r="N179" s="2454"/>
      <c r="O179" s="2518" t="s">
        <v>501</v>
      </c>
      <c r="P179" s="11"/>
      <c r="Q179" s="11"/>
      <c r="R179" s="11"/>
      <c r="S179" s="11"/>
      <c r="U179" s="2355" t="str">
        <f>職員点検資料１!AC179</f>
        <v/>
      </c>
      <c r="V179" s="2355">
        <f t="shared" ref="V179" si="57">H179+J179</f>
        <v>0</v>
      </c>
    </row>
    <row r="180" spans="1:22" s="13" customFormat="1">
      <c r="A180" s="2421"/>
      <c r="B180" s="2510"/>
      <c r="C180" s="2510"/>
      <c r="D180" s="2510"/>
      <c r="E180" s="24" t="str">
        <f>職員点検資料１!E180</f>
        <v>幼稚園教諭</v>
      </c>
      <c r="F180" s="25" t="str">
        <f>IF(職員点検資料１!F180="","",職員点検資料１!F180)</f>
        <v/>
      </c>
      <c r="G180" s="2525"/>
      <c r="H180" s="2428"/>
      <c r="I180" s="2519"/>
      <c r="J180" s="2428"/>
      <c r="K180" s="2519"/>
      <c r="L180" s="2428"/>
      <c r="M180" s="2519"/>
      <c r="N180" s="2428"/>
      <c r="O180" s="2519"/>
      <c r="P180" s="11"/>
      <c r="Q180" s="11"/>
      <c r="R180" s="11"/>
      <c r="S180" s="11"/>
      <c r="U180" s="2356"/>
      <c r="V180" s="2356"/>
    </row>
    <row r="181" spans="1:22" s="13" customFormat="1">
      <c r="A181" s="2422"/>
      <c r="B181" s="2511"/>
      <c r="C181" s="2511"/>
      <c r="D181" s="2511"/>
      <c r="E181" s="26" t="str">
        <f>職員点検資料１!E181</f>
        <v>（　　　　　　）</v>
      </c>
      <c r="F181" s="27" t="str">
        <f>IF(職員点検資料１!F181="","",職員点検資料１!F181)</f>
        <v/>
      </c>
      <c r="G181" s="2526"/>
      <c r="H181" s="2429"/>
      <c r="I181" s="2520"/>
      <c r="J181" s="2429"/>
      <c r="K181" s="2520"/>
      <c r="L181" s="2429"/>
      <c r="M181" s="2520"/>
      <c r="N181" s="2429"/>
      <c r="O181" s="2520"/>
      <c r="P181" s="11"/>
      <c r="Q181" s="11"/>
      <c r="R181" s="11"/>
      <c r="S181" s="11"/>
      <c r="U181" s="2357"/>
      <c r="V181" s="2357"/>
    </row>
    <row r="182" spans="1:22" s="13" customFormat="1" ht="12" customHeight="1">
      <c r="A182" s="2420">
        <v>60</v>
      </c>
      <c r="B182" s="2509" t="str">
        <f>IF(職員点検資料１!B182="","",職員点検資料１!B182)</f>
        <v/>
      </c>
      <c r="C182" s="2509" t="str">
        <f>IF(職員点検資料１!C182="","",職員点検資料１!C182)</f>
        <v/>
      </c>
      <c r="D182" s="2509" t="str">
        <f>IF(職員点検資料１!D182="","",職員点検資料１!D182)</f>
        <v/>
      </c>
      <c r="E182" s="22" t="str">
        <f>職員点検資料１!E182</f>
        <v>保育士</v>
      </c>
      <c r="F182" s="23" t="str">
        <f>IF(職員点検資料１!F182="","",職員点検資料１!F182)</f>
        <v/>
      </c>
      <c r="G182" s="2524" t="str">
        <f>IF(職員点検資料１!G182="","",職員点検資料１!G182)</f>
        <v/>
      </c>
      <c r="H182" s="2454"/>
      <c r="I182" s="2518" t="s">
        <v>255</v>
      </c>
      <c r="J182" s="2454"/>
      <c r="K182" s="2518" t="s">
        <v>501</v>
      </c>
      <c r="L182" s="2454"/>
      <c r="M182" s="2518" t="s">
        <v>255</v>
      </c>
      <c r="N182" s="2454"/>
      <c r="O182" s="2518" t="s">
        <v>501</v>
      </c>
      <c r="P182" s="11"/>
      <c r="Q182" s="11"/>
      <c r="R182" s="11"/>
      <c r="S182" s="11"/>
      <c r="U182" s="2355" t="str">
        <f>職員点検資料１!AC182</f>
        <v/>
      </c>
      <c r="V182" s="2355">
        <f>H182+J182</f>
        <v>0</v>
      </c>
    </row>
    <row r="183" spans="1:22" s="13" customFormat="1">
      <c r="A183" s="2421"/>
      <c r="B183" s="2510"/>
      <c r="C183" s="2510"/>
      <c r="D183" s="2510"/>
      <c r="E183" s="24" t="str">
        <f>職員点検資料１!E183</f>
        <v>幼稚園教諭</v>
      </c>
      <c r="F183" s="25" t="str">
        <f>IF(職員点検資料１!F183="","",職員点検資料１!F183)</f>
        <v/>
      </c>
      <c r="G183" s="2525"/>
      <c r="H183" s="2428"/>
      <c r="I183" s="2519"/>
      <c r="J183" s="2428"/>
      <c r="K183" s="2519"/>
      <c r="L183" s="2428"/>
      <c r="M183" s="2519"/>
      <c r="N183" s="2428"/>
      <c r="O183" s="2519"/>
      <c r="P183" s="11"/>
      <c r="Q183" s="11"/>
      <c r="R183" s="11"/>
      <c r="S183" s="11"/>
      <c r="U183" s="2356"/>
      <c r="V183" s="2356"/>
    </row>
    <row r="184" spans="1:22" s="13" customFormat="1">
      <c r="A184" s="2422"/>
      <c r="B184" s="2511"/>
      <c r="C184" s="2511"/>
      <c r="D184" s="2511"/>
      <c r="E184" s="26" t="str">
        <f>職員点検資料１!E184</f>
        <v>（　　　　　　）</v>
      </c>
      <c r="F184" s="27" t="str">
        <f>IF(職員点検資料１!F184="","",職員点検資料１!F184)</f>
        <v/>
      </c>
      <c r="G184" s="2526"/>
      <c r="H184" s="2429"/>
      <c r="I184" s="2520"/>
      <c r="J184" s="2429"/>
      <c r="K184" s="2520"/>
      <c r="L184" s="2429"/>
      <c r="M184" s="2520"/>
      <c r="N184" s="2429"/>
      <c r="O184" s="2520"/>
      <c r="P184" s="11"/>
      <c r="Q184" s="11"/>
      <c r="R184" s="11"/>
      <c r="S184" s="11"/>
      <c r="U184" s="2357"/>
      <c r="V184" s="2357"/>
    </row>
  </sheetData>
  <sheetProtection sheet="1" objects="1" scenarios="1"/>
  <mergeCells count="914">
    <mergeCell ref="H179:H181"/>
    <mergeCell ref="I179:I181"/>
    <mergeCell ref="J179:J181"/>
    <mergeCell ref="K179:K181"/>
    <mergeCell ref="H182:H184"/>
    <mergeCell ref="I182:I184"/>
    <mergeCell ref="J182:J184"/>
    <mergeCell ref="K182:K184"/>
    <mergeCell ref="H3:O3"/>
    <mergeCell ref="H170:H172"/>
    <mergeCell ref="I170:I172"/>
    <mergeCell ref="J170:J172"/>
    <mergeCell ref="K170:K172"/>
    <mergeCell ref="H173:H175"/>
    <mergeCell ref="I173:I175"/>
    <mergeCell ref="J173:J175"/>
    <mergeCell ref="K173:K175"/>
    <mergeCell ref="H176:H178"/>
    <mergeCell ref="I176:I178"/>
    <mergeCell ref="J176:J178"/>
    <mergeCell ref="K176:K178"/>
    <mergeCell ref="H161:H163"/>
    <mergeCell ref="I161:I163"/>
    <mergeCell ref="J161:J163"/>
    <mergeCell ref="K161:K163"/>
    <mergeCell ref="H164:H166"/>
    <mergeCell ref="I164:I166"/>
    <mergeCell ref="J164:J166"/>
    <mergeCell ref="K164:K166"/>
    <mergeCell ref="H167:H169"/>
    <mergeCell ref="I167:I169"/>
    <mergeCell ref="J167:J169"/>
    <mergeCell ref="K167:K169"/>
    <mergeCell ref="H152:H154"/>
    <mergeCell ref="I152:I154"/>
    <mergeCell ref="J152:J154"/>
    <mergeCell ref="K152:K154"/>
    <mergeCell ref="H155:H157"/>
    <mergeCell ref="I155:I157"/>
    <mergeCell ref="J155:J157"/>
    <mergeCell ref="K155:K157"/>
    <mergeCell ref="H158:H160"/>
    <mergeCell ref="I158:I160"/>
    <mergeCell ref="J158:J160"/>
    <mergeCell ref="K158:K160"/>
    <mergeCell ref="H143:H145"/>
    <mergeCell ref="I143:I145"/>
    <mergeCell ref="J143:J145"/>
    <mergeCell ref="K143:K145"/>
    <mergeCell ref="H146:H148"/>
    <mergeCell ref="I146:I148"/>
    <mergeCell ref="J146:J148"/>
    <mergeCell ref="K146:K148"/>
    <mergeCell ref="H149:H151"/>
    <mergeCell ref="I149:I151"/>
    <mergeCell ref="J149:J151"/>
    <mergeCell ref="K149:K151"/>
    <mergeCell ref="H134:H136"/>
    <mergeCell ref="I134:I136"/>
    <mergeCell ref="J134:J136"/>
    <mergeCell ref="K134:K136"/>
    <mergeCell ref="H137:H139"/>
    <mergeCell ref="I137:I139"/>
    <mergeCell ref="J137:J139"/>
    <mergeCell ref="K137:K139"/>
    <mergeCell ref="H140:H142"/>
    <mergeCell ref="I140:I142"/>
    <mergeCell ref="J140:J142"/>
    <mergeCell ref="K140:K142"/>
    <mergeCell ref="H125:H127"/>
    <mergeCell ref="I125:I127"/>
    <mergeCell ref="J125:J127"/>
    <mergeCell ref="K125:K127"/>
    <mergeCell ref="H128:H130"/>
    <mergeCell ref="I128:I130"/>
    <mergeCell ref="J128:J130"/>
    <mergeCell ref="K128:K130"/>
    <mergeCell ref="H131:H133"/>
    <mergeCell ref="I131:I133"/>
    <mergeCell ref="J131:J133"/>
    <mergeCell ref="K131:K133"/>
    <mergeCell ref="H116:H118"/>
    <mergeCell ref="I116:I118"/>
    <mergeCell ref="J116:J118"/>
    <mergeCell ref="K116:K118"/>
    <mergeCell ref="H119:H121"/>
    <mergeCell ref="I119:I121"/>
    <mergeCell ref="J119:J121"/>
    <mergeCell ref="K119:K121"/>
    <mergeCell ref="H122:H124"/>
    <mergeCell ref="I122:I124"/>
    <mergeCell ref="J122:J124"/>
    <mergeCell ref="K122:K124"/>
    <mergeCell ref="H107:H109"/>
    <mergeCell ref="I107:I109"/>
    <mergeCell ref="J107:J109"/>
    <mergeCell ref="K107:K109"/>
    <mergeCell ref="H110:H112"/>
    <mergeCell ref="I110:I112"/>
    <mergeCell ref="J110:J112"/>
    <mergeCell ref="K110:K112"/>
    <mergeCell ref="H113:H115"/>
    <mergeCell ref="I113:I115"/>
    <mergeCell ref="J113:J115"/>
    <mergeCell ref="K113:K115"/>
    <mergeCell ref="H98:H100"/>
    <mergeCell ref="I98:I100"/>
    <mergeCell ref="J98:J100"/>
    <mergeCell ref="K98:K100"/>
    <mergeCell ref="H101:H103"/>
    <mergeCell ref="I101:I103"/>
    <mergeCell ref="J101:J103"/>
    <mergeCell ref="K101:K103"/>
    <mergeCell ref="H104:H106"/>
    <mergeCell ref="I104:I106"/>
    <mergeCell ref="J104:J106"/>
    <mergeCell ref="K104:K106"/>
    <mergeCell ref="H89:H91"/>
    <mergeCell ref="I89:I91"/>
    <mergeCell ref="J89:J91"/>
    <mergeCell ref="K89:K91"/>
    <mergeCell ref="H92:H94"/>
    <mergeCell ref="I92:I94"/>
    <mergeCell ref="J92:J94"/>
    <mergeCell ref="K92:K94"/>
    <mergeCell ref="H95:H97"/>
    <mergeCell ref="I95:I97"/>
    <mergeCell ref="J95:J97"/>
    <mergeCell ref="K95:K97"/>
    <mergeCell ref="H80:H82"/>
    <mergeCell ref="I80:I82"/>
    <mergeCell ref="J80:J82"/>
    <mergeCell ref="K80:K82"/>
    <mergeCell ref="H83:H85"/>
    <mergeCell ref="I83:I85"/>
    <mergeCell ref="J83:J85"/>
    <mergeCell ref="K83:K85"/>
    <mergeCell ref="H86:H88"/>
    <mergeCell ref="I86:I88"/>
    <mergeCell ref="J86:J88"/>
    <mergeCell ref="K86:K88"/>
    <mergeCell ref="H71:H73"/>
    <mergeCell ref="I71:I73"/>
    <mergeCell ref="J71:J73"/>
    <mergeCell ref="K71:K73"/>
    <mergeCell ref="H74:H76"/>
    <mergeCell ref="I74:I76"/>
    <mergeCell ref="J74:J76"/>
    <mergeCell ref="K74:K76"/>
    <mergeCell ref="H77:H79"/>
    <mergeCell ref="I77:I79"/>
    <mergeCell ref="J77:J79"/>
    <mergeCell ref="K77:K79"/>
    <mergeCell ref="H62:H64"/>
    <mergeCell ref="I62:I64"/>
    <mergeCell ref="J62:J64"/>
    <mergeCell ref="K62:K64"/>
    <mergeCell ref="H65:H67"/>
    <mergeCell ref="I65:I67"/>
    <mergeCell ref="J65:J67"/>
    <mergeCell ref="K65:K67"/>
    <mergeCell ref="H68:H70"/>
    <mergeCell ref="I68:I70"/>
    <mergeCell ref="J68:J70"/>
    <mergeCell ref="K68:K70"/>
    <mergeCell ref="H53:H55"/>
    <mergeCell ref="I53:I55"/>
    <mergeCell ref="J53:J55"/>
    <mergeCell ref="K53:K55"/>
    <mergeCell ref="H56:H58"/>
    <mergeCell ref="I56:I58"/>
    <mergeCell ref="J56:J58"/>
    <mergeCell ref="K56:K58"/>
    <mergeCell ref="H59:H61"/>
    <mergeCell ref="I59:I61"/>
    <mergeCell ref="J59:J61"/>
    <mergeCell ref="K59:K61"/>
    <mergeCell ref="H44:H46"/>
    <mergeCell ref="I44:I46"/>
    <mergeCell ref="J44:J46"/>
    <mergeCell ref="K44:K46"/>
    <mergeCell ref="H47:H49"/>
    <mergeCell ref="I47:I49"/>
    <mergeCell ref="J47:J49"/>
    <mergeCell ref="K47:K49"/>
    <mergeCell ref="H50:H52"/>
    <mergeCell ref="I50:I52"/>
    <mergeCell ref="J50:J52"/>
    <mergeCell ref="K50:K52"/>
    <mergeCell ref="H35:H37"/>
    <mergeCell ref="I35:I37"/>
    <mergeCell ref="J35:J37"/>
    <mergeCell ref="K35:K37"/>
    <mergeCell ref="H38:H40"/>
    <mergeCell ref="I38:I40"/>
    <mergeCell ref="J38:J40"/>
    <mergeCell ref="K38:K40"/>
    <mergeCell ref="H41:H43"/>
    <mergeCell ref="I41:I43"/>
    <mergeCell ref="J41:J43"/>
    <mergeCell ref="K41:K43"/>
    <mergeCell ref="H26:H28"/>
    <mergeCell ref="I26:I28"/>
    <mergeCell ref="J26:J28"/>
    <mergeCell ref="K26:K28"/>
    <mergeCell ref="H29:H31"/>
    <mergeCell ref="I29:I31"/>
    <mergeCell ref="J29:J31"/>
    <mergeCell ref="K29:K31"/>
    <mergeCell ref="H32:H34"/>
    <mergeCell ref="I32:I34"/>
    <mergeCell ref="J32:J34"/>
    <mergeCell ref="K32:K34"/>
    <mergeCell ref="H17:H19"/>
    <mergeCell ref="I17:I19"/>
    <mergeCell ref="J17:J19"/>
    <mergeCell ref="K17:K19"/>
    <mergeCell ref="H20:H22"/>
    <mergeCell ref="I20:I22"/>
    <mergeCell ref="J20:J22"/>
    <mergeCell ref="K20:K22"/>
    <mergeCell ref="H23:H25"/>
    <mergeCell ref="I23:I25"/>
    <mergeCell ref="J23:J25"/>
    <mergeCell ref="K23:K25"/>
    <mergeCell ref="H8:H10"/>
    <mergeCell ref="I8:I10"/>
    <mergeCell ref="J8:J10"/>
    <mergeCell ref="K8:K10"/>
    <mergeCell ref="H11:H13"/>
    <mergeCell ref="I11:I13"/>
    <mergeCell ref="J11:J13"/>
    <mergeCell ref="K11:K13"/>
    <mergeCell ref="H14:H16"/>
    <mergeCell ref="I14:I16"/>
    <mergeCell ref="J14:J16"/>
    <mergeCell ref="K14:K16"/>
    <mergeCell ref="V53:V55"/>
    <mergeCell ref="V56:V58"/>
    <mergeCell ref="V167:V169"/>
    <mergeCell ref="V170:V172"/>
    <mergeCell ref="V173:V175"/>
    <mergeCell ref="V176:V178"/>
    <mergeCell ref="V179:V181"/>
    <mergeCell ref="V182:V184"/>
    <mergeCell ref="P3:R3"/>
    <mergeCell ref="P4:S4"/>
    <mergeCell ref="V5:V7"/>
    <mergeCell ref="V8:V10"/>
    <mergeCell ref="V11:V13"/>
    <mergeCell ref="V14:V16"/>
    <mergeCell ref="V17:V19"/>
    <mergeCell ref="V20:V22"/>
    <mergeCell ref="V23:V25"/>
    <mergeCell ref="V26:V28"/>
    <mergeCell ref="V29:V31"/>
    <mergeCell ref="V32:V34"/>
    <mergeCell ref="V35:V37"/>
    <mergeCell ref="V38:V40"/>
    <mergeCell ref="V41:V43"/>
    <mergeCell ref="V44:V46"/>
    <mergeCell ref="V47:V49"/>
    <mergeCell ref="V50:V52"/>
    <mergeCell ref="V140:V142"/>
    <mergeCell ref="V143:V145"/>
    <mergeCell ref="V146:V148"/>
    <mergeCell ref="V149:V151"/>
    <mergeCell ref="V152:V154"/>
    <mergeCell ref="V155:V157"/>
    <mergeCell ref="V158:V160"/>
    <mergeCell ref="V86:V88"/>
    <mergeCell ref="V89:V91"/>
    <mergeCell ref="V92:V94"/>
    <mergeCell ref="V95:V97"/>
    <mergeCell ref="V98:V100"/>
    <mergeCell ref="V101:V103"/>
    <mergeCell ref="V104:V106"/>
    <mergeCell ref="V107:V109"/>
    <mergeCell ref="V110:V112"/>
    <mergeCell ref="V59:V61"/>
    <mergeCell ref="V62:V64"/>
    <mergeCell ref="V65:V67"/>
    <mergeCell ref="V68:V70"/>
    <mergeCell ref="V71:V73"/>
    <mergeCell ref="V74:V76"/>
    <mergeCell ref="V161:V163"/>
    <mergeCell ref="V164:V166"/>
    <mergeCell ref="V113:V115"/>
    <mergeCell ref="V116:V118"/>
    <mergeCell ref="V119:V121"/>
    <mergeCell ref="V122:V124"/>
    <mergeCell ref="V125:V127"/>
    <mergeCell ref="V128:V130"/>
    <mergeCell ref="V131:V133"/>
    <mergeCell ref="V134:V136"/>
    <mergeCell ref="V137:V139"/>
    <mergeCell ref="V77:V79"/>
    <mergeCell ref="V80:V82"/>
    <mergeCell ref="V83:V85"/>
    <mergeCell ref="U167:U169"/>
    <mergeCell ref="U170:U172"/>
    <mergeCell ref="U173:U175"/>
    <mergeCell ref="U176:U178"/>
    <mergeCell ref="U179:U181"/>
    <mergeCell ref="U182:U184"/>
    <mergeCell ref="U140:U142"/>
    <mergeCell ref="U143:U145"/>
    <mergeCell ref="U146:U148"/>
    <mergeCell ref="U149:U151"/>
    <mergeCell ref="U152:U154"/>
    <mergeCell ref="U155:U157"/>
    <mergeCell ref="U158:U160"/>
    <mergeCell ref="U161:U163"/>
    <mergeCell ref="U164:U166"/>
    <mergeCell ref="U113:U115"/>
    <mergeCell ref="U116:U118"/>
    <mergeCell ref="U119:U121"/>
    <mergeCell ref="U122:U124"/>
    <mergeCell ref="U125:U127"/>
    <mergeCell ref="U128:U130"/>
    <mergeCell ref="U131:U133"/>
    <mergeCell ref="U134:U136"/>
    <mergeCell ref="U137:U139"/>
    <mergeCell ref="U86:U88"/>
    <mergeCell ref="U89:U91"/>
    <mergeCell ref="U92:U94"/>
    <mergeCell ref="U95:U97"/>
    <mergeCell ref="U98:U100"/>
    <mergeCell ref="U101:U103"/>
    <mergeCell ref="U104:U106"/>
    <mergeCell ref="U107:U109"/>
    <mergeCell ref="U110:U112"/>
    <mergeCell ref="U59:U61"/>
    <mergeCell ref="U62:U64"/>
    <mergeCell ref="U65:U67"/>
    <mergeCell ref="U68:U70"/>
    <mergeCell ref="U71:U73"/>
    <mergeCell ref="U74:U76"/>
    <mergeCell ref="U77:U79"/>
    <mergeCell ref="U80:U82"/>
    <mergeCell ref="U83:U85"/>
    <mergeCell ref="U32:U34"/>
    <mergeCell ref="U35:U37"/>
    <mergeCell ref="U38:U40"/>
    <mergeCell ref="U41:U43"/>
    <mergeCell ref="U44:U46"/>
    <mergeCell ref="U47:U49"/>
    <mergeCell ref="U50:U52"/>
    <mergeCell ref="U53:U55"/>
    <mergeCell ref="U56:U58"/>
    <mergeCell ref="U5:U7"/>
    <mergeCell ref="U8:U10"/>
    <mergeCell ref="U11:U13"/>
    <mergeCell ref="U14:U16"/>
    <mergeCell ref="U17:U19"/>
    <mergeCell ref="U20:U22"/>
    <mergeCell ref="U23:U25"/>
    <mergeCell ref="U26:U28"/>
    <mergeCell ref="U29:U31"/>
    <mergeCell ref="D158:D160"/>
    <mergeCell ref="D161:D163"/>
    <mergeCell ref="D164:D166"/>
    <mergeCell ref="D167:D169"/>
    <mergeCell ref="G182:G184"/>
    <mergeCell ref="G179:G181"/>
    <mergeCell ref="G176:G178"/>
    <mergeCell ref="G173:G175"/>
    <mergeCell ref="G170:G172"/>
    <mergeCell ref="G167:G169"/>
    <mergeCell ref="D170:D172"/>
    <mergeCell ref="D173:D175"/>
    <mergeCell ref="D176:D178"/>
    <mergeCell ref="D179:D181"/>
    <mergeCell ref="D182:D184"/>
    <mergeCell ref="G164:G166"/>
    <mergeCell ref="G161:G163"/>
    <mergeCell ref="G158:G160"/>
    <mergeCell ref="L182:L184"/>
    <mergeCell ref="M182:M184"/>
    <mergeCell ref="N182:N184"/>
    <mergeCell ref="O182:O184"/>
    <mergeCell ref="L176:L178"/>
    <mergeCell ref="M176:M178"/>
    <mergeCell ref="N176:N178"/>
    <mergeCell ref="O176:O178"/>
    <mergeCell ref="L179:L181"/>
    <mergeCell ref="M179:M181"/>
    <mergeCell ref="N179:N181"/>
    <mergeCell ref="O179:O181"/>
    <mergeCell ref="L170:L172"/>
    <mergeCell ref="M170:M172"/>
    <mergeCell ref="N170:N172"/>
    <mergeCell ref="O170:O172"/>
    <mergeCell ref="L173:L175"/>
    <mergeCell ref="M173:M175"/>
    <mergeCell ref="N173:N175"/>
    <mergeCell ref="O173:O175"/>
    <mergeCell ref="L164:L166"/>
    <mergeCell ref="M164:M166"/>
    <mergeCell ref="N164:N166"/>
    <mergeCell ref="O164:O166"/>
    <mergeCell ref="L167:L169"/>
    <mergeCell ref="M167:M169"/>
    <mergeCell ref="N167:N169"/>
    <mergeCell ref="O167:O169"/>
    <mergeCell ref="L158:L160"/>
    <mergeCell ref="M158:M160"/>
    <mergeCell ref="N158:N160"/>
    <mergeCell ref="O158:O160"/>
    <mergeCell ref="L161:L163"/>
    <mergeCell ref="M161:M163"/>
    <mergeCell ref="N161:N163"/>
    <mergeCell ref="O161:O163"/>
    <mergeCell ref="L152:L154"/>
    <mergeCell ref="M152:M154"/>
    <mergeCell ref="N152:N154"/>
    <mergeCell ref="O152:O154"/>
    <mergeCell ref="L155:L157"/>
    <mergeCell ref="M155:M157"/>
    <mergeCell ref="N155:N157"/>
    <mergeCell ref="O155:O157"/>
    <mergeCell ref="L146:L148"/>
    <mergeCell ref="M146:M148"/>
    <mergeCell ref="N146:N148"/>
    <mergeCell ref="O146:O148"/>
    <mergeCell ref="L149:L151"/>
    <mergeCell ref="M149:M151"/>
    <mergeCell ref="N149:N151"/>
    <mergeCell ref="O149:O151"/>
    <mergeCell ref="L140:L142"/>
    <mergeCell ref="M140:M142"/>
    <mergeCell ref="N140:N142"/>
    <mergeCell ref="O140:O142"/>
    <mergeCell ref="L143:L145"/>
    <mergeCell ref="M143:M145"/>
    <mergeCell ref="N143:N145"/>
    <mergeCell ref="O143:O145"/>
    <mergeCell ref="L134:L136"/>
    <mergeCell ref="M134:M136"/>
    <mergeCell ref="N134:N136"/>
    <mergeCell ref="O134:O136"/>
    <mergeCell ref="L137:L139"/>
    <mergeCell ref="M137:M139"/>
    <mergeCell ref="N137:N139"/>
    <mergeCell ref="O137:O139"/>
    <mergeCell ref="L128:L130"/>
    <mergeCell ref="M128:M130"/>
    <mergeCell ref="N128:N130"/>
    <mergeCell ref="O128:O130"/>
    <mergeCell ref="L131:L133"/>
    <mergeCell ref="M131:M133"/>
    <mergeCell ref="N131:N133"/>
    <mergeCell ref="O131:O133"/>
    <mergeCell ref="L122:L124"/>
    <mergeCell ref="M122:M124"/>
    <mergeCell ref="N122:N124"/>
    <mergeCell ref="O122:O124"/>
    <mergeCell ref="L125:L127"/>
    <mergeCell ref="M125:M127"/>
    <mergeCell ref="N125:N127"/>
    <mergeCell ref="O125:O127"/>
    <mergeCell ref="L116:L118"/>
    <mergeCell ref="M116:M118"/>
    <mergeCell ref="N116:N118"/>
    <mergeCell ref="O116:O118"/>
    <mergeCell ref="L119:L121"/>
    <mergeCell ref="M119:M121"/>
    <mergeCell ref="N119:N121"/>
    <mergeCell ref="O119:O121"/>
    <mergeCell ref="L110:L112"/>
    <mergeCell ref="M110:M112"/>
    <mergeCell ref="N110:N112"/>
    <mergeCell ref="O110:O112"/>
    <mergeCell ref="L113:L115"/>
    <mergeCell ref="M113:M115"/>
    <mergeCell ref="N113:N115"/>
    <mergeCell ref="O113:O115"/>
    <mergeCell ref="L104:L106"/>
    <mergeCell ref="M104:M106"/>
    <mergeCell ref="N104:N106"/>
    <mergeCell ref="O104:O106"/>
    <mergeCell ref="L107:L109"/>
    <mergeCell ref="M107:M109"/>
    <mergeCell ref="N107:N109"/>
    <mergeCell ref="O107:O109"/>
    <mergeCell ref="L98:L100"/>
    <mergeCell ref="M98:M100"/>
    <mergeCell ref="N98:N100"/>
    <mergeCell ref="O98:O100"/>
    <mergeCell ref="L101:L103"/>
    <mergeCell ref="M101:M103"/>
    <mergeCell ref="N101:N103"/>
    <mergeCell ref="O101:O103"/>
    <mergeCell ref="L92:L94"/>
    <mergeCell ref="M92:M94"/>
    <mergeCell ref="N92:N94"/>
    <mergeCell ref="O92:O94"/>
    <mergeCell ref="L95:L97"/>
    <mergeCell ref="M95:M97"/>
    <mergeCell ref="N95:N97"/>
    <mergeCell ref="O95:O97"/>
    <mergeCell ref="L86:L88"/>
    <mergeCell ref="M86:M88"/>
    <mergeCell ref="N86:N88"/>
    <mergeCell ref="O86:O88"/>
    <mergeCell ref="L89:L91"/>
    <mergeCell ref="M89:M91"/>
    <mergeCell ref="N89:N91"/>
    <mergeCell ref="O89:O91"/>
    <mergeCell ref="L80:L82"/>
    <mergeCell ref="M80:M82"/>
    <mergeCell ref="N80:N82"/>
    <mergeCell ref="O80:O82"/>
    <mergeCell ref="L83:L85"/>
    <mergeCell ref="M83:M85"/>
    <mergeCell ref="N83:N85"/>
    <mergeCell ref="O83:O85"/>
    <mergeCell ref="L74:L76"/>
    <mergeCell ref="M74:M76"/>
    <mergeCell ref="N74:N76"/>
    <mergeCell ref="O74:O76"/>
    <mergeCell ref="L77:L79"/>
    <mergeCell ref="M77:M79"/>
    <mergeCell ref="N77:N79"/>
    <mergeCell ref="O77:O79"/>
    <mergeCell ref="L68:L70"/>
    <mergeCell ref="M68:M70"/>
    <mergeCell ref="N68:N70"/>
    <mergeCell ref="O68:O70"/>
    <mergeCell ref="L71:L73"/>
    <mergeCell ref="M71:M73"/>
    <mergeCell ref="N71:N73"/>
    <mergeCell ref="O71:O73"/>
    <mergeCell ref="L62:L64"/>
    <mergeCell ref="M62:M64"/>
    <mergeCell ref="N62:N64"/>
    <mergeCell ref="O62:O64"/>
    <mergeCell ref="L65:L67"/>
    <mergeCell ref="M65:M67"/>
    <mergeCell ref="N65:N67"/>
    <mergeCell ref="O65:O67"/>
    <mergeCell ref="L56:L58"/>
    <mergeCell ref="M56:M58"/>
    <mergeCell ref="N56:N58"/>
    <mergeCell ref="O56:O58"/>
    <mergeCell ref="L59:L61"/>
    <mergeCell ref="M59:M61"/>
    <mergeCell ref="N59:N61"/>
    <mergeCell ref="O59:O61"/>
    <mergeCell ref="L50:L52"/>
    <mergeCell ref="M50:M52"/>
    <mergeCell ref="N50:N52"/>
    <mergeCell ref="O50:O52"/>
    <mergeCell ref="L53:L55"/>
    <mergeCell ref="M53:M55"/>
    <mergeCell ref="N53:N55"/>
    <mergeCell ref="O53:O55"/>
    <mergeCell ref="L44:L46"/>
    <mergeCell ref="M44:M46"/>
    <mergeCell ref="N44:N46"/>
    <mergeCell ref="O44:O46"/>
    <mergeCell ref="L47:L49"/>
    <mergeCell ref="M47:M49"/>
    <mergeCell ref="N47:N49"/>
    <mergeCell ref="O47:O49"/>
    <mergeCell ref="L38:L40"/>
    <mergeCell ref="M38:M40"/>
    <mergeCell ref="N38:N40"/>
    <mergeCell ref="O38:O40"/>
    <mergeCell ref="L41:L43"/>
    <mergeCell ref="M41:M43"/>
    <mergeCell ref="N41:N43"/>
    <mergeCell ref="O41:O43"/>
    <mergeCell ref="L32:L34"/>
    <mergeCell ref="M32:M34"/>
    <mergeCell ref="N32:N34"/>
    <mergeCell ref="O32:O34"/>
    <mergeCell ref="L35:L37"/>
    <mergeCell ref="M35:M37"/>
    <mergeCell ref="N35:N37"/>
    <mergeCell ref="O35:O37"/>
    <mergeCell ref="L26:L28"/>
    <mergeCell ref="M26:M28"/>
    <mergeCell ref="N26:N28"/>
    <mergeCell ref="O26:O28"/>
    <mergeCell ref="L29:L31"/>
    <mergeCell ref="M29:M31"/>
    <mergeCell ref="N29:N31"/>
    <mergeCell ref="O29:O31"/>
    <mergeCell ref="L20:L22"/>
    <mergeCell ref="M20:M22"/>
    <mergeCell ref="N20:N22"/>
    <mergeCell ref="O20:O22"/>
    <mergeCell ref="L23:L25"/>
    <mergeCell ref="M23:M25"/>
    <mergeCell ref="N23:N25"/>
    <mergeCell ref="O23:O25"/>
    <mergeCell ref="L14:L16"/>
    <mergeCell ref="M14:M16"/>
    <mergeCell ref="N14:N16"/>
    <mergeCell ref="O14:O16"/>
    <mergeCell ref="L17:L19"/>
    <mergeCell ref="M17:M19"/>
    <mergeCell ref="N17:N19"/>
    <mergeCell ref="O17:O19"/>
    <mergeCell ref="L8:L10"/>
    <mergeCell ref="M8:M10"/>
    <mergeCell ref="N8:N10"/>
    <mergeCell ref="O8:O10"/>
    <mergeCell ref="L11:L13"/>
    <mergeCell ref="M11:M13"/>
    <mergeCell ref="N11:N13"/>
    <mergeCell ref="O11:O13"/>
    <mergeCell ref="L4:M4"/>
    <mergeCell ref="N4:O4"/>
    <mergeCell ref="L5:L7"/>
    <mergeCell ref="M5:M7"/>
    <mergeCell ref="N5:N7"/>
    <mergeCell ref="O5:O7"/>
    <mergeCell ref="A5:A7"/>
    <mergeCell ref="B5:B7"/>
    <mergeCell ref="C5:C7"/>
    <mergeCell ref="G3:G4"/>
    <mergeCell ref="G5:G7"/>
    <mergeCell ref="H4:I4"/>
    <mergeCell ref="J4:K4"/>
    <mergeCell ref="H5:H7"/>
    <mergeCell ref="I5:I7"/>
    <mergeCell ref="J5:J7"/>
    <mergeCell ref="K5:K7"/>
    <mergeCell ref="A1:F1"/>
    <mergeCell ref="A3:A4"/>
    <mergeCell ref="B3:B4"/>
    <mergeCell ref="C3:C4"/>
    <mergeCell ref="E3:F3"/>
    <mergeCell ref="D3:D4"/>
    <mergeCell ref="D5:D7"/>
    <mergeCell ref="G11:G13"/>
    <mergeCell ref="G8:G10"/>
    <mergeCell ref="A11:A13"/>
    <mergeCell ref="B11:B13"/>
    <mergeCell ref="C11:C13"/>
    <mergeCell ref="A8:A10"/>
    <mergeCell ref="B8:B10"/>
    <mergeCell ref="C8:C10"/>
    <mergeCell ref="D8:D10"/>
    <mergeCell ref="D11:D13"/>
    <mergeCell ref="A17:A19"/>
    <mergeCell ref="B17:B19"/>
    <mergeCell ref="C17:C19"/>
    <mergeCell ref="A14:A16"/>
    <mergeCell ref="B14:B16"/>
    <mergeCell ref="C14:C16"/>
    <mergeCell ref="D14:D16"/>
    <mergeCell ref="D17:D19"/>
    <mergeCell ref="G23:G25"/>
    <mergeCell ref="G20:G22"/>
    <mergeCell ref="A23:A25"/>
    <mergeCell ref="B23:B25"/>
    <mergeCell ref="C23:C25"/>
    <mergeCell ref="A20:A22"/>
    <mergeCell ref="B20:B22"/>
    <mergeCell ref="C20:C22"/>
    <mergeCell ref="D20:D22"/>
    <mergeCell ref="D23:D25"/>
    <mergeCell ref="G17:G19"/>
    <mergeCell ref="G14:G16"/>
    <mergeCell ref="A29:A31"/>
    <mergeCell ref="B29:B31"/>
    <mergeCell ref="C29:C31"/>
    <mergeCell ref="A26:A28"/>
    <mergeCell ref="B26:B28"/>
    <mergeCell ref="C26:C28"/>
    <mergeCell ref="D26:D28"/>
    <mergeCell ref="D29:D31"/>
    <mergeCell ref="G35:G37"/>
    <mergeCell ref="G32:G34"/>
    <mergeCell ref="A35:A37"/>
    <mergeCell ref="B35:B37"/>
    <mergeCell ref="C35:C37"/>
    <mergeCell ref="A32:A34"/>
    <mergeCell ref="B32:B34"/>
    <mergeCell ref="C32:C34"/>
    <mergeCell ref="D32:D34"/>
    <mergeCell ref="D35:D37"/>
    <mergeCell ref="G29:G31"/>
    <mergeCell ref="G26:G28"/>
    <mergeCell ref="A41:A43"/>
    <mergeCell ref="B41:B43"/>
    <mergeCell ref="C41:C43"/>
    <mergeCell ref="A38:A40"/>
    <mergeCell ref="B38:B40"/>
    <mergeCell ref="C38:C40"/>
    <mergeCell ref="D38:D40"/>
    <mergeCell ref="D41:D43"/>
    <mergeCell ref="G47:G49"/>
    <mergeCell ref="G44:G46"/>
    <mergeCell ref="A47:A49"/>
    <mergeCell ref="B47:B49"/>
    <mergeCell ref="C47:C49"/>
    <mergeCell ref="A44:A46"/>
    <mergeCell ref="B44:B46"/>
    <mergeCell ref="C44:C46"/>
    <mergeCell ref="D44:D46"/>
    <mergeCell ref="D47:D49"/>
    <mergeCell ref="G41:G43"/>
    <mergeCell ref="G38:G40"/>
    <mergeCell ref="A53:A55"/>
    <mergeCell ref="B53:B55"/>
    <mergeCell ref="C53:C55"/>
    <mergeCell ref="A50:A52"/>
    <mergeCell ref="B50:B52"/>
    <mergeCell ref="C50:C52"/>
    <mergeCell ref="D50:D52"/>
    <mergeCell ref="D53:D55"/>
    <mergeCell ref="G59:G61"/>
    <mergeCell ref="G56:G58"/>
    <mergeCell ref="A59:A61"/>
    <mergeCell ref="B59:B61"/>
    <mergeCell ref="C59:C61"/>
    <mergeCell ref="A56:A58"/>
    <mergeCell ref="B56:B58"/>
    <mergeCell ref="C56:C58"/>
    <mergeCell ref="D56:D58"/>
    <mergeCell ref="D59:D61"/>
    <mergeCell ref="G53:G55"/>
    <mergeCell ref="G50:G52"/>
    <mergeCell ref="A65:A67"/>
    <mergeCell ref="B65:B67"/>
    <mergeCell ref="C65:C67"/>
    <mergeCell ref="A62:A64"/>
    <mergeCell ref="B62:B64"/>
    <mergeCell ref="C62:C64"/>
    <mergeCell ref="D62:D64"/>
    <mergeCell ref="D65:D67"/>
    <mergeCell ref="G71:G73"/>
    <mergeCell ref="G68:G70"/>
    <mergeCell ref="A71:A73"/>
    <mergeCell ref="B71:B73"/>
    <mergeCell ref="C71:C73"/>
    <mergeCell ref="A68:A70"/>
    <mergeCell ref="B68:B70"/>
    <mergeCell ref="C68:C70"/>
    <mergeCell ref="D68:D70"/>
    <mergeCell ref="D71:D73"/>
    <mergeCell ref="G65:G67"/>
    <mergeCell ref="G62:G64"/>
    <mergeCell ref="A77:A79"/>
    <mergeCell ref="B77:B79"/>
    <mergeCell ref="C77:C79"/>
    <mergeCell ref="A74:A76"/>
    <mergeCell ref="B74:B76"/>
    <mergeCell ref="C74:C76"/>
    <mergeCell ref="D74:D76"/>
    <mergeCell ref="D77:D79"/>
    <mergeCell ref="G83:G85"/>
    <mergeCell ref="G80:G82"/>
    <mergeCell ref="A83:A85"/>
    <mergeCell ref="B83:B85"/>
    <mergeCell ref="C83:C85"/>
    <mergeCell ref="A80:A82"/>
    <mergeCell ref="B80:B82"/>
    <mergeCell ref="C80:C82"/>
    <mergeCell ref="D80:D82"/>
    <mergeCell ref="D83:D85"/>
    <mergeCell ref="G77:G79"/>
    <mergeCell ref="G74:G76"/>
    <mergeCell ref="A89:A91"/>
    <mergeCell ref="B89:B91"/>
    <mergeCell ref="C89:C91"/>
    <mergeCell ref="A86:A88"/>
    <mergeCell ref="B86:B88"/>
    <mergeCell ref="C86:C88"/>
    <mergeCell ref="D86:D88"/>
    <mergeCell ref="D89:D91"/>
    <mergeCell ref="G95:G97"/>
    <mergeCell ref="G92:G94"/>
    <mergeCell ref="A95:A97"/>
    <mergeCell ref="B95:B97"/>
    <mergeCell ref="C95:C97"/>
    <mergeCell ref="A92:A94"/>
    <mergeCell ref="B92:B94"/>
    <mergeCell ref="C92:C94"/>
    <mergeCell ref="D92:D94"/>
    <mergeCell ref="D95:D97"/>
    <mergeCell ref="G89:G91"/>
    <mergeCell ref="G86:G88"/>
    <mergeCell ref="A101:A103"/>
    <mergeCell ref="B101:B103"/>
    <mergeCell ref="C101:C103"/>
    <mergeCell ref="A98:A100"/>
    <mergeCell ref="B98:B100"/>
    <mergeCell ref="C98:C100"/>
    <mergeCell ref="D98:D100"/>
    <mergeCell ref="D101:D103"/>
    <mergeCell ref="G107:G109"/>
    <mergeCell ref="G104:G106"/>
    <mergeCell ref="A107:A109"/>
    <mergeCell ref="B107:B109"/>
    <mergeCell ref="C107:C109"/>
    <mergeCell ref="A104:A106"/>
    <mergeCell ref="B104:B106"/>
    <mergeCell ref="C104:C106"/>
    <mergeCell ref="D104:D106"/>
    <mergeCell ref="D107:D109"/>
    <mergeCell ref="G101:G103"/>
    <mergeCell ref="G98:G100"/>
    <mergeCell ref="A113:A115"/>
    <mergeCell ref="B113:B115"/>
    <mergeCell ref="C113:C115"/>
    <mergeCell ref="A110:A112"/>
    <mergeCell ref="B110:B112"/>
    <mergeCell ref="C110:C112"/>
    <mergeCell ref="D110:D112"/>
    <mergeCell ref="D113:D115"/>
    <mergeCell ref="G119:G121"/>
    <mergeCell ref="G116:G118"/>
    <mergeCell ref="A119:A121"/>
    <mergeCell ref="B119:B121"/>
    <mergeCell ref="C119:C121"/>
    <mergeCell ref="A116:A118"/>
    <mergeCell ref="B116:B118"/>
    <mergeCell ref="C116:C118"/>
    <mergeCell ref="D116:D118"/>
    <mergeCell ref="D119:D121"/>
    <mergeCell ref="G113:G115"/>
    <mergeCell ref="G110:G112"/>
    <mergeCell ref="A125:A127"/>
    <mergeCell ref="B125:B127"/>
    <mergeCell ref="C125:C127"/>
    <mergeCell ref="A122:A124"/>
    <mergeCell ref="B122:B124"/>
    <mergeCell ref="C122:C124"/>
    <mergeCell ref="D122:D124"/>
    <mergeCell ref="D125:D127"/>
    <mergeCell ref="G131:G133"/>
    <mergeCell ref="G128:G130"/>
    <mergeCell ref="A131:A133"/>
    <mergeCell ref="B131:B133"/>
    <mergeCell ref="C131:C133"/>
    <mergeCell ref="A128:A130"/>
    <mergeCell ref="B128:B130"/>
    <mergeCell ref="C128:C130"/>
    <mergeCell ref="D128:D130"/>
    <mergeCell ref="D131:D133"/>
    <mergeCell ref="G125:G127"/>
    <mergeCell ref="G122:G124"/>
    <mergeCell ref="A137:A139"/>
    <mergeCell ref="B137:B139"/>
    <mergeCell ref="C137:C139"/>
    <mergeCell ref="A134:A136"/>
    <mergeCell ref="B134:B136"/>
    <mergeCell ref="C134:C136"/>
    <mergeCell ref="D134:D136"/>
    <mergeCell ref="D137:D139"/>
    <mergeCell ref="G143:G145"/>
    <mergeCell ref="G140:G142"/>
    <mergeCell ref="A143:A145"/>
    <mergeCell ref="B143:B145"/>
    <mergeCell ref="C143:C145"/>
    <mergeCell ref="A140:A142"/>
    <mergeCell ref="B140:B142"/>
    <mergeCell ref="C140:C142"/>
    <mergeCell ref="D140:D142"/>
    <mergeCell ref="D143:D145"/>
    <mergeCell ref="G137:G139"/>
    <mergeCell ref="G134:G136"/>
    <mergeCell ref="A149:A151"/>
    <mergeCell ref="B149:B151"/>
    <mergeCell ref="C149:C151"/>
    <mergeCell ref="A146:A148"/>
    <mergeCell ref="B146:B148"/>
    <mergeCell ref="C146:C148"/>
    <mergeCell ref="D146:D148"/>
    <mergeCell ref="D149:D151"/>
    <mergeCell ref="G155:G157"/>
    <mergeCell ref="G152:G154"/>
    <mergeCell ref="A155:A157"/>
    <mergeCell ref="B155:B157"/>
    <mergeCell ref="C155:C157"/>
    <mergeCell ref="A152:A154"/>
    <mergeCell ref="B152:B154"/>
    <mergeCell ref="C152:C154"/>
    <mergeCell ref="D152:D154"/>
    <mergeCell ref="D155:D157"/>
    <mergeCell ref="G149:G151"/>
    <mergeCell ref="G146:G148"/>
    <mergeCell ref="A161:A163"/>
    <mergeCell ref="B161:B163"/>
    <mergeCell ref="C161:C163"/>
    <mergeCell ref="A158:A160"/>
    <mergeCell ref="B158:B160"/>
    <mergeCell ref="C158:C160"/>
    <mergeCell ref="A167:A169"/>
    <mergeCell ref="B167:B169"/>
    <mergeCell ref="C167:C169"/>
    <mergeCell ref="A164:A166"/>
    <mergeCell ref="B164:B166"/>
    <mergeCell ref="C164:C166"/>
    <mergeCell ref="A173:A175"/>
    <mergeCell ref="B173:B175"/>
    <mergeCell ref="C173:C175"/>
    <mergeCell ref="A170:A172"/>
    <mergeCell ref="B170:B172"/>
    <mergeCell ref="C170:C172"/>
    <mergeCell ref="A182:A184"/>
    <mergeCell ref="B182:B184"/>
    <mergeCell ref="C182:C184"/>
    <mergeCell ref="A179:A181"/>
    <mergeCell ref="B179:B181"/>
    <mergeCell ref="C179:C181"/>
    <mergeCell ref="A176:A178"/>
    <mergeCell ref="B176:B178"/>
    <mergeCell ref="C176:C178"/>
  </mergeCells>
  <phoneticPr fontId="3"/>
  <printOptions horizontalCentered="1"/>
  <pageMargins left="0.31496062992125984" right="0.31496062992125984" top="0.55118110236220474" bottom="0.35433070866141736" header="0.31496062992125984" footer="0.31496062992125984"/>
  <pageSetup paperSize="9" scale="94" fitToHeight="0" orientation="landscape" r:id="rId1"/>
  <rowBreaks count="2" manualBreakCount="2">
    <brk id="43" max="18" man="1"/>
    <brk id="82" max="14" man="1"/>
  </rowBreaks>
  <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3">
    <pageSetUpPr fitToPage="1"/>
  </sheetPr>
  <dimension ref="A1:W184"/>
  <sheetViews>
    <sheetView view="pageBreakPreview" zoomScaleNormal="100" zoomScaleSheetLayoutView="100" workbookViewId="0">
      <selection activeCell="B5" sqref="B5:B7"/>
    </sheetView>
  </sheetViews>
  <sheetFormatPr defaultColWidth="9" defaultRowHeight="13.2"/>
  <cols>
    <col min="1" max="1" width="3.21875" style="11" bestFit="1" customWidth="1"/>
    <col min="2" max="2" width="14.44140625" style="11" customWidth="1"/>
    <col min="3" max="3" width="11" style="11" customWidth="1"/>
    <col min="4" max="4" width="9.44140625" style="11" customWidth="1"/>
    <col min="5" max="5" width="11" style="11" customWidth="1"/>
    <col min="6" max="6" width="9.33203125" style="11" customWidth="1"/>
    <col min="7" max="7" width="15" style="11" customWidth="1"/>
    <col min="8" max="8" width="10.33203125" style="11" customWidth="1"/>
    <col min="9" max="9" width="8.33203125" style="11" customWidth="1"/>
    <col min="10" max="10" width="10.109375" style="11" customWidth="1"/>
    <col min="11" max="11" width="4.77734375" style="11" customWidth="1"/>
    <col min="12" max="12" width="7.109375" style="11" customWidth="1"/>
    <col min="13" max="13" width="4.77734375" style="11" customWidth="1"/>
    <col min="14" max="14" width="10.109375" style="11" customWidth="1"/>
    <col min="15" max="15" width="4.77734375" style="11" customWidth="1"/>
    <col min="16" max="16" width="7.109375" style="11" customWidth="1"/>
    <col min="17" max="17" width="4.77734375" style="11" customWidth="1"/>
    <col min="18" max="18" width="10.21875" style="11" customWidth="1"/>
    <col min="19" max="19" width="9" style="11"/>
    <col min="20" max="20" width="4.77734375" style="11" customWidth="1"/>
    <col min="21" max="21" width="11" style="11" customWidth="1"/>
    <col min="22" max="23" width="0" style="11" hidden="1" customWidth="1"/>
    <col min="24" max="16384" width="9" style="11"/>
  </cols>
  <sheetData>
    <row r="1" spans="1:23" ht="18" customHeight="1">
      <c r="A1" s="2406" t="s">
        <v>683</v>
      </c>
      <c r="B1" s="2406"/>
      <c r="C1" s="2406"/>
      <c r="D1" s="2406"/>
      <c r="E1" s="2406"/>
      <c r="F1" s="2406"/>
      <c r="G1" s="2406"/>
      <c r="H1" s="2407"/>
      <c r="I1" s="2407"/>
    </row>
    <row r="2" spans="1:23" ht="18" customHeight="1" thickBot="1">
      <c r="A2" s="11" t="s">
        <v>733</v>
      </c>
      <c r="D2" s="28"/>
    </row>
    <row r="3" spans="1:23" s="13" customFormat="1" ht="18" customHeight="1">
      <c r="A3" s="2401" t="s">
        <v>499</v>
      </c>
      <c r="B3" s="2401" t="s">
        <v>465</v>
      </c>
      <c r="C3" s="2401" t="s">
        <v>486</v>
      </c>
      <c r="D3" s="2450" t="s">
        <v>734</v>
      </c>
      <c r="E3" s="2405" t="s">
        <v>615</v>
      </c>
      <c r="F3" s="2405" t="s">
        <v>498</v>
      </c>
      <c r="G3" s="2405"/>
      <c r="H3" s="2405" t="s">
        <v>497</v>
      </c>
      <c r="I3" s="2444" t="s">
        <v>506</v>
      </c>
      <c r="J3" s="2574" t="s">
        <v>816</v>
      </c>
      <c r="K3" s="2575"/>
      <c r="L3" s="2575"/>
      <c r="M3" s="2575"/>
      <c r="N3" s="2575"/>
      <c r="O3" s="2575"/>
      <c r="P3" s="2575"/>
      <c r="Q3" s="2576"/>
      <c r="R3" s="35" t="s">
        <v>818</v>
      </c>
      <c r="S3" s="32">
        <f>IF(AND(SUM(N5:N54)&lt;&gt;0,'職員点検資料１ (記入例)'!U2&lt;&gt;""),(SUMIF(W5:W184,1,N5:N184)+SUMIF(W5:W184,1,P5:P184))/'職員点検資料１ (記入例)'!U2,"")</f>
        <v>1.46875</v>
      </c>
      <c r="T3" s="33" t="s">
        <v>138</v>
      </c>
      <c r="U3" s="34" t="s">
        <v>991</v>
      </c>
    </row>
    <row r="4" spans="1:23" s="13" customFormat="1" ht="45.75" customHeight="1">
      <c r="A4" s="2401"/>
      <c r="B4" s="2401"/>
      <c r="C4" s="2401"/>
      <c r="D4" s="2501"/>
      <c r="E4" s="2405"/>
      <c r="F4" s="17" t="s">
        <v>493</v>
      </c>
      <c r="G4" s="16" t="s">
        <v>492</v>
      </c>
      <c r="H4" s="2405"/>
      <c r="I4" s="2547"/>
      <c r="J4" s="2554" t="s">
        <v>1052</v>
      </c>
      <c r="K4" s="2568"/>
      <c r="L4" s="2556" t="s">
        <v>1055</v>
      </c>
      <c r="M4" s="2557"/>
      <c r="N4" s="2554" t="s">
        <v>1053</v>
      </c>
      <c r="O4" s="2555"/>
      <c r="P4" s="2556" t="s">
        <v>1054</v>
      </c>
      <c r="Q4" s="2557"/>
      <c r="R4" s="2558" t="str">
        <f>IF('職員点検資料１ (記入例)'!U2="","※職員点検資料1シートに常勤職員の月間勤務時間数を入力してください。","")</f>
        <v/>
      </c>
      <c r="S4" s="2558"/>
      <c r="T4" s="2558"/>
      <c r="U4" s="2558"/>
    </row>
    <row r="5" spans="1:23" s="13" customFormat="1" ht="12">
      <c r="A5" s="2355">
        <v>1</v>
      </c>
      <c r="B5" s="2548" t="str">
        <f>IF('職員点検資料２ (記入例)'!B5="","",'職員点検資料２ (記入例)'!B5)</f>
        <v>指導　相模</v>
      </c>
      <c r="C5" s="2509" t="str">
        <f>IF('職員点検資料２ (記入例)'!C5="","",'職員点検資料２ (記入例)'!C5)</f>
        <v>事務長</v>
      </c>
      <c r="D5" s="2546" t="str">
        <f>IF('職員点検資料２ (記入例)'!D5="","",'職員点検資料２ (記入例)'!D5)</f>
        <v/>
      </c>
      <c r="E5" s="2551" t="str">
        <f>IF('職員点検資料２ (記入例)'!E5="","",'職員点検資料２ (記入例)'!E5)</f>
        <v>常勤職員</v>
      </c>
      <c r="F5" s="22" t="str">
        <f>'職員点検資料２ (記入例)'!F5</f>
        <v>保育士</v>
      </c>
      <c r="G5" s="23" t="str">
        <f>IF('職員点検資料２ (記入例)'!G5="","",'職員点検資料２ (記入例)'!G5)</f>
        <v/>
      </c>
      <c r="H5" s="2551">
        <f>IF('職員点検資料２ (記入例)'!H5="","",'職員点検資料２ (記入例)'!H5)</f>
        <v>44652</v>
      </c>
      <c r="I5" s="2559" t="str">
        <f>'職員点検資料２ (記入例)'!I5</f>
        <v>定めあり</v>
      </c>
      <c r="J5" s="2562">
        <v>160</v>
      </c>
      <c r="K5" s="2565" t="s">
        <v>500</v>
      </c>
      <c r="L5" s="2454">
        <v>0</v>
      </c>
      <c r="M5" s="2521" t="s">
        <v>500</v>
      </c>
      <c r="N5" s="2562">
        <v>160</v>
      </c>
      <c r="O5" s="2565" t="s">
        <v>500</v>
      </c>
      <c r="P5" s="2454">
        <v>0</v>
      </c>
      <c r="Q5" s="2521" t="s">
        <v>500</v>
      </c>
      <c r="W5" s="2355">
        <f>'職員点検資料２ (記入例)'!AG5</f>
        <v>0</v>
      </c>
    </row>
    <row r="6" spans="1:23" s="13" customFormat="1" ht="12">
      <c r="A6" s="2356"/>
      <c r="B6" s="2549"/>
      <c r="C6" s="2510"/>
      <c r="D6" s="2510"/>
      <c r="E6" s="2552"/>
      <c r="F6" s="24" t="str">
        <f>'職員点検資料２ (記入例)'!F6</f>
        <v>幼稚園教諭</v>
      </c>
      <c r="G6" s="25" t="str">
        <f>IF('職員点検資料２ (記入例)'!G6="","",'職員点検資料２ (記入例)'!G6)</f>
        <v/>
      </c>
      <c r="H6" s="2552"/>
      <c r="I6" s="2560"/>
      <c r="J6" s="2563"/>
      <c r="K6" s="2566"/>
      <c r="L6" s="2428"/>
      <c r="M6" s="2522"/>
      <c r="N6" s="2563"/>
      <c r="O6" s="2566"/>
      <c r="P6" s="2428"/>
      <c r="Q6" s="2522"/>
      <c r="W6" s="2356"/>
    </row>
    <row r="7" spans="1:23" s="13" customFormat="1" ht="12">
      <c r="A7" s="2357"/>
      <c r="B7" s="2550"/>
      <c r="C7" s="2511"/>
      <c r="D7" s="2511"/>
      <c r="E7" s="2553"/>
      <c r="F7" s="26" t="str">
        <f>'職員点検資料２ (記入例)'!F7</f>
        <v>（　　　　　　）</v>
      </c>
      <c r="G7" s="27" t="str">
        <f>IF('職員点検資料２ (記入例)'!G7="","",'職員点検資料２ (記入例)'!G7)</f>
        <v/>
      </c>
      <c r="H7" s="2553"/>
      <c r="I7" s="2561"/>
      <c r="J7" s="2564"/>
      <c r="K7" s="2567"/>
      <c r="L7" s="2429"/>
      <c r="M7" s="2523"/>
      <c r="N7" s="2564"/>
      <c r="O7" s="2567"/>
      <c r="P7" s="2429"/>
      <c r="Q7" s="2523"/>
      <c r="W7" s="2357"/>
    </row>
    <row r="8" spans="1:23" s="13" customFormat="1" ht="12" customHeight="1">
      <c r="A8" s="2355">
        <v>2</v>
      </c>
      <c r="B8" s="2548" t="str">
        <f>IF('職員点検資料２ (記入例)'!B8="","",'職員点検資料２ (記入例)'!B8)</f>
        <v>監査　相模</v>
      </c>
      <c r="C8" s="2509" t="str">
        <f>IF('職員点検資料２ (記入例)'!C8="","",'職員点検資料２ (記入例)'!C8)</f>
        <v>保育教諭等</v>
      </c>
      <c r="D8" s="2546" t="str">
        <f>IF('職員点検資料２ (記入例)'!D8="","",'職員点検資料２ (記入例)'!D8)</f>
        <v>1歳児担任</v>
      </c>
      <c r="E8" s="2551" t="str">
        <f>IF('職員点検資料２ (記入例)'!E8="","",'職員点検資料２ (記入例)'!E8)</f>
        <v>常勤的非常勤職員</v>
      </c>
      <c r="F8" s="22" t="str">
        <f>'職員点検資料２ (記入例)'!F8</f>
        <v>保育士</v>
      </c>
      <c r="G8" s="23" t="str">
        <f>IF('職員点検資料２ (記入例)'!G8="","",'職員点検資料２ (記入例)'!G8)</f>
        <v>神奈川県第00000号</v>
      </c>
      <c r="H8" s="2551">
        <f>IF('職員点検資料２ (記入例)'!H8="","",'職員点検資料２ (記入例)'!H8)</f>
        <v>44652</v>
      </c>
      <c r="I8" s="2559" t="str">
        <f>'職員点検資料２ (記入例)'!I8</f>
        <v>定めあり</v>
      </c>
      <c r="J8" s="2562">
        <v>152</v>
      </c>
      <c r="K8" s="2565" t="s">
        <v>500</v>
      </c>
      <c r="L8" s="2454">
        <v>8</v>
      </c>
      <c r="M8" s="2521" t="s">
        <v>500</v>
      </c>
      <c r="N8" s="2562">
        <v>152</v>
      </c>
      <c r="O8" s="2565" t="s">
        <v>500</v>
      </c>
      <c r="P8" s="2454">
        <v>8</v>
      </c>
      <c r="Q8" s="2521" t="s">
        <v>500</v>
      </c>
      <c r="W8" s="2355">
        <f>'職員点検資料２ (記入例)'!AG8</f>
        <v>1</v>
      </c>
    </row>
    <row r="9" spans="1:23" s="13" customFormat="1" ht="12">
      <c r="A9" s="2356"/>
      <c r="B9" s="2549"/>
      <c r="C9" s="2510"/>
      <c r="D9" s="2510"/>
      <c r="E9" s="2552"/>
      <c r="F9" s="24" t="str">
        <f>'職員点検資料２ (記入例)'!F9</f>
        <v>幼稚園教諭</v>
      </c>
      <c r="G9" s="25" t="str">
        <f>IF('職員点検資料２ (記入例)'!G9="","",'職員点検資料２ (記入例)'!G9)</f>
        <v>平0幼2第0000号</v>
      </c>
      <c r="H9" s="2552"/>
      <c r="I9" s="2560"/>
      <c r="J9" s="2563"/>
      <c r="K9" s="2566"/>
      <c r="L9" s="2428"/>
      <c r="M9" s="2522"/>
      <c r="N9" s="2563"/>
      <c r="O9" s="2566"/>
      <c r="P9" s="2428"/>
      <c r="Q9" s="2522"/>
      <c r="W9" s="2356"/>
    </row>
    <row r="10" spans="1:23" s="13" customFormat="1" ht="12">
      <c r="A10" s="2357"/>
      <c r="B10" s="2550"/>
      <c r="C10" s="2511"/>
      <c r="D10" s="2511"/>
      <c r="E10" s="2553"/>
      <c r="F10" s="26" t="str">
        <f>'職員点検資料２ (記入例)'!F10</f>
        <v>（　　　　　　）</v>
      </c>
      <c r="G10" s="27" t="str">
        <f>IF('職員点検資料２ (記入例)'!G10="","",'職員点検資料２ (記入例)'!G10)</f>
        <v/>
      </c>
      <c r="H10" s="2553"/>
      <c r="I10" s="2561"/>
      <c r="J10" s="2564"/>
      <c r="K10" s="2567"/>
      <c r="L10" s="2429"/>
      <c r="M10" s="2523"/>
      <c r="N10" s="2564"/>
      <c r="O10" s="2567"/>
      <c r="P10" s="2429"/>
      <c r="Q10" s="2523"/>
      <c r="W10" s="2357"/>
    </row>
    <row r="11" spans="1:23" s="13" customFormat="1" ht="12" customHeight="1">
      <c r="A11" s="2355">
        <v>3</v>
      </c>
      <c r="B11" s="2548" t="str">
        <f>IF('職員点検資料２ (記入例)'!B11="","",'職員点検資料２ (記入例)'!B11)</f>
        <v>若者　相模</v>
      </c>
      <c r="C11" s="2509" t="str">
        <f>IF('職員点検資料２ (記入例)'!C11="","",'職員点検資料２ (記入例)'!C11)</f>
        <v>保育教諭等</v>
      </c>
      <c r="D11" s="2546" t="str">
        <f>IF('職員点検資料２ (記入例)'!D11="","",'職員点検資料２ (記入例)'!D11)</f>
        <v>フリー</v>
      </c>
      <c r="E11" s="2551" t="str">
        <f>IF('職員点検資料２ (記入例)'!E11="","",'職員点検資料２ (記入例)'!E11)</f>
        <v>非常勤職員</v>
      </c>
      <c r="F11" s="22" t="str">
        <f>'職員点検資料２ (記入例)'!F11</f>
        <v>保育士</v>
      </c>
      <c r="G11" s="23" t="str">
        <f>IF('職員点検資料２ (記入例)'!G11="","",'職員点検資料２ (記入例)'!G11)</f>
        <v>神奈川県第00000号</v>
      </c>
      <c r="H11" s="2551">
        <f>IF('職員点検資料２ (記入例)'!H11="","",'職員点検資料２ (記入例)'!H11)</f>
        <v>45017</v>
      </c>
      <c r="I11" s="2559" t="str">
        <f>'職員点検資料２ (記入例)'!I11</f>
        <v>定めあり</v>
      </c>
      <c r="J11" s="2562">
        <v>50</v>
      </c>
      <c r="K11" s="2565" t="s">
        <v>500</v>
      </c>
      <c r="L11" s="2454">
        <v>0</v>
      </c>
      <c r="M11" s="2521" t="s">
        <v>500</v>
      </c>
      <c r="N11" s="2562">
        <v>48</v>
      </c>
      <c r="O11" s="2565" t="s">
        <v>500</v>
      </c>
      <c r="P11" s="2454">
        <v>2</v>
      </c>
      <c r="Q11" s="2521" t="s">
        <v>500</v>
      </c>
      <c r="W11" s="2355">
        <f>'職員点検資料２ (記入例)'!AG11</f>
        <v>1</v>
      </c>
    </row>
    <row r="12" spans="1:23" s="13" customFormat="1" ht="12">
      <c r="A12" s="2356"/>
      <c r="B12" s="2549"/>
      <c r="C12" s="2510"/>
      <c r="D12" s="2510"/>
      <c r="E12" s="2552"/>
      <c r="F12" s="24" t="str">
        <f>'職員点検資料２ (記入例)'!F12</f>
        <v>幼稚園教諭</v>
      </c>
      <c r="G12" s="25" t="str">
        <f>IF('職員点検資料２ (記入例)'!G12="","",'職員点検資料２ (記入例)'!G12)</f>
        <v>平0幼2第0000号</v>
      </c>
      <c r="H12" s="2552"/>
      <c r="I12" s="2560"/>
      <c r="J12" s="2563"/>
      <c r="K12" s="2566"/>
      <c r="L12" s="2428"/>
      <c r="M12" s="2522"/>
      <c r="N12" s="2563"/>
      <c r="O12" s="2566"/>
      <c r="P12" s="2428"/>
      <c r="Q12" s="2522"/>
      <c r="W12" s="2356"/>
    </row>
    <row r="13" spans="1:23" s="13" customFormat="1" ht="12">
      <c r="A13" s="2357"/>
      <c r="B13" s="2550"/>
      <c r="C13" s="2511"/>
      <c r="D13" s="2511"/>
      <c r="E13" s="2553"/>
      <c r="F13" s="26" t="str">
        <f>'職員点検資料２ (記入例)'!F13</f>
        <v>（　　　　　　）</v>
      </c>
      <c r="G13" s="27" t="str">
        <f>IF('職員点検資料２ (記入例)'!G13="","",'職員点検資料２ (記入例)'!G13)</f>
        <v/>
      </c>
      <c r="H13" s="2553"/>
      <c r="I13" s="2561"/>
      <c r="J13" s="2564"/>
      <c r="K13" s="2567"/>
      <c r="L13" s="2429"/>
      <c r="M13" s="2523"/>
      <c r="N13" s="2564"/>
      <c r="O13" s="2567"/>
      <c r="P13" s="2429"/>
      <c r="Q13" s="2523"/>
      <c r="W13" s="2357"/>
    </row>
    <row r="14" spans="1:23" s="13" customFormat="1" ht="12" customHeight="1">
      <c r="A14" s="2355">
        <v>4</v>
      </c>
      <c r="B14" s="2548" t="str">
        <f>IF('職員点検資料２ (記入例)'!B14="","",'職員点検資料２ (記入例)'!B14)</f>
        <v>政策　相模</v>
      </c>
      <c r="C14" s="2509" t="str">
        <f>IF('職員点検資料２ (記入例)'!C14="","",'職員点検資料２ (記入例)'!C14)</f>
        <v>保育教諭等</v>
      </c>
      <c r="D14" s="2546" t="str">
        <f>IF('職員点検資料２ (記入例)'!D14="","",'職員点検資料２ (記入例)'!D14)</f>
        <v>フリー</v>
      </c>
      <c r="E14" s="2551" t="str">
        <f>IF('職員点検資料２ (記入例)'!E14="","",'職員点検資料２ (記入例)'!E14)</f>
        <v>派遣職員</v>
      </c>
      <c r="F14" s="22" t="str">
        <f>'職員点検資料２ (記入例)'!F14</f>
        <v>保育士</v>
      </c>
      <c r="G14" s="23" t="str">
        <f>IF('職員点検資料２ (記入例)'!G14="","",'職員点検資料２ (記入例)'!G14)</f>
        <v>神奈川県第00000号</v>
      </c>
      <c r="H14" s="2551">
        <f>IF('職員点検資料２ (記入例)'!H14="","",'職員点検資料２ (記入例)'!H14)</f>
        <v>45748</v>
      </c>
      <c r="I14" s="2559" t="str">
        <f>'職員点検資料２ (記入例)'!I14</f>
        <v>定めあり</v>
      </c>
      <c r="J14" s="2562">
        <v>20</v>
      </c>
      <c r="K14" s="2565" t="s">
        <v>500</v>
      </c>
      <c r="L14" s="2454">
        <v>5</v>
      </c>
      <c r="M14" s="2521" t="s">
        <v>500</v>
      </c>
      <c r="N14" s="2562">
        <v>25</v>
      </c>
      <c r="O14" s="2565" t="s">
        <v>500</v>
      </c>
      <c r="P14" s="2454">
        <v>0</v>
      </c>
      <c r="Q14" s="2521" t="s">
        <v>500</v>
      </c>
      <c r="W14" s="2355">
        <f>'職員点検資料２ (記入例)'!AG14</f>
        <v>1</v>
      </c>
    </row>
    <row r="15" spans="1:23" s="13" customFormat="1" ht="12">
      <c r="A15" s="2356"/>
      <c r="B15" s="2549"/>
      <c r="C15" s="2510"/>
      <c r="D15" s="2510"/>
      <c r="E15" s="2552"/>
      <c r="F15" s="24" t="str">
        <f>'職員点検資料２ (記入例)'!F15</f>
        <v>幼稚園教諭</v>
      </c>
      <c r="G15" s="25" t="str">
        <f>IF('職員点検資料２ (記入例)'!G15="","",'職員点検資料２ (記入例)'!G15)</f>
        <v>平0幼2第0000号</v>
      </c>
      <c r="H15" s="2552"/>
      <c r="I15" s="2560"/>
      <c r="J15" s="2563"/>
      <c r="K15" s="2566"/>
      <c r="L15" s="2428"/>
      <c r="M15" s="2522"/>
      <c r="N15" s="2563"/>
      <c r="O15" s="2566"/>
      <c r="P15" s="2428"/>
      <c r="Q15" s="2522"/>
      <c r="W15" s="2356"/>
    </row>
    <row r="16" spans="1:23" s="13" customFormat="1" ht="12.6" thickBot="1">
      <c r="A16" s="2357"/>
      <c r="B16" s="2550"/>
      <c r="C16" s="2511"/>
      <c r="D16" s="2511"/>
      <c r="E16" s="2553"/>
      <c r="F16" s="26" t="str">
        <f>'職員点検資料２ (記入例)'!F16</f>
        <v>（　　　　　　）</v>
      </c>
      <c r="G16" s="27" t="str">
        <f>IF('職員点検資料２ (記入例)'!G16="","",'職員点検資料２ (記入例)'!G16)</f>
        <v/>
      </c>
      <c r="H16" s="2553"/>
      <c r="I16" s="2561"/>
      <c r="J16" s="2569"/>
      <c r="K16" s="2570"/>
      <c r="L16" s="2433"/>
      <c r="M16" s="2528"/>
      <c r="N16" s="2569"/>
      <c r="O16" s="2570"/>
      <c r="P16" s="2433"/>
      <c r="Q16" s="2528"/>
      <c r="W16" s="2357"/>
    </row>
    <row r="17" spans="1:23" s="13" customFormat="1" ht="12" customHeight="1">
      <c r="A17" s="2355">
        <v>5</v>
      </c>
      <c r="B17" s="2548" t="str">
        <f>IF('職員点検資料２ (記入例)'!B17="","",'職員点検資料２ (記入例)'!B17)</f>
        <v/>
      </c>
      <c r="C17" s="2509" t="str">
        <f>IF('職員点検資料２ (記入例)'!C17="","",'職員点検資料２ (記入例)'!C17)</f>
        <v/>
      </c>
      <c r="D17" s="2546" t="str">
        <f>IF('職員点検資料２ (記入例)'!D17="","",'職員点検資料２ (記入例)'!D17)</f>
        <v/>
      </c>
      <c r="E17" s="2551" t="str">
        <f>IF('職員点検資料２ (記入例)'!E17="","",'職員点検資料２ (記入例)'!E17)</f>
        <v/>
      </c>
      <c r="F17" s="22" t="str">
        <f>'職員点検資料２ (記入例)'!F17</f>
        <v>保育士</v>
      </c>
      <c r="G17" s="23" t="str">
        <f>IF('職員点検資料２ (記入例)'!G17="","",'職員点検資料２ (記入例)'!G17)</f>
        <v/>
      </c>
      <c r="H17" s="2551" t="str">
        <f>IF('職員点検資料２ (記入例)'!H17="","",'職員点検資料２ (記入例)'!H17)</f>
        <v/>
      </c>
      <c r="I17" s="2551" t="str">
        <f>'職員点検資料２ (記入例)'!I17</f>
        <v>定めあり・定めなし</v>
      </c>
      <c r="J17" s="2572"/>
      <c r="K17" s="2566" t="s">
        <v>500</v>
      </c>
      <c r="L17" s="2428"/>
      <c r="M17" s="2519" t="s">
        <v>500</v>
      </c>
      <c r="N17" s="2572"/>
      <c r="O17" s="2566" t="s">
        <v>500</v>
      </c>
      <c r="P17" s="2428"/>
      <c r="Q17" s="2519" t="s">
        <v>500</v>
      </c>
      <c r="W17" s="2355" t="str">
        <f>'職員点検資料２ (記入例)'!AG17</f>
        <v/>
      </c>
    </row>
    <row r="18" spans="1:23" s="13" customFormat="1" ht="12">
      <c r="A18" s="2356"/>
      <c r="B18" s="2549"/>
      <c r="C18" s="2510"/>
      <c r="D18" s="2510"/>
      <c r="E18" s="2552"/>
      <c r="F18" s="24" t="str">
        <f>'職員点検資料２ (記入例)'!F18</f>
        <v>幼稚園教諭</v>
      </c>
      <c r="G18" s="25" t="str">
        <f>IF('職員点検資料２ (記入例)'!G18="","",'職員点検資料２ (記入例)'!G18)</f>
        <v/>
      </c>
      <c r="H18" s="2552"/>
      <c r="I18" s="2552"/>
      <c r="J18" s="2572"/>
      <c r="K18" s="2566"/>
      <c r="L18" s="2428"/>
      <c r="M18" s="2519"/>
      <c r="N18" s="2572"/>
      <c r="O18" s="2566"/>
      <c r="P18" s="2428"/>
      <c r="Q18" s="2519"/>
      <c r="W18" s="2356"/>
    </row>
    <row r="19" spans="1:23" s="13" customFormat="1" ht="12">
      <c r="A19" s="2357"/>
      <c r="B19" s="2550"/>
      <c r="C19" s="2511"/>
      <c r="D19" s="2511"/>
      <c r="E19" s="2553"/>
      <c r="F19" s="26" t="str">
        <f>'職員点検資料２ (記入例)'!F19</f>
        <v>（　　　　　　）</v>
      </c>
      <c r="G19" s="27" t="str">
        <f>IF('職員点検資料２ (記入例)'!G19="","",'職員点検資料２ (記入例)'!G19)</f>
        <v/>
      </c>
      <c r="H19" s="2553"/>
      <c r="I19" s="2553"/>
      <c r="J19" s="2573"/>
      <c r="K19" s="2567"/>
      <c r="L19" s="2429"/>
      <c r="M19" s="2520"/>
      <c r="N19" s="2573"/>
      <c r="O19" s="2567"/>
      <c r="P19" s="2429"/>
      <c r="Q19" s="2520"/>
      <c r="W19" s="2357"/>
    </row>
    <row r="20" spans="1:23" s="13" customFormat="1" ht="12" customHeight="1">
      <c r="A20" s="2355">
        <v>6</v>
      </c>
      <c r="B20" s="2548" t="str">
        <f>IF('職員点検資料２ (記入例)'!B20="","",'職員点検資料２ (記入例)'!B20)</f>
        <v/>
      </c>
      <c r="C20" s="2509" t="str">
        <f>IF('職員点検資料２ (記入例)'!C20="","",'職員点検資料２ (記入例)'!C20)</f>
        <v/>
      </c>
      <c r="D20" s="2546" t="str">
        <f>IF('職員点検資料２ (記入例)'!D20="","",'職員点検資料２ (記入例)'!D20)</f>
        <v/>
      </c>
      <c r="E20" s="2551" t="str">
        <f>IF('職員点検資料２ (記入例)'!E20="","",'職員点検資料２ (記入例)'!E20)</f>
        <v/>
      </c>
      <c r="F20" s="22" t="str">
        <f>'職員点検資料２ (記入例)'!F20</f>
        <v>保育士</v>
      </c>
      <c r="G20" s="23" t="str">
        <f>IF('職員点検資料２ (記入例)'!G20="","",'職員点検資料２ (記入例)'!G20)</f>
        <v/>
      </c>
      <c r="H20" s="2551" t="str">
        <f>IF('職員点検資料２ (記入例)'!H20="","",'職員点検資料２ (記入例)'!H20)</f>
        <v/>
      </c>
      <c r="I20" s="2551" t="str">
        <f>'職員点検資料２ (記入例)'!I20</f>
        <v>定めあり・定めなし</v>
      </c>
      <c r="J20" s="2571"/>
      <c r="K20" s="2565" t="s">
        <v>500</v>
      </c>
      <c r="L20" s="2454"/>
      <c r="M20" s="2518" t="s">
        <v>500</v>
      </c>
      <c r="N20" s="2571"/>
      <c r="O20" s="2565" t="s">
        <v>500</v>
      </c>
      <c r="P20" s="2454"/>
      <c r="Q20" s="2518" t="s">
        <v>500</v>
      </c>
      <c r="W20" s="2355" t="str">
        <f>'職員点検資料２ (記入例)'!AG20</f>
        <v/>
      </c>
    </row>
    <row r="21" spans="1:23" s="13" customFormat="1" ht="12">
      <c r="A21" s="2356"/>
      <c r="B21" s="2549"/>
      <c r="C21" s="2510"/>
      <c r="D21" s="2510"/>
      <c r="E21" s="2552"/>
      <c r="F21" s="24" t="str">
        <f>'職員点検資料２ (記入例)'!F21</f>
        <v>幼稚園教諭</v>
      </c>
      <c r="G21" s="25" t="str">
        <f>IF('職員点検資料２ (記入例)'!G21="","",'職員点検資料２ (記入例)'!G21)</f>
        <v/>
      </c>
      <c r="H21" s="2552"/>
      <c r="I21" s="2552"/>
      <c r="J21" s="2572"/>
      <c r="K21" s="2566"/>
      <c r="L21" s="2428"/>
      <c r="M21" s="2519"/>
      <c r="N21" s="2572"/>
      <c r="O21" s="2566"/>
      <c r="P21" s="2428"/>
      <c r="Q21" s="2519"/>
      <c r="W21" s="2356"/>
    </row>
    <row r="22" spans="1:23" s="13" customFormat="1" ht="12">
      <c r="A22" s="2357"/>
      <c r="B22" s="2550"/>
      <c r="C22" s="2511"/>
      <c r="D22" s="2511"/>
      <c r="E22" s="2553"/>
      <c r="F22" s="26" t="str">
        <f>'職員点検資料２ (記入例)'!F22</f>
        <v>（　　　　　　）</v>
      </c>
      <c r="G22" s="27" t="str">
        <f>IF('職員点検資料２ (記入例)'!G22="","",'職員点検資料２ (記入例)'!G22)</f>
        <v/>
      </c>
      <c r="H22" s="2553"/>
      <c r="I22" s="2553"/>
      <c r="J22" s="2573"/>
      <c r="K22" s="2567"/>
      <c r="L22" s="2429"/>
      <c r="M22" s="2520"/>
      <c r="N22" s="2573"/>
      <c r="O22" s="2567"/>
      <c r="P22" s="2429"/>
      <c r="Q22" s="2520"/>
      <c r="W22" s="2357"/>
    </row>
    <row r="23" spans="1:23" s="13" customFormat="1" ht="12" customHeight="1">
      <c r="A23" s="2355">
        <v>7</v>
      </c>
      <c r="B23" s="2548" t="str">
        <f>IF('職員点検資料２ (記入例)'!B23="","",'職員点検資料２ (記入例)'!B23)</f>
        <v/>
      </c>
      <c r="C23" s="2509" t="str">
        <f>IF('職員点検資料２ (記入例)'!C23="","",'職員点検資料２ (記入例)'!C23)</f>
        <v/>
      </c>
      <c r="D23" s="2546" t="str">
        <f>IF('職員点検資料２ (記入例)'!D23="","",'職員点検資料２ (記入例)'!D23)</f>
        <v/>
      </c>
      <c r="E23" s="2551" t="str">
        <f>IF('職員点検資料２ (記入例)'!E23="","",'職員点検資料２ (記入例)'!E23)</f>
        <v/>
      </c>
      <c r="F23" s="22" t="str">
        <f>'職員点検資料２ (記入例)'!F23</f>
        <v>保育士</v>
      </c>
      <c r="G23" s="23" t="str">
        <f>IF('職員点検資料２ (記入例)'!G23="","",'職員点検資料２ (記入例)'!G23)</f>
        <v/>
      </c>
      <c r="H23" s="2551" t="str">
        <f>IF('職員点検資料２ (記入例)'!H23="","",'職員点検資料２ (記入例)'!H23)</f>
        <v/>
      </c>
      <c r="I23" s="2551" t="str">
        <f>'職員点検資料２ (記入例)'!I23</f>
        <v>定めあり・定めなし</v>
      </c>
      <c r="J23" s="2571"/>
      <c r="K23" s="2565" t="s">
        <v>500</v>
      </c>
      <c r="L23" s="2454"/>
      <c r="M23" s="2518" t="s">
        <v>500</v>
      </c>
      <c r="N23" s="2571"/>
      <c r="O23" s="2565" t="s">
        <v>500</v>
      </c>
      <c r="P23" s="2454"/>
      <c r="Q23" s="2518" t="s">
        <v>500</v>
      </c>
      <c r="W23" s="2355" t="str">
        <f>'職員点検資料２ (記入例)'!AG23</f>
        <v/>
      </c>
    </row>
    <row r="24" spans="1:23" s="13" customFormat="1" ht="12">
      <c r="A24" s="2356"/>
      <c r="B24" s="2549"/>
      <c r="C24" s="2510"/>
      <c r="D24" s="2510"/>
      <c r="E24" s="2552"/>
      <c r="F24" s="24" t="str">
        <f>'職員点検資料２ (記入例)'!F24</f>
        <v>幼稚園教諭</v>
      </c>
      <c r="G24" s="25" t="str">
        <f>IF('職員点検資料２ (記入例)'!G24="","",'職員点検資料２ (記入例)'!G24)</f>
        <v/>
      </c>
      <c r="H24" s="2552"/>
      <c r="I24" s="2552"/>
      <c r="J24" s="2572"/>
      <c r="K24" s="2566"/>
      <c r="L24" s="2428"/>
      <c r="M24" s="2519"/>
      <c r="N24" s="2572"/>
      <c r="O24" s="2566"/>
      <c r="P24" s="2428"/>
      <c r="Q24" s="2519"/>
      <c r="W24" s="2356"/>
    </row>
    <row r="25" spans="1:23" s="13" customFormat="1" ht="12">
      <c r="A25" s="2357"/>
      <c r="B25" s="2550"/>
      <c r="C25" s="2511"/>
      <c r="D25" s="2511"/>
      <c r="E25" s="2553"/>
      <c r="F25" s="26" t="str">
        <f>'職員点検資料２ (記入例)'!F25</f>
        <v>（　　　　　　）</v>
      </c>
      <c r="G25" s="27" t="str">
        <f>IF('職員点検資料２ (記入例)'!G25="","",'職員点検資料２ (記入例)'!G25)</f>
        <v/>
      </c>
      <c r="H25" s="2553"/>
      <c r="I25" s="2553"/>
      <c r="J25" s="2573"/>
      <c r="K25" s="2567"/>
      <c r="L25" s="2429"/>
      <c r="M25" s="2520"/>
      <c r="N25" s="2573"/>
      <c r="O25" s="2567"/>
      <c r="P25" s="2429"/>
      <c r="Q25" s="2520"/>
      <c r="W25" s="2357"/>
    </row>
    <row r="26" spans="1:23" s="13" customFormat="1" ht="12" customHeight="1">
      <c r="A26" s="2355">
        <v>8</v>
      </c>
      <c r="B26" s="2548" t="str">
        <f>IF('職員点検資料２ (記入例)'!B26="","",'職員点検資料２ (記入例)'!B26)</f>
        <v/>
      </c>
      <c r="C26" s="2509" t="str">
        <f>IF('職員点検資料２ (記入例)'!C26="","",'職員点検資料２ (記入例)'!C26)</f>
        <v/>
      </c>
      <c r="D26" s="2546" t="str">
        <f>IF('職員点検資料２ (記入例)'!D26="","",'職員点検資料２ (記入例)'!D26)</f>
        <v/>
      </c>
      <c r="E26" s="2551" t="str">
        <f>IF('職員点検資料２ (記入例)'!E26="","",'職員点検資料２ (記入例)'!E26)</f>
        <v/>
      </c>
      <c r="F26" s="22" t="str">
        <f>'職員点検資料２ (記入例)'!F26</f>
        <v>保育士</v>
      </c>
      <c r="G26" s="23" t="str">
        <f>IF('職員点検資料２ (記入例)'!G26="","",'職員点検資料２ (記入例)'!G26)</f>
        <v/>
      </c>
      <c r="H26" s="2551" t="str">
        <f>IF('職員点検資料２ (記入例)'!H26="","",'職員点検資料２ (記入例)'!H26)</f>
        <v/>
      </c>
      <c r="I26" s="2551" t="str">
        <f>'職員点検資料２ (記入例)'!I26</f>
        <v>定めあり・定めなし</v>
      </c>
      <c r="J26" s="2571"/>
      <c r="K26" s="2565" t="s">
        <v>500</v>
      </c>
      <c r="L26" s="2454"/>
      <c r="M26" s="2518" t="s">
        <v>500</v>
      </c>
      <c r="N26" s="2571"/>
      <c r="O26" s="2565" t="s">
        <v>500</v>
      </c>
      <c r="P26" s="2454"/>
      <c r="Q26" s="2518" t="s">
        <v>500</v>
      </c>
      <c r="W26" s="2355" t="str">
        <f>'職員点検資料２ (記入例)'!AG26</f>
        <v/>
      </c>
    </row>
    <row r="27" spans="1:23" s="13" customFormat="1" ht="12">
      <c r="A27" s="2356"/>
      <c r="B27" s="2549"/>
      <c r="C27" s="2510"/>
      <c r="D27" s="2510"/>
      <c r="E27" s="2552"/>
      <c r="F27" s="24" t="str">
        <f>'職員点検資料２ (記入例)'!F27</f>
        <v>幼稚園教諭</v>
      </c>
      <c r="G27" s="25" t="str">
        <f>IF('職員点検資料２ (記入例)'!G27="","",'職員点検資料２ (記入例)'!G27)</f>
        <v/>
      </c>
      <c r="H27" s="2552"/>
      <c r="I27" s="2552"/>
      <c r="J27" s="2572"/>
      <c r="K27" s="2566"/>
      <c r="L27" s="2428"/>
      <c r="M27" s="2519"/>
      <c r="N27" s="2572"/>
      <c r="O27" s="2566"/>
      <c r="P27" s="2428"/>
      <c r="Q27" s="2519"/>
      <c r="W27" s="2356"/>
    </row>
    <row r="28" spans="1:23" s="13" customFormat="1" ht="12">
      <c r="A28" s="2357"/>
      <c r="B28" s="2550"/>
      <c r="C28" s="2511"/>
      <c r="D28" s="2511"/>
      <c r="E28" s="2553"/>
      <c r="F28" s="26" t="str">
        <f>'職員点検資料２ (記入例)'!F28</f>
        <v>（　　　　　　）</v>
      </c>
      <c r="G28" s="27" t="str">
        <f>IF('職員点検資料２ (記入例)'!G28="","",'職員点検資料２ (記入例)'!G28)</f>
        <v/>
      </c>
      <c r="H28" s="2553"/>
      <c r="I28" s="2553"/>
      <c r="J28" s="2573"/>
      <c r="K28" s="2567"/>
      <c r="L28" s="2429"/>
      <c r="M28" s="2520"/>
      <c r="N28" s="2573"/>
      <c r="O28" s="2567"/>
      <c r="P28" s="2429"/>
      <c r="Q28" s="2520"/>
      <c r="W28" s="2357"/>
    </row>
    <row r="29" spans="1:23" s="13" customFormat="1" ht="12" customHeight="1">
      <c r="A29" s="2355">
        <v>9</v>
      </c>
      <c r="B29" s="2548" t="str">
        <f>IF('職員点検資料２ (記入例)'!B29="","",'職員点検資料２ (記入例)'!B29)</f>
        <v/>
      </c>
      <c r="C29" s="2509" t="str">
        <f>IF('職員点検資料２ (記入例)'!C29="","",'職員点検資料２ (記入例)'!C29)</f>
        <v/>
      </c>
      <c r="D29" s="2546" t="str">
        <f>IF('職員点検資料２ (記入例)'!D29="","",'職員点検資料２ (記入例)'!D29)</f>
        <v/>
      </c>
      <c r="E29" s="2551" t="str">
        <f>IF('職員点検資料２ (記入例)'!E29="","",'職員点検資料２ (記入例)'!E29)</f>
        <v/>
      </c>
      <c r="F29" s="22" t="str">
        <f>'職員点検資料２ (記入例)'!F29</f>
        <v>保育士</v>
      </c>
      <c r="G29" s="23" t="str">
        <f>IF('職員点検資料２ (記入例)'!G29="","",'職員点検資料２ (記入例)'!G29)</f>
        <v/>
      </c>
      <c r="H29" s="2551" t="str">
        <f>IF('職員点検資料２ (記入例)'!H29="","",'職員点検資料２ (記入例)'!H29)</f>
        <v/>
      </c>
      <c r="I29" s="2551" t="str">
        <f>'職員点検資料２ (記入例)'!I29</f>
        <v>定めあり・定めなし</v>
      </c>
      <c r="J29" s="2571"/>
      <c r="K29" s="2565" t="s">
        <v>500</v>
      </c>
      <c r="L29" s="2454"/>
      <c r="M29" s="2518" t="s">
        <v>500</v>
      </c>
      <c r="N29" s="2571"/>
      <c r="O29" s="2565" t="s">
        <v>500</v>
      </c>
      <c r="P29" s="2454"/>
      <c r="Q29" s="2518" t="s">
        <v>500</v>
      </c>
      <c r="W29" s="2355" t="str">
        <f>'職員点検資料２ (記入例)'!AG29</f>
        <v/>
      </c>
    </row>
    <row r="30" spans="1:23" s="13" customFormat="1" ht="12">
      <c r="A30" s="2356"/>
      <c r="B30" s="2549"/>
      <c r="C30" s="2510"/>
      <c r="D30" s="2510"/>
      <c r="E30" s="2552"/>
      <c r="F30" s="24" t="str">
        <f>'職員点検資料２ (記入例)'!F30</f>
        <v>幼稚園教諭</v>
      </c>
      <c r="G30" s="25" t="str">
        <f>IF('職員点検資料２ (記入例)'!G30="","",'職員点検資料２ (記入例)'!G30)</f>
        <v/>
      </c>
      <c r="H30" s="2552"/>
      <c r="I30" s="2552"/>
      <c r="J30" s="2572"/>
      <c r="K30" s="2566"/>
      <c r="L30" s="2428"/>
      <c r="M30" s="2519"/>
      <c r="N30" s="2572"/>
      <c r="O30" s="2566"/>
      <c r="P30" s="2428"/>
      <c r="Q30" s="2519"/>
      <c r="W30" s="2356"/>
    </row>
    <row r="31" spans="1:23" s="13" customFormat="1" ht="12">
      <c r="A31" s="2357"/>
      <c r="B31" s="2550"/>
      <c r="C31" s="2511"/>
      <c r="D31" s="2511"/>
      <c r="E31" s="2553"/>
      <c r="F31" s="26" t="str">
        <f>'職員点検資料２ (記入例)'!F31</f>
        <v>（　　　　　　）</v>
      </c>
      <c r="G31" s="27" t="str">
        <f>IF('職員点検資料２ (記入例)'!G31="","",'職員点検資料２ (記入例)'!G31)</f>
        <v/>
      </c>
      <c r="H31" s="2553"/>
      <c r="I31" s="2553"/>
      <c r="J31" s="2573"/>
      <c r="K31" s="2567"/>
      <c r="L31" s="2429"/>
      <c r="M31" s="2520"/>
      <c r="N31" s="2573"/>
      <c r="O31" s="2567"/>
      <c r="P31" s="2429"/>
      <c r="Q31" s="2520"/>
      <c r="W31" s="2357"/>
    </row>
    <row r="32" spans="1:23" s="13" customFormat="1" ht="12" customHeight="1">
      <c r="A32" s="2355">
        <v>10</v>
      </c>
      <c r="B32" s="2548" t="str">
        <f>IF('職員点検資料２ (記入例)'!B32="","",'職員点検資料２ (記入例)'!B32)</f>
        <v/>
      </c>
      <c r="C32" s="2509" t="str">
        <f>IF('職員点検資料２ (記入例)'!C32="","",'職員点検資料２ (記入例)'!C32)</f>
        <v/>
      </c>
      <c r="D32" s="2546" t="str">
        <f>IF('職員点検資料２ (記入例)'!D32="","",'職員点検資料２ (記入例)'!D32)</f>
        <v/>
      </c>
      <c r="E32" s="2551" t="str">
        <f>IF('職員点検資料２ (記入例)'!E32="","",'職員点検資料２ (記入例)'!E32)</f>
        <v/>
      </c>
      <c r="F32" s="22" t="str">
        <f>'職員点検資料２ (記入例)'!F32</f>
        <v>保育士</v>
      </c>
      <c r="G32" s="23" t="str">
        <f>IF('職員点検資料２ (記入例)'!G32="","",'職員点検資料２ (記入例)'!G32)</f>
        <v/>
      </c>
      <c r="H32" s="2551" t="str">
        <f>IF('職員点検資料２ (記入例)'!H32="","",'職員点検資料２ (記入例)'!H32)</f>
        <v/>
      </c>
      <c r="I32" s="2551" t="str">
        <f>'職員点検資料２ (記入例)'!I32</f>
        <v>定めあり・定めなし</v>
      </c>
      <c r="J32" s="2571"/>
      <c r="K32" s="2565" t="s">
        <v>500</v>
      </c>
      <c r="L32" s="2454"/>
      <c r="M32" s="2518" t="s">
        <v>500</v>
      </c>
      <c r="N32" s="2571"/>
      <c r="O32" s="2565" t="s">
        <v>500</v>
      </c>
      <c r="P32" s="2454"/>
      <c r="Q32" s="2518" t="s">
        <v>500</v>
      </c>
      <c r="W32" s="2355" t="str">
        <f>'職員点検資料２ (記入例)'!AG32</f>
        <v/>
      </c>
    </row>
    <row r="33" spans="1:23" s="13" customFormat="1" ht="12">
      <c r="A33" s="2356"/>
      <c r="B33" s="2549"/>
      <c r="C33" s="2510"/>
      <c r="D33" s="2510"/>
      <c r="E33" s="2552"/>
      <c r="F33" s="24" t="str">
        <f>'職員点検資料２ (記入例)'!F33</f>
        <v>幼稚園教諭</v>
      </c>
      <c r="G33" s="25" t="str">
        <f>IF('職員点検資料２ (記入例)'!G33="","",'職員点検資料２ (記入例)'!G33)</f>
        <v/>
      </c>
      <c r="H33" s="2552"/>
      <c r="I33" s="2552"/>
      <c r="J33" s="2572"/>
      <c r="K33" s="2566"/>
      <c r="L33" s="2428"/>
      <c r="M33" s="2519"/>
      <c r="N33" s="2572"/>
      <c r="O33" s="2566"/>
      <c r="P33" s="2428"/>
      <c r="Q33" s="2519"/>
      <c r="W33" s="2356"/>
    </row>
    <row r="34" spans="1:23" s="13" customFormat="1" ht="12">
      <c r="A34" s="2357"/>
      <c r="B34" s="2550"/>
      <c r="C34" s="2511"/>
      <c r="D34" s="2511"/>
      <c r="E34" s="2553"/>
      <c r="F34" s="26" t="str">
        <f>'職員点検資料２ (記入例)'!F34</f>
        <v>（　　　　　　）</v>
      </c>
      <c r="G34" s="27" t="str">
        <f>IF('職員点検資料２ (記入例)'!G34="","",'職員点検資料２ (記入例)'!G34)</f>
        <v/>
      </c>
      <c r="H34" s="2553"/>
      <c r="I34" s="2553"/>
      <c r="J34" s="2573"/>
      <c r="K34" s="2567"/>
      <c r="L34" s="2429"/>
      <c r="M34" s="2520"/>
      <c r="N34" s="2573"/>
      <c r="O34" s="2567"/>
      <c r="P34" s="2429"/>
      <c r="Q34" s="2520"/>
      <c r="W34" s="2357"/>
    </row>
    <row r="35" spans="1:23" s="13" customFormat="1" ht="12" customHeight="1">
      <c r="A35" s="2355">
        <v>11</v>
      </c>
      <c r="B35" s="2548" t="str">
        <f>IF('職員点検資料２ (記入例)'!B35="","",'職員点検資料２ (記入例)'!B35)</f>
        <v/>
      </c>
      <c r="C35" s="2509" t="str">
        <f>IF('職員点検資料２ (記入例)'!C35="","",'職員点検資料２ (記入例)'!C35)</f>
        <v/>
      </c>
      <c r="D35" s="2546" t="str">
        <f>IF('職員点検資料２ (記入例)'!D35="","",'職員点検資料２ (記入例)'!D35)</f>
        <v/>
      </c>
      <c r="E35" s="2551" t="str">
        <f>IF('職員点検資料２ (記入例)'!E35="","",'職員点検資料２ (記入例)'!E35)</f>
        <v/>
      </c>
      <c r="F35" s="22" t="str">
        <f>'職員点検資料２ (記入例)'!F35</f>
        <v>保育士</v>
      </c>
      <c r="G35" s="23" t="str">
        <f>IF('職員点検資料２ (記入例)'!G35="","",'職員点検資料２ (記入例)'!G35)</f>
        <v/>
      </c>
      <c r="H35" s="2551" t="str">
        <f>IF('職員点検資料２ (記入例)'!H35="","",'職員点検資料２ (記入例)'!H35)</f>
        <v/>
      </c>
      <c r="I35" s="2551" t="str">
        <f>'職員点検資料２ (記入例)'!I35</f>
        <v>定めあり・定めなし</v>
      </c>
      <c r="J35" s="2571"/>
      <c r="K35" s="2565" t="s">
        <v>500</v>
      </c>
      <c r="L35" s="2454"/>
      <c r="M35" s="2518" t="s">
        <v>500</v>
      </c>
      <c r="N35" s="2571"/>
      <c r="O35" s="2565" t="s">
        <v>500</v>
      </c>
      <c r="P35" s="2454"/>
      <c r="Q35" s="2518" t="s">
        <v>500</v>
      </c>
      <c r="W35" s="2355" t="str">
        <f>'職員点検資料２ (記入例)'!AG35</f>
        <v/>
      </c>
    </row>
    <row r="36" spans="1:23" s="13" customFormat="1" ht="12">
      <c r="A36" s="2356"/>
      <c r="B36" s="2549"/>
      <c r="C36" s="2510"/>
      <c r="D36" s="2510"/>
      <c r="E36" s="2552"/>
      <c r="F36" s="24" t="str">
        <f>'職員点検資料２ (記入例)'!F36</f>
        <v>幼稚園教諭</v>
      </c>
      <c r="G36" s="25" t="str">
        <f>IF('職員点検資料２ (記入例)'!G36="","",'職員点検資料２ (記入例)'!G36)</f>
        <v/>
      </c>
      <c r="H36" s="2552"/>
      <c r="I36" s="2552"/>
      <c r="J36" s="2572"/>
      <c r="K36" s="2566"/>
      <c r="L36" s="2428"/>
      <c r="M36" s="2519"/>
      <c r="N36" s="2572"/>
      <c r="O36" s="2566"/>
      <c r="P36" s="2428"/>
      <c r="Q36" s="2519"/>
      <c r="W36" s="2356"/>
    </row>
    <row r="37" spans="1:23" s="13" customFormat="1" ht="12">
      <c r="A37" s="2357"/>
      <c r="B37" s="2550"/>
      <c r="C37" s="2511"/>
      <c r="D37" s="2511"/>
      <c r="E37" s="2553"/>
      <c r="F37" s="26" t="str">
        <f>'職員点検資料２ (記入例)'!F37</f>
        <v>（　　　　　　）</v>
      </c>
      <c r="G37" s="27" t="str">
        <f>IF('職員点検資料２ (記入例)'!G37="","",'職員点検資料２ (記入例)'!G37)</f>
        <v/>
      </c>
      <c r="H37" s="2553"/>
      <c r="I37" s="2553"/>
      <c r="J37" s="2573"/>
      <c r="K37" s="2567"/>
      <c r="L37" s="2429"/>
      <c r="M37" s="2520"/>
      <c r="N37" s="2573"/>
      <c r="O37" s="2567"/>
      <c r="P37" s="2429"/>
      <c r="Q37" s="2520"/>
      <c r="W37" s="2357"/>
    </row>
    <row r="38" spans="1:23" s="13" customFormat="1" ht="12" customHeight="1">
      <c r="A38" s="2355">
        <v>12</v>
      </c>
      <c r="B38" s="2548" t="str">
        <f>IF('職員点検資料２ (記入例)'!B38="","",'職員点検資料２ (記入例)'!B38)</f>
        <v/>
      </c>
      <c r="C38" s="2509" t="str">
        <f>IF('職員点検資料２ (記入例)'!C38="","",'職員点検資料２ (記入例)'!C38)</f>
        <v/>
      </c>
      <c r="D38" s="2546" t="str">
        <f>IF('職員点検資料２ (記入例)'!D38="","",'職員点検資料２ (記入例)'!D38)</f>
        <v/>
      </c>
      <c r="E38" s="2551" t="str">
        <f>IF('職員点検資料２ (記入例)'!E38="","",'職員点検資料２ (記入例)'!E38)</f>
        <v/>
      </c>
      <c r="F38" s="22" t="str">
        <f>'職員点検資料２ (記入例)'!F38</f>
        <v>保育士</v>
      </c>
      <c r="G38" s="23" t="str">
        <f>IF('職員点検資料２ (記入例)'!G38="","",'職員点検資料２ (記入例)'!G38)</f>
        <v/>
      </c>
      <c r="H38" s="2551" t="str">
        <f>IF('職員点検資料２ (記入例)'!H38="","",'職員点検資料２ (記入例)'!H38)</f>
        <v/>
      </c>
      <c r="I38" s="2551" t="str">
        <f>'職員点検資料２ (記入例)'!I38</f>
        <v>定めあり・定めなし</v>
      </c>
      <c r="J38" s="2571"/>
      <c r="K38" s="2565" t="s">
        <v>500</v>
      </c>
      <c r="L38" s="2454"/>
      <c r="M38" s="2518" t="s">
        <v>500</v>
      </c>
      <c r="N38" s="2571"/>
      <c r="O38" s="2565" t="s">
        <v>500</v>
      </c>
      <c r="P38" s="2454"/>
      <c r="Q38" s="2518" t="s">
        <v>500</v>
      </c>
      <c r="W38" s="2355" t="str">
        <f>'職員点検資料２ (記入例)'!AG38</f>
        <v/>
      </c>
    </row>
    <row r="39" spans="1:23" s="13" customFormat="1" ht="12">
      <c r="A39" s="2356"/>
      <c r="B39" s="2549"/>
      <c r="C39" s="2510"/>
      <c r="D39" s="2510"/>
      <c r="E39" s="2552"/>
      <c r="F39" s="24" t="str">
        <f>'職員点検資料２ (記入例)'!F39</f>
        <v>幼稚園教諭</v>
      </c>
      <c r="G39" s="25" t="str">
        <f>IF('職員点検資料２ (記入例)'!G39="","",'職員点検資料２ (記入例)'!G39)</f>
        <v/>
      </c>
      <c r="H39" s="2552"/>
      <c r="I39" s="2552"/>
      <c r="J39" s="2572"/>
      <c r="K39" s="2566"/>
      <c r="L39" s="2428"/>
      <c r="M39" s="2519"/>
      <c r="N39" s="2572"/>
      <c r="O39" s="2566"/>
      <c r="P39" s="2428"/>
      <c r="Q39" s="2519"/>
      <c r="W39" s="2356"/>
    </row>
    <row r="40" spans="1:23" s="13" customFormat="1" ht="12">
      <c r="A40" s="2357"/>
      <c r="B40" s="2550"/>
      <c r="C40" s="2511"/>
      <c r="D40" s="2511"/>
      <c r="E40" s="2553"/>
      <c r="F40" s="26" t="str">
        <f>'職員点検資料２ (記入例)'!F40</f>
        <v>（　　　　　　）</v>
      </c>
      <c r="G40" s="27" t="str">
        <f>IF('職員点検資料２ (記入例)'!G40="","",'職員点検資料２ (記入例)'!G40)</f>
        <v/>
      </c>
      <c r="H40" s="2553"/>
      <c r="I40" s="2553"/>
      <c r="J40" s="2573"/>
      <c r="K40" s="2567"/>
      <c r="L40" s="2429"/>
      <c r="M40" s="2520"/>
      <c r="N40" s="2573"/>
      <c r="O40" s="2567"/>
      <c r="P40" s="2429"/>
      <c r="Q40" s="2520"/>
      <c r="W40" s="2357"/>
    </row>
    <row r="41" spans="1:23" s="13" customFormat="1" ht="12" customHeight="1">
      <c r="A41" s="2355">
        <v>13</v>
      </c>
      <c r="B41" s="2548" t="str">
        <f>IF('職員点検資料２ (記入例)'!B41="","",'職員点検資料２ (記入例)'!B41)</f>
        <v/>
      </c>
      <c r="C41" s="2509" t="str">
        <f>IF('職員点検資料２ (記入例)'!C41="","",'職員点検資料２ (記入例)'!C41)</f>
        <v/>
      </c>
      <c r="D41" s="2546" t="str">
        <f>IF('職員点検資料２ (記入例)'!D41="","",'職員点検資料２ (記入例)'!D41)</f>
        <v/>
      </c>
      <c r="E41" s="2551" t="str">
        <f>IF('職員点検資料２ (記入例)'!E41="","",'職員点検資料２ (記入例)'!E41)</f>
        <v/>
      </c>
      <c r="F41" s="22" t="str">
        <f>'職員点検資料２ (記入例)'!F41</f>
        <v>保育士</v>
      </c>
      <c r="G41" s="23" t="str">
        <f>IF('職員点検資料２ (記入例)'!G41="","",'職員点検資料２ (記入例)'!G41)</f>
        <v/>
      </c>
      <c r="H41" s="2551" t="str">
        <f>IF('職員点検資料２ (記入例)'!H41="","",'職員点検資料２ (記入例)'!H41)</f>
        <v/>
      </c>
      <c r="I41" s="2551" t="str">
        <f>'職員点検資料２ (記入例)'!I41</f>
        <v>定めあり・定めなし</v>
      </c>
      <c r="J41" s="2571"/>
      <c r="K41" s="2565" t="s">
        <v>500</v>
      </c>
      <c r="L41" s="2454"/>
      <c r="M41" s="2518" t="s">
        <v>500</v>
      </c>
      <c r="N41" s="2571"/>
      <c r="O41" s="2565" t="s">
        <v>500</v>
      </c>
      <c r="P41" s="2454"/>
      <c r="Q41" s="2518" t="s">
        <v>500</v>
      </c>
      <c r="W41" s="2355" t="str">
        <f>'職員点検資料２ (記入例)'!AG41</f>
        <v/>
      </c>
    </row>
    <row r="42" spans="1:23" s="13" customFormat="1" ht="12">
      <c r="A42" s="2356"/>
      <c r="B42" s="2549"/>
      <c r="C42" s="2510"/>
      <c r="D42" s="2510"/>
      <c r="E42" s="2552"/>
      <c r="F42" s="24" t="str">
        <f>'職員点検資料２ (記入例)'!F42</f>
        <v>幼稚園教諭</v>
      </c>
      <c r="G42" s="25" t="str">
        <f>IF('職員点検資料２ (記入例)'!G42="","",'職員点検資料２ (記入例)'!G42)</f>
        <v/>
      </c>
      <c r="H42" s="2552"/>
      <c r="I42" s="2552"/>
      <c r="J42" s="2572"/>
      <c r="K42" s="2566"/>
      <c r="L42" s="2428"/>
      <c r="M42" s="2519"/>
      <c r="N42" s="2572"/>
      <c r="O42" s="2566"/>
      <c r="P42" s="2428"/>
      <c r="Q42" s="2519"/>
      <c r="W42" s="2356"/>
    </row>
    <row r="43" spans="1:23" s="13" customFormat="1" ht="12">
      <c r="A43" s="2357"/>
      <c r="B43" s="2550"/>
      <c r="C43" s="2511"/>
      <c r="D43" s="2511"/>
      <c r="E43" s="2553"/>
      <c r="F43" s="26" t="str">
        <f>'職員点検資料２ (記入例)'!F43</f>
        <v>（　　　　　　）</v>
      </c>
      <c r="G43" s="27" t="str">
        <f>IF('職員点検資料２ (記入例)'!G43="","",'職員点検資料２ (記入例)'!G43)</f>
        <v/>
      </c>
      <c r="H43" s="2553"/>
      <c r="I43" s="2553"/>
      <c r="J43" s="2573"/>
      <c r="K43" s="2567"/>
      <c r="L43" s="2429"/>
      <c r="M43" s="2520"/>
      <c r="N43" s="2573"/>
      <c r="O43" s="2567"/>
      <c r="P43" s="2429"/>
      <c r="Q43" s="2520"/>
      <c r="W43" s="2357"/>
    </row>
    <row r="44" spans="1:23" s="13" customFormat="1" ht="12" customHeight="1">
      <c r="A44" s="2355">
        <v>14</v>
      </c>
      <c r="B44" s="2548" t="str">
        <f>IF('職員点検資料２ (記入例)'!B44="","",'職員点検資料２ (記入例)'!B44)</f>
        <v/>
      </c>
      <c r="C44" s="2509" t="str">
        <f>IF('職員点検資料２ (記入例)'!C44="","",'職員点検資料２ (記入例)'!C44)</f>
        <v/>
      </c>
      <c r="D44" s="2546" t="str">
        <f>IF('職員点検資料２ (記入例)'!D44="","",'職員点検資料２ (記入例)'!D44)</f>
        <v/>
      </c>
      <c r="E44" s="2551" t="str">
        <f>IF('職員点検資料２ (記入例)'!E44="","",'職員点検資料２ (記入例)'!E44)</f>
        <v/>
      </c>
      <c r="F44" s="22" t="str">
        <f>'職員点検資料２ (記入例)'!F44</f>
        <v>保育士</v>
      </c>
      <c r="G44" s="23" t="str">
        <f>IF('職員点検資料２ (記入例)'!G44="","",'職員点検資料２ (記入例)'!G44)</f>
        <v/>
      </c>
      <c r="H44" s="2551" t="str">
        <f>IF('職員点検資料２ (記入例)'!H44="","",'職員点検資料２ (記入例)'!H44)</f>
        <v/>
      </c>
      <c r="I44" s="2551" t="str">
        <f>'職員点検資料２ (記入例)'!I44</f>
        <v>定めあり・定めなし</v>
      </c>
      <c r="J44" s="2571"/>
      <c r="K44" s="2565" t="s">
        <v>500</v>
      </c>
      <c r="L44" s="2454"/>
      <c r="M44" s="2518" t="s">
        <v>500</v>
      </c>
      <c r="N44" s="2571"/>
      <c r="O44" s="2565" t="s">
        <v>500</v>
      </c>
      <c r="P44" s="2454"/>
      <c r="Q44" s="2518" t="s">
        <v>500</v>
      </c>
      <c r="W44" s="2355" t="str">
        <f>'職員点検資料２ (記入例)'!AG44</f>
        <v/>
      </c>
    </row>
    <row r="45" spans="1:23" s="13" customFormat="1" ht="12">
      <c r="A45" s="2356"/>
      <c r="B45" s="2549"/>
      <c r="C45" s="2510"/>
      <c r="D45" s="2510"/>
      <c r="E45" s="2552"/>
      <c r="F45" s="24" t="str">
        <f>'職員点検資料２ (記入例)'!F45</f>
        <v>幼稚園教諭</v>
      </c>
      <c r="G45" s="25" t="str">
        <f>IF('職員点検資料２ (記入例)'!G45="","",'職員点検資料２ (記入例)'!G45)</f>
        <v/>
      </c>
      <c r="H45" s="2552"/>
      <c r="I45" s="2552"/>
      <c r="J45" s="2572"/>
      <c r="K45" s="2566"/>
      <c r="L45" s="2428"/>
      <c r="M45" s="2519"/>
      <c r="N45" s="2572"/>
      <c r="O45" s="2566"/>
      <c r="P45" s="2428"/>
      <c r="Q45" s="2519"/>
      <c r="W45" s="2356"/>
    </row>
    <row r="46" spans="1:23" s="13" customFormat="1" ht="12">
      <c r="A46" s="2357"/>
      <c r="B46" s="2550"/>
      <c r="C46" s="2511"/>
      <c r="D46" s="2511"/>
      <c r="E46" s="2553"/>
      <c r="F46" s="26" t="str">
        <f>'職員点検資料２ (記入例)'!F46</f>
        <v>（　　　　　　）</v>
      </c>
      <c r="G46" s="27" t="str">
        <f>IF('職員点検資料２ (記入例)'!G46="","",'職員点検資料２ (記入例)'!G46)</f>
        <v/>
      </c>
      <c r="H46" s="2553"/>
      <c r="I46" s="2553"/>
      <c r="J46" s="2573"/>
      <c r="K46" s="2567"/>
      <c r="L46" s="2429"/>
      <c r="M46" s="2520"/>
      <c r="N46" s="2573"/>
      <c r="O46" s="2567"/>
      <c r="P46" s="2429"/>
      <c r="Q46" s="2520"/>
      <c r="W46" s="2357"/>
    </row>
    <row r="47" spans="1:23" s="13" customFormat="1" ht="12" customHeight="1">
      <c r="A47" s="2355">
        <v>15</v>
      </c>
      <c r="B47" s="2548" t="str">
        <f>IF('職員点検資料２ (記入例)'!B47="","",'職員点検資料２ (記入例)'!B47)</f>
        <v/>
      </c>
      <c r="C47" s="2509" t="str">
        <f>IF('職員点検資料２ (記入例)'!C47="","",'職員点検資料２ (記入例)'!C47)</f>
        <v/>
      </c>
      <c r="D47" s="2546" t="str">
        <f>IF('職員点検資料２ (記入例)'!D47="","",'職員点検資料２ (記入例)'!D47)</f>
        <v/>
      </c>
      <c r="E47" s="2551" t="str">
        <f>IF('職員点検資料２ (記入例)'!E47="","",'職員点検資料２ (記入例)'!E47)</f>
        <v/>
      </c>
      <c r="F47" s="22" t="str">
        <f>'職員点検資料２ (記入例)'!F47</f>
        <v>保育士</v>
      </c>
      <c r="G47" s="23" t="str">
        <f>IF('職員点検資料２ (記入例)'!G47="","",'職員点検資料２ (記入例)'!G47)</f>
        <v/>
      </c>
      <c r="H47" s="2551" t="str">
        <f>IF('職員点検資料２ (記入例)'!H47="","",'職員点検資料２ (記入例)'!H47)</f>
        <v/>
      </c>
      <c r="I47" s="2551" t="str">
        <f>'職員点検資料２ (記入例)'!I47</f>
        <v>定めあり・定めなし</v>
      </c>
      <c r="J47" s="2571"/>
      <c r="K47" s="2565" t="s">
        <v>500</v>
      </c>
      <c r="L47" s="2454"/>
      <c r="M47" s="2518" t="s">
        <v>500</v>
      </c>
      <c r="N47" s="2571"/>
      <c r="O47" s="2565" t="s">
        <v>500</v>
      </c>
      <c r="P47" s="2454"/>
      <c r="Q47" s="2518" t="s">
        <v>500</v>
      </c>
      <c r="W47" s="2355" t="str">
        <f>'職員点検資料２ (記入例)'!AG47</f>
        <v/>
      </c>
    </row>
    <row r="48" spans="1:23" s="13" customFormat="1" ht="12">
      <c r="A48" s="2356"/>
      <c r="B48" s="2549"/>
      <c r="C48" s="2510"/>
      <c r="D48" s="2510"/>
      <c r="E48" s="2552"/>
      <c r="F48" s="24" t="str">
        <f>'職員点検資料２ (記入例)'!F48</f>
        <v>幼稚園教諭</v>
      </c>
      <c r="G48" s="25" t="str">
        <f>IF('職員点検資料２ (記入例)'!G48="","",'職員点検資料２ (記入例)'!G48)</f>
        <v/>
      </c>
      <c r="H48" s="2552"/>
      <c r="I48" s="2552"/>
      <c r="J48" s="2572"/>
      <c r="K48" s="2566"/>
      <c r="L48" s="2428"/>
      <c r="M48" s="2519"/>
      <c r="N48" s="2572"/>
      <c r="O48" s="2566"/>
      <c r="P48" s="2428"/>
      <c r="Q48" s="2519"/>
      <c r="W48" s="2356"/>
    </row>
    <row r="49" spans="1:23" s="13" customFormat="1" ht="12">
      <c r="A49" s="2357"/>
      <c r="B49" s="2550"/>
      <c r="C49" s="2511"/>
      <c r="D49" s="2511"/>
      <c r="E49" s="2553"/>
      <c r="F49" s="26" t="str">
        <f>'職員点検資料２ (記入例)'!F49</f>
        <v>（　　　　　　）</v>
      </c>
      <c r="G49" s="27" t="str">
        <f>IF('職員点検資料２ (記入例)'!G49="","",'職員点検資料２ (記入例)'!G49)</f>
        <v/>
      </c>
      <c r="H49" s="2553"/>
      <c r="I49" s="2553"/>
      <c r="J49" s="2573"/>
      <c r="K49" s="2567"/>
      <c r="L49" s="2429"/>
      <c r="M49" s="2520"/>
      <c r="N49" s="2573"/>
      <c r="O49" s="2567"/>
      <c r="P49" s="2429"/>
      <c r="Q49" s="2520"/>
      <c r="W49" s="2357"/>
    </row>
    <row r="50" spans="1:23" s="13" customFormat="1" ht="12" customHeight="1">
      <c r="A50" s="2355">
        <v>16</v>
      </c>
      <c r="B50" s="2548" t="str">
        <f>IF('職員点検資料２ (記入例)'!B50="","",'職員点検資料２ (記入例)'!B50)</f>
        <v/>
      </c>
      <c r="C50" s="2509" t="str">
        <f>IF('職員点検資料２ (記入例)'!C50="","",'職員点検資料２ (記入例)'!C50)</f>
        <v/>
      </c>
      <c r="D50" s="2546" t="str">
        <f>IF('職員点検資料２ (記入例)'!D50="","",'職員点検資料２ (記入例)'!D50)</f>
        <v/>
      </c>
      <c r="E50" s="2551" t="str">
        <f>IF('職員点検資料２ (記入例)'!E50="","",'職員点検資料２ (記入例)'!E50)</f>
        <v/>
      </c>
      <c r="F50" s="22" t="str">
        <f>'職員点検資料２ (記入例)'!F50</f>
        <v>保育士</v>
      </c>
      <c r="G50" s="23" t="str">
        <f>IF('職員点検資料２ (記入例)'!G50="","",'職員点検資料２ (記入例)'!G50)</f>
        <v/>
      </c>
      <c r="H50" s="2551" t="str">
        <f>IF('職員点検資料２ (記入例)'!H50="","",'職員点検資料２ (記入例)'!H50)</f>
        <v/>
      </c>
      <c r="I50" s="2551" t="str">
        <f>'職員点検資料２ (記入例)'!I50</f>
        <v>定めあり・定めなし</v>
      </c>
      <c r="J50" s="2571"/>
      <c r="K50" s="2565" t="s">
        <v>500</v>
      </c>
      <c r="L50" s="2454"/>
      <c r="M50" s="2518" t="s">
        <v>500</v>
      </c>
      <c r="N50" s="2571"/>
      <c r="O50" s="2565" t="s">
        <v>500</v>
      </c>
      <c r="P50" s="2454"/>
      <c r="Q50" s="2518" t="s">
        <v>500</v>
      </c>
      <c r="W50" s="2355" t="str">
        <f>'職員点検資料２ (記入例)'!AG50</f>
        <v/>
      </c>
    </row>
    <row r="51" spans="1:23" s="13" customFormat="1" ht="12">
      <c r="A51" s="2356"/>
      <c r="B51" s="2549"/>
      <c r="C51" s="2510"/>
      <c r="D51" s="2510"/>
      <c r="E51" s="2552"/>
      <c r="F51" s="24" t="str">
        <f>'職員点検資料２ (記入例)'!F51</f>
        <v>幼稚園教諭</v>
      </c>
      <c r="G51" s="25" t="str">
        <f>IF('職員点検資料２ (記入例)'!G51="","",'職員点検資料２ (記入例)'!G51)</f>
        <v/>
      </c>
      <c r="H51" s="2552"/>
      <c r="I51" s="2552"/>
      <c r="J51" s="2572"/>
      <c r="K51" s="2566"/>
      <c r="L51" s="2428"/>
      <c r="M51" s="2519"/>
      <c r="N51" s="2572"/>
      <c r="O51" s="2566"/>
      <c r="P51" s="2428"/>
      <c r="Q51" s="2519"/>
      <c r="W51" s="2356"/>
    </row>
    <row r="52" spans="1:23" s="13" customFormat="1" ht="12">
      <c r="A52" s="2357"/>
      <c r="B52" s="2550"/>
      <c r="C52" s="2511"/>
      <c r="D52" s="2511"/>
      <c r="E52" s="2553"/>
      <c r="F52" s="26" t="str">
        <f>'職員点検資料２ (記入例)'!F52</f>
        <v>（　　　　　　）</v>
      </c>
      <c r="G52" s="27" t="str">
        <f>IF('職員点検資料２ (記入例)'!G52="","",'職員点検資料２ (記入例)'!G52)</f>
        <v/>
      </c>
      <c r="H52" s="2553"/>
      <c r="I52" s="2553"/>
      <c r="J52" s="2573"/>
      <c r="K52" s="2567"/>
      <c r="L52" s="2429"/>
      <c r="M52" s="2520"/>
      <c r="N52" s="2573"/>
      <c r="O52" s="2567"/>
      <c r="P52" s="2429"/>
      <c r="Q52" s="2520"/>
      <c r="W52" s="2357"/>
    </row>
    <row r="53" spans="1:23" s="13" customFormat="1" ht="12" customHeight="1">
      <c r="A53" s="2355">
        <v>17</v>
      </c>
      <c r="B53" s="2548" t="str">
        <f>IF('職員点検資料２ (記入例)'!B53="","",'職員点検資料２ (記入例)'!B53)</f>
        <v/>
      </c>
      <c r="C53" s="2509" t="str">
        <f>IF('職員点検資料２ (記入例)'!C53="","",'職員点検資料２ (記入例)'!C53)</f>
        <v/>
      </c>
      <c r="D53" s="2546" t="str">
        <f>IF('職員点検資料２ (記入例)'!D53="","",'職員点検資料２ (記入例)'!D53)</f>
        <v/>
      </c>
      <c r="E53" s="2551" t="str">
        <f>IF('職員点検資料２ (記入例)'!E53="","",'職員点検資料２ (記入例)'!E53)</f>
        <v/>
      </c>
      <c r="F53" s="22" t="str">
        <f>'職員点検資料２ (記入例)'!F53</f>
        <v>保育士</v>
      </c>
      <c r="G53" s="23" t="str">
        <f>IF('職員点検資料２ (記入例)'!G53="","",'職員点検資料２ (記入例)'!G53)</f>
        <v/>
      </c>
      <c r="H53" s="2551" t="str">
        <f>IF('職員点検資料２ (記入例)'!H53="","",'職員点検資料２ (記入例)'!H53)</f>
        <v/>
      </c>
      <c r="I53" s="2551" t="str">
        <f>'職員点検資料２ (記入例)'!I53</f>
        <v>定めあり・定めなし</v>
      </c>
      <c r="J53" s="2571"/>
      <c r="K53" s="2565" t="s">
        <v>500</v>
      </c>
      <c r="L53" s="2454"/>
      <c r="M53" s="2518" t="s">
        <v>500</v>
      </c>
      <c r="N53" s="2571"/>
      <c r="O53" s="2565" t="s">
        <v>500</v>
      </c>
      <c r="P53" s="2454"/>
      <c r="Q53" s="2518" t="s">
        <v>500</v>
      </c>
      <c r="W53" s="2355" t="str">
        <f>'職員点検資料２ (記入例)'!AG53</f>
        <v/>
      </c>
    </row>
    <row r="54" spans="1:23" s="13" customFormat="1" ht="12">
      <c r="A54" s="2356"/>
      <c r="B54" s="2549"/>
      <c r="C54" s="2510"/>
      <c r="D54" s="2510"/>
      <c r="E54" s="2552"/>
      <c r="F54" s="24" t="str">
        <f>'職員点検資料２ (記入例)'!F54</f>
        <v>幼稚園教諭</v>
      </c>
      <c r="G54" s="25" t="str">
        <f>IF('職員点検資料２ (記入例)'!G54="","",'職員点検資料２ (記入例)'!G54)</f>
        <v/>
      </c>
      <c r="H54" s="2552"/>
      <c r="I54" s="2552"/>
      <c r="J54" s="2572"/>
      <c r="K54" s="2566"/>
      <c r="L54" s="2428"/>
      <c r="M54" s="2519"/>
      <c r="N54" s="2572"/>
      <c r="O54" s="2566"/>
      <c r="P54" s="2428"/>
      <c r="Q54" s="2519"/>
      <c r="W54" s="2356"/>
    </row>
    <row r="55" spans="1:23" s="13" customFormat="1">
      <c r="A55" s="2357"/>
      <c r="B55" s="2550"/>
      <c r="C55" s="2511"/>
      <c r="D55" s="2511"/>
      <c r="E55" s="2553"/>
      <c r="F55" s="26" t="str">
        <f>'職員点検資料２ (記入例)'!F55</f>
        <v>（　　　　　　）</v>
      </c>
      <c r="G55" s="27" t="str">
        <f>IF('職員点検資料２ (記入例)'!G55="","",'職員点検資料２ (記入例)'!G55)</f>
        <v/>
      </c>
      <c r="H55" s="2553"/>
      <c r="I55" s="2553"/>
      <c r="J55" s="2573"/>
      <c r="K55" s="2567"/>
      <c r="L55" s="2429"/>
      <c r="M55" s="2520"/>
      <c r="N55" s="2573"/>
      <c r="O55" s="2567"/>
      <c r="P55" s="2429"/>
      <c r="Q55" s="2520"/>
      <c r="R55" s="11"/>
      <c r="S55" s="11"/>
      <c r="T55" s="11"/>
      <c r="U55" s="11"/>
      <c r="W55" s="2357"/>
    </row>
    <row r="56" spans="1:23" s="13" customFormat="1" ht="12" customHeight="1">
      <c r="A56" s="2355">
        <v>18</v>
      </c>
      <c r="B56" s="2548" t="str">
        <f>IF('職員点検資料２ (記入例)'!B56="","",'職員点検資料２ (記入例)'!B56)</f>
        <v/>
      </c>
      <c r="C56" s="2509" t="str">
        <f>IF('職員点検資料２ (記入例)'!C56="","",'職員点検資料２ (記入例)'!C56)</f>
        <v/>
      </c>
      <c r="D56" s="2546" t="str">
        <f>IF('職員点検資料２ (記入例)'!D56="","",'職員点検資料２ (記入例)'!D56)</f>
        <v/>
      </c>
      <c r="E56" s="2551" t="str">
        <f>IF('職員点検資料２ (記入例)'!E56="","",'職員点検資料２ (記入例)'!E56)</f>
        <v/>
      </c>
      <c r="F56" s="22" t="str">
        <f>'職員点検資料２ (記入例)'!F56</f>
        <v>保育士</v>
      </c>
      <c r="G56" s="23" t="str">
        <f>IF('職員点検資料２ (記入例)'!G56="","",'職員点検資料２ (記入例)'!G56)</f>
        <v/>
      </c>
      <c r="H56" s="2551" t="str">
        <f>IF('職員点検資料２ (記入例)'!H56="","",'職員点検資料２ (記入例)'!H56)</f>
        <v/>
      </c>
      <c r="I56" s="2551" t="str">
        <f>'職員点検資料２ (記入例)'!I56</f>
        <v>定めあり・定めなし</v>
      </c>
      <c r="J56" s="2571"/>
      <c r="K56" s="2565" t="s">
        <v>500</v>
      </c>
      <c r="L56" s="2454"/>
      <c r="M56" s="2518" t="s">
        <v>500</v>
      </c>
      <c r="N56" s="2571"/>
      <c r="O56" s="2565" t="s">
        <v>500</v>
      </c>
      <c r="P56" s="2454"/>
      <c r="Q56" s="2518" t="s">
        <v>500</v>
      </c>
      <c r="R56" s="11"/>
      <c r="S56" s="11"/>
      <c r="T56" s="11"/>
      <c r="U56" s="11"/>
      <c r="W56" s="2355" t="str">
        <f>'職員点検資料２ (記入例)'!AG56</f>
        <v/>
      </c>
    </row>
    <row r="57" spans="1:23" s="13" customFormat="1">
      <c r="A57" s="2356"/>
      <c r="B57" s="2549"/>
      <c r="C57" s="2510"/>
      <c r="D57" s="2510"/>
      <c r="E57" s="2552"/>
      <c r="F57" s="24" t="str">
        <f>'職員点検資料２ (記入例)'!F57</f>
        <v>幼稚園教諭</v>
      </c>
      <c r="G57" s="25" t="str">
        <f>IF('職員点検資料２ (記入例)'!G57="","",'職員点検資料２ (記入例)'!G57)</f>
        <v/>
      </c>
      <c r="H57" s="2552"/>
      <c r="I57" s="2552"/>
      <c r="J57" s="2572"/>
      <c r="K57" s="2566"/>
      <c r="L57" s="2428"/>
      <c r="M57" s="2519"/>
      <c r="N57" s="2572"/>
      <c r="O57" s="2566"/>
      <c r="P57" s="2428"/>
      <c r="Q57" s="2519"/>
      <c r="R57" s="11"/>
      <c r="S57" s="11"/>
      <c r="T57" s="11"/>
      <c r="U57" s="11"/>
      <c r="W57" s="2356"/>
    </row>
    <row r="58" spans="1:23" s="13" customFormat="1">
      <c r="A58" s="2357"/>
      <c r="B58" s="2550"/>
      <c r="C58" s="2511"/>
      <c r="D58" s="2511"/>
      <c r="E58" s="2553"/>
      <c r="F58" s="26" t="str">
        <f>'職員点検資料２ (記入例)'!F58</f>
        <v>（　　　　　　）</v>
      </c>
      <c r="G58" s="27" t="str">
        <f>IF('職員点検資料２ (記入例)'!G58="","",'職員点検資料２ (記入例)'!G58)</f>
        <v/>
      </c>
      <c r="H58" s="2553"/>
      <c r="I58" s="2553"/>
      <c r="J58" s="2573"/>
      <c r="K58" s="2567"/>
      <c r="L58" s="2429"/>
      <c r="M58" s="2520"/>
      <c r="N58" s="2573"/>
      <c r="O58" s="2567"/>
      <c r="P58" s="2429"/>
      <c r="Q58" s="2520"/>
      <c r="R58" s="11"/>
      <c r="S58" s="11"/>
      <c r="T58" s="11"/>
      <c r="U58" s="11"/>
      <c r="W58" s="2357"/>
    </row>
    <row r="59" spans="1:23" s="13" customFormat="1" ht="12" customHeight="1">
      <c r="A59" s="2355">
        <v>19</v>
      </c>
      <c r="B59" s="2548" t="str">
        <f>IF('職員点検資料２ (記入例)'!B59="","",'職員点検資料２ (記入例)'!B59)</f>
        <v/>
      </c>
      <c r="C59" s="2509" t="str">
        <f>IF('職員点検資料２ (記入例)'!C59="","",'職員点検資料２ (記入例)'!C59)</f>
        <v/>
      </c>
      <c r="D59" s="2546" t="str">
        <f>IF('職員点検資料２ (記入例)'!D59="","",'職員点検資料２ (記入例)'!D59)</f>
        <v/>
      </c>
      <c r="E59" s="2551" t="str">
        <f>IF('職員点検資料２ (記入例)'!E59="","",'職員点検資料２ (記入例)'!E59)</f>
        <v/>
      </c>
      <c r="F59" s="22" t="str">
        <f>'職員点検資料２ (記入例)'!F59</f>
        <v>保育士</v>
      </c>
      <c r="G59" s="23" t="str">
        <f>IF('職員点検資料２ (記入例)'!G59="","",'職員点検資料２ (記入例)'!G59)</f>
        <v/>
      </c>
      <c r="H59" s="2551" t="str">
        <f>IF('職員点検資料２ (記入例)'!H59="","",'職員点検資料２ (記入例)'!H59)</f>
        <v/>
      </c>
      <c r="I59" s="2551" t="str">
        <f>'職員点検資料２ (記入例)'!I59</f>
        <v>定めあり・定めなし</v>
      </c>
      <c r="J59" s="2571"/>
      <c r="K59" s="2565" t="s">
        <v>500</v>
      </c>
      <c r="L59" s="2454"/>
      <c r="M59" s="2518" t="s">
        <v>500</v>
      </c>
      <c r="N59" s="2571"/>
      <c r="O59" s="2565" t="s">
        <v>500</v>
      </c>
      <c r="P59" s="2454"/>
      <c r="Q59" s="2518" t="s">
        <v>500</v>
      </c>
      <c r="R59" s="11"/>
      <c r="S59" s="11"/>
      <c r="T59" s="11"/>
      <c r="U59" s="11"/>
      <c r="W59" s="2355" t="str">
        <f>'職員点検資料２ (記入例)'!AG59</f>
        <v/>
      </c>
    </row>
    <row r="60" spans="1:23" s="13" customFormat="1">
      <c r="A60" s="2356"/>
      <c r="B60" s="2549"/>
      <c r="C60" s="2510"/>
      <c r="D60" s="2510"/>
      <c r="E60" s="2552"/>
      <c r="F60" s="24" t="str">
        <f>'職員点検資料２ (記入例)'!F60</f>
        <v>幼稚園教諭</v>
      </c>
      <c r="G60" s="25" t="str">
        <f>IF('職員点検資料２ (記入例)'!G60="","",'職員点検資料２ (記入例)'!G60)</f>
        <v/>
      </c>
      <c r="H60" s="2552"/>
      <c r="I60" s="2552"/>
      <c r="J60" s="2572"/>
      <c r="K60" s="2566"/>
      <c r="L60" s="2428"/>
      <c r="M60" s="2519"/>
      <c r="N60" s="2572"/>
      <c r="O60" s="2566"/>
      <c r="P60" s="2428"/>
      <c r="Q60" s="2519"/>
      <c r="R60" s="11"/>
      <c r="S60" s="11"/>
      <c r="T60" s="11"/>
      <c r="U60" s="11"/>
      <c r="W60" s="2356"/>
    </row>
    <row r="61" spans="1:23" s="13" customFormat="1">
      <c r="A61" s="2357"/>
      <c r="B61" s="2550"/>
      <c r="C61" s="2511"/>
      <c r="D61" s="2511"/>
      <c r="E61" s="2553"/>
      <c r="F61" s="26" t="str">
        <f>'職員点検資料２ (記入例)'!F61</f>
        <v>（　　　　　　）</v>
      </c>
      <c r="G61" s="27" t="str">
        <f>IF('職員点検資料２ (記入例)'!G61="","",'職員点検資料２ (記入例)'!G61)</f>
        <v/>
      </c>
      <c r="H61" s="2553"/>
      <c r="I61" s="2553"/>
      <c r="J61" s="2573"/>
      <c r="K61" s="2567"/>
      <c r="L61" s="2429"/>
      <c r="M61" s="2520"/>
      <c r="N61" s="2573"/>
      <c r="O61" s="2567"/>
      <c r="P61" s="2429"/>
      <c r="Q61" s="2520"/>
      <c r="R61" s="11"/>
      <c r="S61" s="11"/>
      <c r="T61" s="11"/>
      <c r="U61" s="11"/>
      <c r="W61" s="2357"/>
    </row>
    <row r="62" spans="1:23" s="13" customFormat="1" ht="12" customHeight="1">
      <c r="A62" s="2355">
        <v>20</v>
      </c>
      <c r="B62" s="2548" t="str">
        <f>IF('職員点検資料２ (記入例)'!B62="","",'職員点検資料２ (記入例)'!B62)</f>
        <v/>
      </c>
      <c r="C62" s="2509" t="str">
        <f>IF('職員点検資料２ (記入例)'!C62="","",'職員点検資料２ (記入例)'!C62)</f>
        <v/>
      </c>
      <c r="D62" s="2546" t="str">
        <f>IF('職員点検資料２ (記入例)'!D62="","",'職員点検資料２ (記入例)'!D62)</f>
        <v/>
      </c>
      <c r="E62" s="2551" t="str">
        <f>IF('職員点検資料２ (記入例)'!E62="","",'職員点検資料２ (記入例)'!E62)</f>
        <v/>
      </c>
      <c r="F62" s="22" t="str">
        <f>'職員点検資料２ (記入例)'!F62</f>
        <v>保育士</v>
      </c>
      <c r="G62" s="23" t="str">
        <f>IF('職員点検資料２ (記入例)'!G62="","",'職員点検資料２ (記入例)'!G62)</f>
        <v/>
      </c>
      <c r="H62" s="2551" t="str">
        <f>IF('職員点検資料２ (記入例)'!H62="","",'職員点検資料２ (記入例)'!H62)</f>
        <v/>
      </c>
      <c r="I62" s="2551" t="str">
        <f>'職員点検資料２ (記入例)'!I62</f>
        <v>定めあり・定めなし</v>
      </c>
      <c r="J62" s="2571"/>
      <c r="K62" s="2565" t="s">
        <v>500</v>
      </c>
      <c r="L62" s="2454"/>
      <c r="M62" s="2518" t="s">
        <v>500</v>
      </c>
      <c r="N62" s="2571"/>
      <c r="O62" s="2565" t="s">
        <v>500</v>
      </c>
      <c r="P62" s="2454"/>
      <c r="Q62" s="2518" t="s">
        <v>500</v>
      </c>
      <c r="R62" s="11"/>
      <c r="S62" s="11"/>
      <c r="T62" s="11"/>
      <c r="U62" s="11"/>
      <c r="W62" s="2355" t="str">
        <f>'職員点検資料２ (記入例)'!AG62</f>
        <v/>
      </c>
    </row>
    <row r="63" spans="1:23" s="13" customFormat="1">
      <c r="A63" s="2356"/>
      <c r="B63" s="2549"/>
      <c r="C63" s="2510"/>
      <c r="D63" s="2510"/>
      <c r="E63" s="2552"/>
      <c r="F63" s="24" t="str">
        <f>'職員点検資料２ (記入例)'!F63</f>
        <v>幼稚園教諭</v>
      </c>
      <c r="G63" s="25" t="str">
        <f>IF('職員点検資料２ (記入例)'!G63="","",'職員点検資料２ (記入例)'!G63)</f>
        <v/>
      </c>
      <c r="H63" s="2552"/>
      <c r="I63" s="2552"/>
      <c r="J63" s="2572"/>
      <c r="K63" s="2566"/>
      <c r="L63" s="2428"/>
      <c r="M63" s="2519"/>
      <c r="N63" s="2572"/>
      <c r="O63" s="2566"/>
      <c r="P63" s="2428"/>
      <c r="Q63" s="2519"/>
      <c r="R63" s="11"/>
      <c r="S63" s="11"/>
      <c r="T63" s="11"/>
      <c r="U63" s="11"/>
      <c r="W63" s="2356"/>
    </row>
    <row r="64" spans="1:23" s="13" customFormat="1">
      <c r="A64" s="2357"/>
      <c r="B64" s="2550"/>
      <c r="C64" s="2511"/>
      <c r="D64" s="2511"/>
      <c r="E64" s="2553"/>
      <c r="F64" s="26" t="str">
        <f>'職員点検資料２ (記入例)'!F64</f>
        <v>（　　　　　　）</v>
      </c>
      <c r="G64" s="27" t="str">
        <f>IF('職員点検資料２ (記入例)'!G64="","",'職員点検資料２ (記入例)'!G64)</f>
        <v/>
      </c>
      <c r="H64" s="2553"/>
      <c r="I64" s="2553"/>
      <c r="J64" s="2573"/>
      <c r="K64" s="2567"/>
      <c r="L64" s="2429"/>
      <c r="M64" s="2520"/>
      <c r="N64" s="2573"/>
      <c r="O64" s="2567"/>
      <c r="P64" s="2429"/>
      <c r="Q64" s="2520"/>
      <c r="R64" s="11"/>
      <c r="S64" s="11"/>
      <c r="T64" s="11"/>
      <c r="U64" s="11"/>
      <c r="W64" s="2357"/>
    </row>
    <row r="65" spans="1:23" s="13" customFormat="1" ht="12" customHeight="1">
      <c r="A65" s="2355">
        <v>21</v>
      </c>
      <c r="B65" s="2548" t="str">
        <f>IF('職員点検資料２ (記入例)'!B65="","",'職員点検資料２ (記入例)'!B65)</f>
        <v/>
      </c>
      <c r="C65" s="2509" t="str">
        <f>IF('職員点検資料２ (記入例)'!C65="","",'職員点検資料２ (記入例)'!C65)</f>
        <v/>
      </c>
      <c r="D65" s="2546" t="str">
        <f>IF('職員点検資料２ (記入例)'!D65="","",'職員点検資料２ (記入例)'!D65)</f>
        <v/>
      </c>
      <c r="E65" s="2551" t="str">
        <f>IF('職員点検資料２ (記入例)'!E65="","",'職員点検資料２ (記入例)'!E65)</f>
        <v/>
      </c>
      <c r="F65" s="22" t="str">
        <f>'職員点検資料２ (記入例)'!F65</f>
        <v>保育士</v>
      </c>
      <c r="G65" s="23" t="str">
        <f>IF('職員点検資料２ (記入例)'!G65="","",'職員点検資料２ (記入例)'!G65)</f>
        <v/>
      </c>
      <c r="H65" s="2551" t="str">
        <f>IF('職員点検資料２ (記入例)'!H65="","",'職員点検資料２ (記入例)'!H65)</f>
        <v/>
      </c>
      <c r="I65" s="2551" t="str">
        <f>'職員点検資料２ (記入例)'!I65</f>
        <v>定めあり・定めなし</v>
      </c>
      <c r="J65" s="2571"/>
      <c r="K65" s="2565" t="s">
        <v>500</v>
      </c>
      <c r="L65" s="2454"/>
      <c r="M65" s="2518" t="s">
        <v>500</v>
      </c>
      <c r="N65" s="2571"/>
      <c r="O65" s="2565" t="s">
        <v>500</v>
      </c>
      <c r="P65" s="2454"/>
      <c r="Q65" s="2518" t="s">
        <v>500</v>
      </c>
      <c r="R65" s="11"/>
      <c r="S65" s="11"/>
      <c r="T65" s="11"/>
      <c r="U65" s="11"/>
      <c r="W65" s="2355" t="str">
        <f>'職員点検資料２ (記入例)'!AG65</f>
        <v/>
      </c>
    </row>
    <row r="66" spans="1:23" s="13" customFormat="1">
      <c r="A66" s="2356"/>
      <c r="B66" s="2549"/>
      <c r="C66" s="2510"/>
      <c r="D66" s="2510"/>
      <c r="E66" s="2552"/>
      <c r="F66" s="24" t="str">
        <f>'職員点検資料２ (記入例)'!F66</f>
        <v>幼稚園教諭</v>
      </c>
      <c r="G66" s="25" t="str">
        <f>IF('職員点検資料２ (記入例)'!G66="","",'職員点検資料２ (記入例)'!G66)</f>
        <v/>
      </c>
      <c r="H66" s="2552"/>
      <c r="I66" s="2552"/>
      <c r="J66" s="2572"/>
      <c r="K66" s="2566"/>
      <c r="L66" s="2428"/>
      <c r="M66" s="2519"/>
      <c r="N66" s="2572"/>
      <c r="O66" s="2566"/>
      <c r="P66" s="2428"/>
      <c r="Q66" s="2519"/>
      <c r="R66" s="11"/>
      <c r="S66" s="11"/>
      <c r="T66" s="11"/>
      <c r="U66" s="11"/>
      <c r="W66" s="2356"/>
    </row>
    <row r="67" spans="1:23" s="13" customFormat="1">
      <c r="A67" s="2357"/>
      <c r="B67" s="2550"/>
      <c r="C67" s="2511"/>
      <c r="D67" s="2511"/>
      <c r="E67" s="2553"/>
      <c r="F67" s="26" t="str">
        <f>'職員点検資料２ (記入例)'!F67</f>
        <v>（　　　　　　）</v>
      </c>
      <c r="G67" s="27" t="str">
        <f>IF('職員点検資料２ (記入例)'!G67="","",'職員点検資料２ (記入例)'!G67)</f>
        <v/>
      </c>
      <c r="H67" s="2553"/>
      <c r="I67" s="2553"/>
      <c r="J67" s="2573"/>
      <c r="K67" s="2567"/>
      <c r="L67" s="2429"/>
      <c r="M67" s="2520"/>
      <c r="N67" s="2573"/>
      <c r="O67" s="2567"/>
      <c r="P67" s="2429"/>
      <c r="Q67" s="2520"/>
      <c r="R67" s="11"/>
      <c r="S67" s="11"/>
      <c r="T67" s="11"/>
      <c r="U67" s="11"/>
      <c r="W67" s="2357"/>
    </row>
    <row r="68" spans="1:23" s="13" customFormat="1" ht="12" customHeight="1">
      <c r="A68" s="2355">
        <v>22</v>
      </c>
      <c r="B68" s="2548" t="str">
        <f>IF('職員点検資料２ (記入例)'!B68="","",'職員点検資料２ (記入例)'!B68)</f>
        <v/>
      </c>
      <c r="C68" s="2509" t="str">
        <f>IF('職員点検資料２ (記入例)'!C68="","",'職員点検資料２ (記入例)'!C68)</f>
        <v/>
      </c>
      <c r="D68" s="2546" t="str">
        <f>IF('職員点検資料２ (記入例)'!D68="","",'職員点検資料２ (記入例)'!D68)</f>
        <v/>
      </c>
      <c r="E68" s="2551" t="str">
        <f>IF('職員点検資料２ (記入例)'!E68="","",'職員点検資料２ (記入例)'!E68)</f>
        <v/>
      </c>
      <c r="F68" s="22" t="str">
        <f>'職員点検資料２ (記入例)'!F68</f>
        <v>保育士</v>
      </c>
      <c r="G68" s="23" t="str">
        <f>IF('職員点検資料２ (記入例)'!G68="","",'職員点検資料２ (記入例)'!G68)</f>
        <v/>
      </c>
      <c r="H68" s="2551" t="str">
        <f>IF('職員点検資料２ (記入例)'!H68="","",'職員点検資料２ (記入例)'!H68)</f>
        <v/>
      </c>
      <c r="I68" s="2551" t="str">
        <f>'職員点検資料２ (記入例)'!I68</f>
        <v>定めあり・定めなし</v>
      </c>
      <c r="J68" s="2571"/>
      <c r="K68" s="2565" t="s">
        <v>500</v>
      </c>
      <c r="L68" s="2454"/>
      <c r="M68" s="2518" t="s">
        <v>500</v>
      </c>
      <c r="N68" s="2571"/>
      <c r="O68" s="2565" t="s">
        <v>500</v>
      </c>
      <c r="P68" s="2454"/>
      <c r="Q68" s="2518" t="s">
        <v>500</v>
      </c>
      <c r="R68" s="11"/>
      <c r="S68" s="11"/>
      <c r="T68" s="11"/>
      <c r="U68" s="11"/>
      <c r="W68" s="2355" t="str">
        <f>'職員点検資料２ (記入例)'!AG68</f>
        <v/>
      </c>
    </row>
    <row r="69" spans="1:23" s="13" customFormat="1">
      <c r="A69" s="2356"/>
      <c r="B69" s="2549"/>
      <c r="C69" s="2510"/>
      <c r="D69" s="2510"/>
      <c r="E69" s="2552"/>
      <c r="F69" s="24" t="str">
        <f>'職員点検資料２ (記入例)'!F69</f>
        <v>幼稚園教諭</v>
      </c>
      <c r="G69" s="25" t="str">
        <f>IF('職員点検資料２ (記入例)'!G69="","",'職員点検資料２ (記入例)'!G69)</f>
        <v/>
      </c>
      <c r="H69" s="2552"/>
      <c r="I69" s="2552"/>
      <c r="J69" s="2572"/>
      <c r="K69" s="2566"/>
      <c r="L69" s="2428"/>
      <c r="M69" s="2519"/>
      <c r="N69" s="2572"/>
      <c r="O69" s="2566"/>
      <c r="P69" s="2428"/>
      <c r="Q69" s="2519"/>
      <c r="R69" s="11"/>
      <c r="S69" s="11"/>
      <c r="T69" s="11"/>
      <c r="U69" s="11"/>
      <c r="W69" s="2356"/>
    </row>
    <row r="70" spans="1:23" s="13" customFormat="1">
      <c r="A70" s="2357"/>
      <c r="B70" s="2550"/>
      <c r="C70" s="2511"/>
      <c r="D70" s="2511"/>
      <c r="E70" s="2553"/>
      <c r="F70" s="26" t="str">
        <f>'職員点検資料２ (記入例)'!F70</f>
        <v>（　　　　　　）</v>
      </c>
      <c r="G70" s="27" t="str">
        <f>IF('職員点検資料２ (記入例)'!G70="","",'職員点検資料２ (記入例)'!G70)</f>
        <v/>
      </c>
      <c r="H70" s="2553"/>
      <c r="I70" s="2553"/>
      <c r="J70" s="2573"/>
      <c r="K70" s="2567"/>
      <c r="L70" s="2429"/>
      <c r="M70" s="2520"/>
      <c r="N70" s="2573"/>
      <c r="O70" s="2567"/>
      <c r="P70" s="2429"/>
      <c r="Q70" s="2520"/>
      <c r="R70" s="11"/>
      <c r="S70" s="11"/>
      <c r="T70" s="11"/>
      <c r="U70" s="11"/>
      <c r="W70" s="2357"/>
    </row>
    <row r="71" spans="1:23" s="13" customFormat="1" ht="12" customHeight="1">
      <c r="A71" s="2355">
        <v>23</v>
      </c>
      <c r="B71" s="2548" t="str">
        <f>IF('職員点検資料２ (記入例)'!B71="","",'職員点検資料２ (記入例)'!B71)</f>
        <v/>
      </c>
      <c r="C71" s="2509" t="str">
        <f>IF('職員点検資料２ (記入例)'!C71="","",'職員点検資料２ (記入例)'!C71)</f>
        <v/>
      </c>
      <c r="D71" s="2546" t="str">
        <f>IF('職員点検資料２ (記入例)'!D71="","",'職員点検資料２ (記入例)'!D71)</f>
        <v/>
      </c>
      <c r="E71" s="2551" t="str">
        <f>IF('職員点検資料２ (記入例)'!E71="","",'職員点検資料２ (記入例)'!E71)</f>
        <v/>
      </c>
      <c r="F71" s="22" t="str">
        <f>'職員点検資料２ (記入例)'!F71</f>
        <v>保育士</v>
      </c>
      <c r="G71" s="23" t="str">
        <f>IF('職員点検資料２ (記入例)'!G71="","",'職員点検資料２ (記入例)'!G71)</f>
        <v/>
      </c>
      <c r="H71" s="2551" t="str">
        <f>IF('職員点検資料２ (記入例)'!H71="","",'職員点検資料２ (記入例)'!H71)</f>
        <v/>
      </c>
      <c r="I71" s="2551" t="str">
        <f>'職員点検資料２ (記入例)'!I71</f>
        <v>定めあり・定めなし</v>
      </c>
      <c r="J71" s="2571"/>
      <c r="K71" s="2565" t="s">
        <v>500</v>
      </c>
      <c r="L71" s="2454"/>
      <c r="M71" s="2518" t="s">
        <v>500</v>
      </c>
      <c r="N71" s="2571"/>
      <c r="O71" s="2565" t="s">
        <v>500</v>
      </c>
      <c r="P71" s="2454"/>
      <c r="Q71" s="2518" t="s">
        <v>500</v>
      </c>
      <c r="R71" s="11"/>
      <c r="S71" s="11"/>
      <c r="T71" s="11"/>
      <c r="U71" s="11"/>
      <c r="W71" s="2355" t="str">
        <f>'職員点検資料２ (記入例)'!AG71</f>
        <v/>
      </c>
    </row>
    <row r="72" spans="1:23" s="13" customFormat="1">
      <c r="A72" s="2356"/>
      <c r="B72" s="2549"/>
      <c r="C72" s="2510"/>
      <c r="D72" s="2510"/>
      <c r="E72" s="2552"/>
      <c r="F72" s="24" t="str">
        <f>'職員点検資料２ (記入例)'!F72</f>
        <v>幼稚園教諭</v>
      </c>
      <c r="G72" s="25" t="str">
        <f>IF('職員点検資料２ (記入例)'!G72="","",'職員点検資料２ (記入例)'!G72)</f>
        <v/>
      </c>
      <c r="H72" s="2552"/>
      <c r="I72" s="2552"/>
      <c r="J72" s="2572"/>
      <c r="K72" s="2566"/>
      <c r="L72" s="2428"/>
      <c r="M72" s="2519"/>
      <c r="N72" s="2572"/>
      <c r="O72" s="2566"/>
      <c r="P72" s="2428"/>
      <c r="Q72" s="2519"/>
      <c r="R72" s="11"/>
      <c r="S72" s="11"/>
      <c r="T72" s="11"/>
      <c r="U72" s="11"/>
      <c r="W72" s="2356"/>
    </row>
    <row r="73" spans="1:23" s="13" customFormat="1">
      <c r="A73" s="2357"/>
      <c r="B73" s="2550"/>
      <c r="C73" s="2511"/>
      <c r="D73" s="2511"/>
      <c r="E73" s="2553"/>
      <c r="F73" s="26" t="str">
        <f>'職員点検資料２ (記入例)'!F73</f>
        <v>（　　　　　　）</v>
      </c>
      <c r="G73" s="27" t="str">
        <f>IF('職員点検資料２ (記入例)'!G73="","",'職員点検資料２ (記入例)'!G73)</f>
        <v/>
      </c>
      <c r="H73" s="2553"/>
      <c r="I73" s="2553"/>
      <c r="J73" s="2573"/>
      <c r="K73" s="2567"/>
      <c r="L73" s="2429"/>
      <c r="M73" s="2520"/>
      <c r="N73" s="2573"/>
      <c r="O73" s="2567"/>
      <c r="P73" s="2429"/>
      <c r="Q73" s="2520"/>
      <c r="R73" s="11"/>
      <c r="S73" s="11"/>
      <c r="T73" s="11"/>
      <c r="U73" s="11"/>
      <c r="W73" s="2357"/>
    </row>
    <row r="74" spans="1:23" s="13" customFormat="1" ht="12" customHeight="1">
      <c r="A74" s="2355">
        <v>24</v>
      </c>
      <c r="B74" s="2548" t="str">
        <f>IF('職員点検資料２ (記入例)'!B74="","",'職員点検資料２ (記入例)'!B74)</f>
        <v/>
      </c>
      <c r="C74" s="2509" t="str">
        <f>IF('職員点検資料２ (記入例)'!C74="","",'職員点検資料２ (記入例)'!C74)</f>
        <v/>
      </c>
      <c r="D74" s="2546" t="str">
        <f>IF('職員点検資料２ (記入例)'!D74="","",'職員点検資料２ (記入例)'!D74)</f>
        <v/>
      </c>
      <c r="E74" s="2551" t="str">
        <f>IF('職員点検資料２ (記入例)'!E74="","",'職員点検資料２ (記入例)'!E74)</f>
        <v/>
      </c>
      <c r="F74" s="22" t="str">
        <f>'職員点検資料２ (記入例)'!F74</f>
        <v>保育士</v>
      </c>
      <c r="G74" s="23" t="str">
        <f>IF('職員点検資料２ (記入例)'!G74="","",'職員点検資料２ (記入例)'!G74)</f>
        <v/>
      </c>
      <c r="H74" s="2551" t="str">
        <f>IF('職員点検資料２ (記入例)'!H74="","",'職員点検資料２ (記入例)'!H74)</f>
        <v/>
      </c>
      <c r="I74" s="2551" t="str">
        <f>'職員点検資料２ (記入例)'!I74</f>
        <v>定めあり・定めなし</v>
      </c>
      <c r="J74" s="2571"/>
      <c r="K74" s="2565" t="s">
        <v>500</v>
      </c>
      <c r="L74" s="2454"/>
      <c r="M74" s="2518" t="s">
        <v>500</v>
      </c>
      <c r="N74" s="2571"/>
      <c r="O74" s="2565" t="s">
        <v>500</v>
      </c>
      <c r="P74" s="2454"/>
      <c r="Q74" s="2518" t="s">
        <v>500</v>
      </c>
      <c r="R74" s="11"/>
      <c r="S74" s="11"/>
      <c r="T74" s="11"/>
      <c r="U74" s="11"/>
      <c r="W74" s="2355" t="str">
        <f>'職員点検資料２ (記入例)'!AG74</f>
        <v/>
      </c>
    </row>
    <row r="75" spans="1:23" s="13" customFormat="1">
      <c r="A75" s="2356"/>
      <c r="B75" s="2549"/>
      <c r="C75" s="2510"/>
      <c r="D75" s="2510"/>
      <c r="E75" s="2552"/>
      <c r="F75" s="24" t="str">
        <f>'職員点検資料２ (記入例)'!F75</f>
        <v>幼稚園教諭</v>
      </c>
      <c r="G75" s="25" t="str">
        <f>IF('職員点検資料２ (記入例)'!G75="","",'職員点検資料２ (記入例)'!G75)</f>
        <v/>
      </c>
      <c r="H75" s="2552"/>
      <c r="I75" s="2552"/>
      <c r="J75" s="2572"/>
      <c r="K75" s="2566"/>
      <c r="L75" s="2428"/>
      <c r="M75" s="2519"/>
      <c r="N75" s="2572"/>
      <c r="O75" s="2566"/>
      <c r="P75" s="2428"/>
      <c r="Q75" s="2519"/>
      <c r="R75" s="11"/>
      <c r="S75" s="11"/>
      <c r="T75" s="11"/>
      <c r="U75" s="11"/>
      <c r="W75" s="2356"/>
    </row>
    <row r="76" spans="1:23" s="13" customFormat="1">
      <c r="A76" s="2357"/>
      <c r="B76" s="2550"/>
      <c r="C76" s="2511"/>
      <c r="D76" s="2511"/>
      <c r="E76" s="2553"/>
      <c r="F76" s="26" t="str">
        <f>'職員点検資料２ (記入例)'!F76</f>
        <v>（　　　　　　）</v>
      </c>
      <c r="G76" s="27" t="str">
        <f>IF('職員点検資料２ (記入例)'!G76="","",'職員点検資料２ (記入例)'!G76)</f>
        <v/>
      </c>
      <c r="H76" s="2553"/>
      <c r="I76" s="2553"/>
      <c r="J76" s="2573"/>
      <c r="K76" s="2567"/>
      <c r="L76" s="2429"/>
      <c r="M76" s="2520"/>
      <c r="N76" s="2573"/>
      <c r="O76" s="2567"/>
      <c r="P76" s="2429"/>
      <c r="Q76" s="2520"/>
      <c r="R76" s="11"/>
      <c r="S76" s="11"/>
      <c r="T76" s="11"/>
      <c r="U76" s="11"/>
      <c r="W76" s="2357"/>
    </row>
    <row r="77" spans="1:23" s="13" customFormat="1" ht="12" customHeight="1">
      <c r="A77" s="2355">
        <v>25</v>
      </c>
      <c r="B77" s="2548" t="str">
        <f>IF('職員点検資料２ (記入例)'!B77="","",'職員点検資料２ (記入例)'!B77)</f>
        <v/>
      </c>
      <c r="C77" s="2509" t="str">
        <f>IF('職員点検資料２ (記入例)'!C77="","",'職員点検資料２ (記入例)'!C77)</f>
        <v/>
      </c>
      <c r="D77" s="2546" t="str">
        <f>IF('職員点検資料２ (記入例)'!D77="","",'職員点検資料２ (記入例)'!D77)</f>
        <v/>
      </c>
      <c r="E77" s="2551" t="str">
        <f>IF('職員点検資料２ (記入例)'!E77="","",'職員点検資料２ (記入例)'!E77)</f>
        <v/>
      </c>
      <c r="F77" s="22" t="str">
        <f>'職員点検資料２ (記入例)'!F77</f>
        <v>保育士</v>
      </c>
      <c r="G77" s="23" t="str">
        <f>IF('職員点検資料２ (記入例)'!G77="","",'職員点検資料２ (記入例)'!G77)</f>
        <v/>
      </c>
      <c r="H77" s="2551" t="str">
        <f>IF('職員点検資料２ (記入例)'!H77="","",'職員点検資料２ (記入例)'!H77)</f>
        <v/>
      </c>
      <c r="I77" s="2551" t="str">
        <f>'職員点検資料２ (記入例)'!I77</f>
        <v>定めあり・定めなし</v>
      </c>
      <c r="J77" s="2571"/>
      <c r="K77" s="2565" t="s">
        <v>500</v>
      </c>
      <c r="L77" s="2454"/>
      <c r="M77" s="2518" t="s">
        <v>500</v>
      </c>
      <c r="N77" s="2571"/>
      <c r="O77" s="2565" t="s">
        <v>500</v>
      </c>
      <c r="P77" s="2454"/>
      <c r="Q77" s="2518" t="s">
        <v>500</v>
      </c>
      <c r="R77" s="11"/>
      <c r="S77" s="11"/>
      <c r="T77" s="11"/>
      <c r="U77" s="11"/>
      <c r="W77" s="2355" t="str">
        <f>'職員点検資料２ (記入例)'!AG77</f>
        <v/>
      </c>
    </row>
    <row r="78" spans="1:23" s="13" customFormat="1">
      <c r="A78" s="2356"/>
      <c r="B78" s="2549"/>
      <c r="C78" s="2510"/>
      <c r="D78" s="2510"/>
      <c r="E78" s="2552"/>
      <c r="F78" s="24" t="str">
        <f>'職員点検資料２ (記入例)'!F78</f>
        <v>幼稚園教諭</v>
      </c>
      <c r="G78" s="25" t="str">
        <f>IF('職員点検資料２ (記入例)'!G78="","",'職員点検資料２ (記入例)'!G78)</f>
        <v/>
      </c>
      <c r="H78" s="2552"/>
      <c r="I78" s="2552"/>
      <c r="J78" s="2572"/>
      <c r="K78" s="2566"/>
      <c r="L78" s="2428"/>
      <c r="M78" s="2519"/>
      <c r="N78" s="2572"/>
      <c r="O78" s="2566"/>
      <c r="P78" s="2428"/>
      <c r="Q78" s="2519"/>
      <c r="R78" s="11"/>
      <c r="S78" s="11"/>
      <c r="T78" s="11"/>
      <c r="U78" s="11"/>
      <c r="W78" s="2356"/>
    </row>
    <row r="79" spans="1:23" s="13" customFormat="1">
      <c r="A79" s="2357"/>
      <c r="B79" s="2550"/>
      <c r="C79" s="2511"/>
      <c r="D79" s="2511"/>
      <c r="E79" s="2553"/>
      <c r="F79" s="26" t="str">
        <f>'職員点検資料２ (記入例)'!F79</f>
        <v>（　　　　　　）</v>
      </c>
      <c r="G79" s="27" t="str">
        <f>IF('職員点検資料２ (記入例)'!G79="","",'職員点検資料２ (記入例)'!G79)</f>
        <v/>
      </c>
      <c r="H79" s="2553"/>
      <c r="I79" s="2553"/>
      <c r="J79" s="2573"/>
      <c r="K79" s="2567"/>
      <c r="L79" s="2429"/>
      <c r="M79" s="2520"/>
      <c r="N79" s="2573"/>
      <c r="O79" s="2567"/>
      <c r="P79" s="2429"/>
      <c r="Q79" s="2520"/>
      <c r="R79" s="11"/>
      <c r="S79" s="11"/>
      <c r="T79" s="11"/>
      <c r="U79" s="11"/>
      <c r="W79" s="2357"/>
    </row>
    <row r="80" spans="1:23" s="13" customFormat="1" ht="12" customHeight="1">
      <c r="A80" s="2355">
        <v>26</v>
      </c>
      <c r="B80" s="2548" t="str">
        <f>IF('職員点検資料２ (記入例)'!B80="","",'職員点検資料２ (記入例)'!B80)</f>
        <v/>
      </c>
      <c r="C80" s="2509" t="str">
        <f>IF('職員点検資料２ (記入例)'!C80="","",'職員点検資料２ (記入例)'!C80)</f>
        <v/>
      </c>
      <c r="D80" s="2546" t="str">
        <f>IF('職員点検資料２ (記入例)'!D80="","",'職員点検資料２ (記入例)'!D80)</f>
        <v/>
      </c>
      <c r="E80" s="2551" t="str">
        <f>IF('職員点検資料２ (記入例)'!E80="","",'職員点検資料２ (記入例)'!E80)</f>
        <v/>
      </c>
      <c r="F80" s="22" t="str">
        <f>'職員点検資料２ (記入例)'!F80</f>
        <v>保育士</v>
      </c>
      <c r="G80" s="23" t="str">
        <f>IF('職員点検資料２ (記入例)'!G80="","",'職員点検資料２ (記入例)'!G80)</f>
        <v/>
      </c>
      <c r="H80" s="2551" t="str">
        <f>IF('職員点検資料２ (記入例)'!H80="","",'職員点検資料２ (記入例)'!H80)</f>
        <v/>
      </c>
      <c r="I80" s="2551" t="str">
        <f>'職員点検資料２ (記入例)'!I80</f>
        <v>定めあり・定めなし</v>
      </c>
      <c r="J80" s="2571"/>
      <c r="K80" s="2565" t="s">
        <v>500</v>
      </c>
      <c r="L80" s="2454"/>
      <c r="M80" s="2518" t="s">
        <v>500</v>
      </c>
      <c r="N80" s="2571"/>
      <c r="O80" s="2565" t="s">
        <v>500</v>
      </c>
      <c r="P80" s="2454"/>
      <c r="Q80" s="2518" t="s">
        <v>500</v>
      </c>
      <c r="R80" s="11"/>
      <c r="S80" s="11"/>
      <c r="T80" s="11"/>
      <c r="U80" s="11"/>
      <c r="W80" s="2355" t="str">
        <f>'職員点検資料２ (記入例)'!AG80</f>
        <v/>
      </c>
    </row>
    <row r="81" spans="1:23" s="13" customFormat="1">
      <c r="A81" s="2356"/>
      <c r="B81" s="2549"/>
      <c r="C81" s="2510"/>
      <c r="D81" s="2510"/>
      <c r="E81" s="2552"/>
      <c r="F81" s="24" t="str">
        <f>'職員点検資料２ (記入例)'!F81</f>
        <v>幼稚園教諭</v>
      </c>
      <c r="G81" s="25" t="str">
        <f>IF('職員点検資料２ (記入例)'!G81="","",'職員点検資料２ (記入例)'!G81)</f>
        <v/>
      </c>
      <c r="H81" s="2552"/>
      <c r="I81" s="2552"/>
      <c r="J81" s="2572"/>
      <c r="K81" s="2566"/>
      <c r="L81" s="2428"/>
      <c r="M81" s="2519"/>
      <c r="N81" s="2572"/>
      <c r="O81" s="2566"/>
      <c r="P81" s="2428"/>
      <c r="Q81" s="2519"/>
      <c r="R81" s="11"/>
      <c r="S81" s="11"/>
      <c r="T81" s="11"/>
      <c r="U81" s="11"/>
      <c r="W81" s="2356"/>
    </row>
    <row r="82" spans="1:23" s="13" customFormat="1">
      <c r="A82" s="2357"/>
      <c r="B82" s="2550"/>
      <c r="C82" s="2511"/>
      <c r="D82" s="2511"/>
      <c r="E82" s="2553"/>
      <c r="F82" s="26" t="str">
        <f>'職員点検資料２ (記入例)'!F82</f>
        <v>（　　　　　　）</v>
      </c>
      <c r="G82" s="27" t="str">
        <f>IF('職員点検資料２ (記入例)'!G82="","",'職員点検資料２ (記入例)'!G82)</f>
        <v/>
      </c>
      <c r="H82" s="2553"/>
      <c r="I82" s="2553"/>
      <c r="J82" s="2573"/>
      <c r="K82" s="2567"/>
      <c r="L82" s="2429"/>
      <c r="M82" s="2520"/>
      <c r="N82" s="2573"/>
      <c r="O82" s="2567"/>
      <c r="P82" s="2429"/>
      <c r="Q82" s="2520"/>
      <c r="R82" s="11"/>
      <c r="S82" s="11"/>
      <c r="T82" s="11"/>
      <c r="U82" s="11"/>
      <c r="W82" s="2357"/>
    </row>
    <row r="83" spans="1:23" s="13" customFormat="1" ht="12" customHeight="1">
      <c r="A83" s="2355">
        <v>27</v>
      </c>
      <c r="B83" s="2548" t="str">
        <f>IF('職員点検資料２ (記入例)'!B83="","",'職員点検資料２ (記入例)'!B83)</f>
        <v/>
      </c>
      <c r="C83" s="2509" t="str">
        <f>IF('職員点検資料２ (記入例)'!C83="","",'職員点検資料２ (記入例)'!C83)</f>
        <v/>
      </c>
      <c r="D83" s="2546" t="str">
        <f>IF('職員点検資料２ (記入例)'!D83="","",'職員点検資料２ (記入例)'!D83)</f>
        <v/>
      </c>
      <c r="E83" s="2551" t="str">
        <f>IF('職員点検資料２ (記入例)'!E83="","",'職員点検資料２ (記入例)'!E83)</f>
        <v/>
      </c>
      <c r="F83" s="22" t="str">
        <f>'職員点検資料２ (記入例)'!F83</f>
        <v>保育士</v>
      </c>
      <c r="G83" s="23" t="str">
        <f>IF('職員点検資料２ (記入例)'!G83="","",'職員点検資料２ (記入例)'!G83)</f>
        <v/>
      </c>
      <c r="H83" s="2551" t="str">
        <f>IF('職員点検資料２ (記入例)'!H83="","",'職員点検資料２ (記入例)'!H83)</f>
        <v/>
      </c>
      <c r="I83" s="2551" t="str">
        <f>'職員点検資料２ (記入例)'!I83</f>
        <v>定めあり・定めなし</v>
      </c>
      <c r="J83" s="2571"/>
      <c r="K83" s="2565" t="s">
        <v>500</v>
      </c>
      <c r="L83" s="2454"/>
      <c r="M83" s="2518" t="s">
        <v>500</v>
      </c>
      <c r="N83" s="2571"/>
      <c r="O83" s="2565" t="s">
        <v>500</v>
      </c>
      <c r="P83" s="2454"/>
      <c r="Q83" s="2518" t="s">
        <v>500</v>
      </c>
      <c r="R83" s="11"/>
      <c r="S83" s="11"/>
      <c r="T83" s="11"/>
      <c r="U83" s="11"/>
      <c r="W83" s="2355" t="str">
        <f>'職員点検資料２ (記入例)'!AG83</f>
        <v/>
      </c>
    </row>
    <row r="84" spans="1:23" s="13" customFormat="1">
      <c r="A84" s="2356"/>
      <c r="B84" s="2549"/>
      <c r="C84" s="2510"/>
      <c r="D84" s="2510"/>
      <c r="E84" s="2552"/>
      <c r="F84" s="24" t="str">
        <f>'職員点検資料２ (記入例)'!F84</f>
        <v>幼稚園教諭</v>
      </c>
      <c r="G84" s="25" t="str">
        <f>IF('職員点検資料２ (記入例)'!G84="","",'職員点検資料２ (記入例)'!G84)</f>
        <v/>
      </c>
      <c r="H84" s="2552"/>
      <c r="I84" s="2552"/>
      <c r="J84" s="2572"/>
      <c r="K84" s="2566"/>
      <c r="L84" s="2428"/>
      <c r="M84" s="2519"/>
      <c r="N84" s="2572"/>
      <c r="O84" s="2566"/>
      <c r="P84" s="2428"/>
      <c r="Q84" s="2519"/>
      <c r="R84" s="11"/>
      <c r="S84" s="11"/>
      <c r="T84" s="11"/>
      <c r="U84" s="11"/>
      <c r="W84" s="2356"/>
    </row>
    <row r="85" spans="1:23" s="13" customFormat="1">
      <c r="A85" s="2357"/>
      <c r="B85" s="2550"/>
      <c r="C85" s="2511"/>
      <c r="D85" s="2511"/>
      <c r="E85" s="2553"/>
      <c r="F85" s="26" t="str">
        <f>'職員点検資料２ (記入例)'!F85</f>
        <v>（　　　　　　）</v>
      </c>
      <c r="G85" s="27" t="str">
        <f>IF('職員点検資料２ (記入例)'!G85="","",'職員点検資料２ (記入例)'!G85)</f>
        <v/>
      </c>
      <c r="H85" s="2553"/>
      <c r="I85" s="2553"/>
      <c r="J85" s="2573"/>
      <c r="K85" s="2567"/>
      <c r="L85" s="2429"/>
      <c r="M85" s="2520"/>
      <c r="N85" s="2573"/>
      <c r="O85" s="2567"/>
      <c r="P85" s="2429"/>
      <c r="Q85" s="2520"/>
      <c r="R85" s="11"/>
      <c r="S85" s="11"/>
      <c r="T85" s="11"/>
      <c r="U85" s="11"/>
      <c r="W85" s="2357"/>
    </row>
    <row r="86" spans="1:23" s="13" customFormat="1" ht="12" customHeight="1">
      <c r="A86" s="2355">
        <v>28</v>
      </c>
      <c r="B86" s="2548" t="str">
        <f>IF('職員点検資料２ (記入例)'!B86="","",'職員点検資料２ (記入例)'!B86)</f>
        <v/>
      </c>
      <c r="C86" s="2509" t="str">
        <f>IF('職員点検資料２ (記入例)'!C86="","",'職員点検資料２ (記入例)'!C86)</f>
        <v/>
      </c>
      <c r="D86" s="2546" t="str">
        <f>IF('職員点検資料２ (記入例)'!D86="","",'職員点検資料２ (記入例)'!D86)</f>
        <v/>
      </c>
      <c r="E86" s="2551" t="str">
        <f>IF('職員点検資料２ (記入例)'!E86="","",'職員点検資料２ (記入例)'!E86)</f>
        <v/>
      </c>
      <c r="F86" s="22" t="str">
        <f>'職員点検資料２ (記入例)'!F86</f>
        <v>保育士</v>
      </c>
      <c r="G86" s="23" t="str">
        <f>IF('職員点検資料２ (記入例)'!G86="","",'職員点検資料２ (記入例)'!G86)</f>
        <v/>
      </c>
      <c r="H86" s="2551" t="str">
        <f>IF('職員点検資料２ (記入例)'!H86="","",'職員点検資料２ (記入例)'!H86)</f>
        <v/>
      </c>
      <c r="I86" s="2551" t="str">
        <f>'職員点検資料２ (記入例)'!I86</f>
        <v>定めあり・定めなし</v>
      </c>
      <c r="J86" s="2571"/>
      <c r="K86" s="2565" t="s">
        <v>500</v>
      </c>
      <c r="L86" s="2454"/>
      <c r="M86" s="2518" t="s">
        <v>500</v>
      </c>
      <c r="N86" s="2571"/>
      <c r="O86" s="2565" t="s">
        <v>500</v>
      </c>
      <c r="P86" s="2454"/>
      <c r="Q86" s="2518" t="s">
        <v>500</v>
      </c>
      <c r="R86" s="11"/>
      <c r="S86" s="11"/>
      <c r="T86" s="11"/>
      <c r="U86" s="11"/>
      <c r="W86" s="2355" t="str">
        <f>'職員点検資料２ (記入例)'!AG86</f>
        <v/>
      </c>
    </row>
    <row r="87" spans="1:23" s="13" customFormat="1">
      <c r="A87" s="2356"/>
      <c r="B87" s="2549"/>
      <c r="C87" s="2510"/>
      <c r="D87" s="2510"/>
      <c r="E87" s="2552"/>
      <c r="F87" s="24" t="str">
        <f>'職員点検資料２ (記入例)'!F87</f>
        <v>幼稚園教諭</v>
      </c>
      <c r="G87" s="25" t="str">
        <f>IF('職員点検資料２ (記入例)'!G87="","",'職員点検資料２ (記入例)'!G87)</f>
        <v/>
      </c>
      <c r="H87" s="2552"/>
      <c r="I87" s="2552"/>
      <c r="J87" s="2572"/>
      <c r="K87" s="2566"/>
      <c r="L87" s="2428"/>
      <c r="M87" s="2519"/>
      <c r="N87" s="2572"/>
      <c r="O87" s="2566"/>
      <c r="P87" s="2428"/>
      <c r="Q87" s="2519"/>
      <c r="R87" s="11"/>
      <c r="S87" s="11"/>
      <c r="T87" s="11"/>
      <c r="U87" s="11"/>
      <c r="W87" s="2356"/>
    </row>
    <row r="88" spans="1:23" s="13" customFormat="1">
      <c r="A88" s="2357"/>
      <c r="B88" s="2550"/>
      <c r="C88" s="2511"/>
      <c r="D88" s="2511"/>
      <c r="E88" s="2553"/>
      <c r="F88" s="26" t="str">
        <f>'職員点検資料２ (記入例)'!F88</f>
        <v>（　　　　　　）</v>
      </c>
      <c r="G88" s="27" t="str">
        <f>IF('職員点検資料２ (記入例)'!G88="","",'職員点検資料２ (記入例)'!G88)</f>
        <v/>
      </c>
      <c r="H88" s="2553"/>
      <c r="I88" s="2553"/>
      <c r="J88" s="2573"/>
      <c r="K88" s="2567"/>
      <c r="L88" s="2429"/>
      <c r="M88" s="2520"/>
      <c r="N88" s="2573"/>
      <c r="O88" s="2567"/>
      <c r="P88" s="2429"/>
      <c r="Q88" s="2520"/>
      <c r="R88" s="11"/>
      <c r="S88" s="11"/>
      <c r="T88" s="11"/>
      <c r="U88" s="11"/>
      <c r="W88" s="2357"/>
    </row>
    <row r="89" spans="1:23" s="13" customFormat="1" ht="12" customHeight="1">
      <c r="A89" s="2355">
        <v>29</v>
      </c>
      <c r="B89" s="2548" t="str">
        <f>IF('職員点検資料２ (記入例)'!B89="","",'職員点検資料２ (記入例)'!B89)</f>
        <v/>
      </c>
      <c r="C89" s="2509" t="str">
        <f>IF('職員点検資料２ (記入例)'!C89="","",'職員点検資料２ (記入例)'!C89)</f>
        <v/>
      </c>
      <c r="D89" s="2546" t="str">
        <f>IF('職員点検資料２ (記入例)'!D89="","",'職員点検資料２ (記入例)'!D89)</f>
        <v/>
      </c>
      <c r="E89" s="2551" t="str">
        <f>IF('職員点検資料２ (記入例)'!E89="","",'職員点検資料２ (記入例)'!E89)</f>
        <v/>
      </c>
      <c r="F89" s="22" t="str">
        <f>'職員点検資料２ (記入例)'!F89</f>
        <v>保育士</v>
      </c>
      <c r="G89" s="23" t="str">
        <f>IF('職員点検資料２ (記入例)'!G89="","",'職員点検資料２ (記入例)'!G89)</f>
        <v/>
      </c>
      <c r="H89" s="2551" t="str">
        <f>IF('職員点検資料２ (記入例)'!H89="","",'職員点検資料２ (記入例)'!H89)</f>
        <v/>
      </c>
      <c r="I89" s="2551" t="str">
        <f>'職員点検資料２ (記入例)'!I89</f>
        <v>定めあり・定めなし</v>
      </c>
      <c r="J89" s="2571"/>
      <c r="K89" s="2565" t="s">
        <v>500</v>
      </c>
      <c r="L89" s="2454"/>
      <c r="M89" s="2518" t="s">
        <v>500</v>
      </c>
      <c r="N89" s="2571"/>
      <c r="O89" s="2565" t="s">
        <v>500</v>
      </c>
      <c r="P89" s="2454"/>
      <c r="Q89" s="2518" t="s">
        <v>500</v>
      </c>
      <c r="R89" s="11"/>
      <c r="S89" s="11"/>
      <c r="T89" s="11"/>
      <c r="U89" s="11"/>
      <c r="W89" s="2355" t="str">
        <f>'職員点検資料２ (記入例)'!AG89</f>
        <v/>
      </c>
    </row>
    <row r="90" spans="1:23" s="13" customFormat="1">
      <c r="A90" s="2356"/>
      <c r="B90" s="2549"/>
      <c r="C90" s="2510"/>
      <c r="D90" s="2510"/>
      <c r="E90" s="2552"/>
      <c r="F90" s="24" t="str">
        <f>'職員点検資料２ (記入例)'!F90</f>
        <v>幼稚園教諭</v>
      </c>
      <c r="G90" s="25" t="str">
        <f>IF('職員点検資料２ (記入例)'!G90="","",'職員点検資料２ (記入例)'!G90)</f>
        <v/>
      </c>
      <c r="H90" s="2552"/>
      <c r="I90" s="2552"/>
      <c r="J90" s="2572"/>
      <c r="K90" s="2566"/>
      <c r="L90" s="2428"/>
      <c r="M90" s="2519"/>
      <c r="N90" s="2572"/>
      <c r="O90" s="2566"/>
      <c r="P90" s="2428"/>
      <c r="Q90" s="2519"/>
      <c r="R90" s="11"/>
      <c r="S90" s="11"/>
      <c r="T90" s="11"/>
      <c r="U90" s="11"/>
      <c r="W90" s="2356"/>
    </row>
    <row r="91" spans="1:23" s="13" customFormat="1">
      <c r="A91" s="2357"/>
      <c r="B91" s="2550"/>
      <c r="C91" s="2511"/>
      <c r="D91" s="2511"/>
      <c r="E91" s="2553"/>
      <c r="F91" s="26" t="str">
        <f>'職員点検資料２ (記入例)'!F91</f>
        <v>（　　　　　　）</v>
      </c>
      <c r="G91" s="27" t="str">
        <f>IF('職員点検資料２ (記入例)'!G91="","",'職員点検資料２ (記入例)'!G91)</f>
        <v/>
      </c>
      <c r="H91" s="2553"/>
      <c r="I91" s="2553"/>
      <c r="J91" s="2573"/>
      <c r="K91" s="2567"/>
      <c r="L91" s="2429"/>
      <c r="M91" s="2520"/>
      <c r="N91" s="2573"/>
      <c r="O91" s="2567"/>
      <c r="P91" s="2429"/>
      <c r="Q91" s="2520"/>
      <c r="R91" s="11"/>
      <c r="S91" s="11"/>
      <c r="T91" s="11"/>
      <c r="U91" s="11"/>
      <c r="W91" s="2357"/>
    </row>
    <row r="92" spans="1:23" s="13" customFormat="1" ht="12" customHeight="1">
      <c r="A92" s="2355">
        <v>30</v>
      </c>
      <c r="B92" s="2548" t="str">
        <f>IF('職員点検資料２ (記入例)'!B92="","",'職員点検資料２ (記入例)'!B92)</f>
        <v/>
      </c>
      <c r="C92" s="2509" t="str">
        <f>IF('職員点検資料２ (記入例)'!C92="","",'職員点検資料２ (記入例)'!C92)</f>
        <v/>
      </c>
      <c r="D92" s="2546" t="str">
        <f>IF('職員点検資料２ (記入例)'!D92="","",'職員点検資料２ (記入例)'!D92)</f>
        <v/>
      </c>
      <c r="E92" s="2551" t="str">
        <f>IF('職員点検資料２ (記入例)'!E92="","",'職員点検資料２ (記入例)'!E92)</f>
        <v/>
      </c>
      <c r="F92" s="22" t="str">
        <f>'職員点検資料２ (記入例)'!F92</f>
        <v>保育士</v>
      </c>
      <c r="G92" s="23" t="str">
        <f>IF('職員点検資料２ (記入例)'!G92="","",'職員点検資料２ (記入例)'!G92)</f>
        <v/>
      </c>
      <c r="H92" s="2551" t="str">
        <f>IF('職員点検資料２ (記入例)'!H92="","",'職員点検資料２ (記入例)'!H92)</f>
        <v/>
      </c>
      <c r="I92" s="2551" t="str">
        <f>'職員点検資料２ (記入例)'!I92</f>
        <v>定めあり・定めなし</v>
      </c>
      <c r="J92" s="2571"/>
      <c r="K92" s="2565" t="s">
        <v>500</v>
      </c>
      <c r="L92" s="2454"/>
      <c r="M92" s="2518" t="s">
        <v>500</v>
      </c>
      <c r="N92" s="2571"/>
      <c r="O92" s="2565" t="s">
        <v>500</v>
      </c>
      <c r="P92" s="2454"/>
      <c r="Q92" s="2518" t="s">
        <v>500</v>
      </c>
      <c r="R92" s="11"/>
      <c r="S92" s="11"/>
      <c r="T92" s="11"/>
      <c r="U92" s="11"/>
      <c r="W92" s="2355" t="str">
        <f>'職員点検資料２ (記入例)'!AG92</f>
        <v/>
      </c>
    </row>
    <row r="93" spans="1:23" s="13" customFormat="1">
      <c r="A93" s="2356"/>
      <c r="B93" s="2549"/>
      <c r="C93" s="2510"/>
      <c r="D93" s="2510"/>
      <c r="E93" s="2552"/>
      <c r="F93" s="24" t="str">
        <f>'職員点検資料２ (記入例)'!F93</f>
        <v>幼稚園教諭</v>
      </c>
      <c r="G93" s="25" t="str">
        <f>IF('職員点検資料２ (記入例)'!G93="","",'職員点検資料２ (記入例)'!G93)</f>
        <v/>
      </c>
      <c r="H93" s="2552"/>
      <c r="I93" s="2552"/>
      <c r="J93" s="2572"/>
      <c r="K93" s="2566"/>
      <c r="L93" s="2428"/>
      <c r="M93" s="2519"/>
      <c r="N93" s="2572"/>
      <c r="O93" s="2566"/>
      <c r="P93" s="2428"/>
      <c r="Q93" s="2519"/>
      <c r="R93" s="11"/>
      <c r="S93" s="11"/>
      <c r="T93" s="11"/>
      <c r="U93" s="11"/>
      <c r="W93" s="2356"/>
    </row>
    <row r="94" spans="1:23" s="13" customFormat="1">
      <c r="A94" s="2357"/>
      <c r="B94" s="2550"/>
      <c r="C94" s="2511"/>
      <c r="D94" s="2511"/>
      <c r="E94" s="2553"/>
      <c r="F94" s="26" t="str">
        <f>'職員点検資料２ (記入例)'!F94</f>
        <v>（　　　　　　）</v>
      </c>
      <c r="G94" s="27" t="str">
        <f>IF('職員点検資料２ (記入例)'!G94="","",'職員点検資料２ (記入例)'!G94)</f>
        <v/>
      </c>
      <c r="H94" s="2553"/>
      <c r="I94" s="2553"/>
      <c r="J94" s="2573"/>
      <c r="K94" s="2567"/>
      <c r="L94" s="2429"/>
      <c r="M94" s="2520"/>
      <c r="N94" s="2573"/>
      <c r="O94" s="2567"/>
      <c r="P94" s="2429"/>
      <c r="Q94" s="2520"/>
      <c r="R94" s="11"/>
      <c r="S94" s="11"/>
      <c r="T94" s="11"/>
      <c r="U94" s="11"/>
      <c r="W94" s="2357"/>
    </row>
    <row r="95" spans="1:23" s="13" customFormat="1" ht="12" customHeight="1">
      <c r="A95" s="2355">
        <v>31</v>
      </c>
      <c r="B95" s="2548" t="str">
        <f>IF('職員点検資料２ (記入例)'!B95="","",'職員点検資料２ (記入例)'!B95)</f>
        <v/>
      </c>
      <c r="C95" s="2509" t="str">
        <f>IF('職員点検資料２ (記入例)'!C95="","",'職員点検資料２ (記入例)'!C95)</f>
        <v/>
      </c>
      <c r="D95" s="2546" t="str">
        <f>IF('職員点検資料２ (記入例)'!D95="","",'職員点検資料２ (記入例)'!D95)</f>
        <v/>
      </c>
      <c r="E95" s="2551" t="str">
        <f>IF('職員点検資料２ (記入例)'!E95="","",'職員点検資料２ (記入例)'!E95)</f>
        <v/>
      </c>
      <c r="F95" s="22" t="str">
        <f>'職員点検資料２ (記入例)'!F95</f>
        <v>保育士</v>
      </c>
      <c r="G95" s="23" t="str">
        <f>IF('職員点検資料２ (記入例)'!G95="","",'職員点検資料２ (記入例)'!G95)</f>
        <v/>
      </c>
      <c r="H95" s="2551" t="str">
        <f>IF('職員点検資料２ (記入例)'!H95="","",'職員点検資料２ (記入例)'!H95)</f>
        <v/>
      </c>
      <c r="I95" s="2551" t="str">
        <f>'職員点検資料２ (記入例)'!I95</f>
        <v>定めあり・定めなし</v>
      </c>
      <c r="J95" s="2571"/>
      <c r="K95" s="2565" t="s">
        <v>500</v>
      </c>
      <c r="L95" s="2454"/>
      <c r="M95" s="2518" t="s">
        <v>500</v>
      </c>
      <c r="N95" s="2571"/>
      <c r="O95" s="2565" t="s">
        <v>500</v>
      </c>
      <c r="P95" s="2454"/>
      <c r="Q95" s="2518" t="s">
        <v>500</v>
      </c>
      <c r="R95" s="11"/>
      <c r="S95" s="11"/>
      <c r="T95" s="11"/>
      <c r="U95" s="11"/>
      <c r="W95" s="2355" t="str">
        <f>'職員点検資料２ (記入例)'!AG95</f>
        <v/>
      </c>
    </row>
    <row r="96" spans="1:23" s="13" customFormat="1">
      <c r="A96" s="2356"/>
      <c r="B96" s="2549"/>
      <c r="C96" s="2510"/>
      <c r="D96" s="2510"/>
      <c r="E96" s="2552"/>
      <c r="F96" s="24" t="str">
        <f>'職員点検資料２ (記入例)'!F96</f>
        <v>幼稚園教諭</v>
      </c>
      <c r="G96" s="25" t="str">
        <f>IF('職員点検資料２ (記入例)'!G96="","",'職員点検資料２ (記入例)'!G96)</f>
        <v/>
      </c>
      <c r="H96" s="2552"/>
      <c r="I96" s="2552"/>
      <c r="J96" s="2572"/>
      <c r="K96" s="2566"/>
      <c r="L96" s="2428"/>
      <c r="M96" s="2519"/>
      <c r="N96" s="2572"/>
      <c r="O96" s="2566"/>
      <c r="P96" s="2428"/>
      <c r="Q96" s="2519"/>
      <c r="R96" s="11"/>
      <c r="S96" s="11"/>
      <c r="T96" s="11"/>
      <c r="U96" s="11"/>
      <c r="W96" s="2356"/>
    </row>
    <row r="97" spans="1:23" s="13" customFormat="1">
      <c r="A97" s="2357"/>
      <c r="B97" s="2550"/>
      <c r="C97" s="2511"/>
      <c r="D97" s="2511"/>
      <c r="E97" s="2553"/>
      <c r="F97" s="26" t="str">
        <f>'職員点検資料２ (記入例)'!F97</f>
        <v>（　　　　　　）</v>
      </c>
      <c r="G97" s="27" t="str">
        <f>IF('職員点検資料２ (記入例)'!G97="","",'職員点検資料２ (記入例)'!G97)</f>
        <v/>
      </c>
      <c r="H97" s="2553"/>
      <c r="I97" s="2553"/>
      <c r="J97" s="2573"/>
      <c r="K97" s="2567"/>
      <c r="L97" s="2429"/>
      <c r="M97" s="2520"/>
      <c r="N97" s="2573"/>
      <c r="O97" s="2567"/>
      <c r="P97" s="2429"/>
      <c r="Q97" s="2520"/>
      <c r="R97" s="11"/>
      <c r="S97" s="11"/>
      <c r="T97" s="11"/>
      <c r="U97" s="11"/>
      <c r="W97" s="2357"/>
    </row>
    <row r="98" spans="1:23" s="13" customFormat="1" ht="12" customHeight="1">
      <c r="A98" s="2355">
        <v>32</v>
      </c>
      <c r="B98" s="2548" t="str">
        <f>IF('職員点検資料２ (記入例)'!B98="","",'職員点検資料２ (記入例)'!B98)</f>
        <v/>
      </c>
      <c r="C98" s="2509" t="str">
        <f>IF('職員点検資料２ (記入例)'!C98="","",'職員点検資料２ (記入例)'!C98)</f>
        <v/>
      </c>
      <c r="D98" s="2546" t="str">
        <f>IF('職員点検資料２ (記入例)'!D98="","",'職員点検資料２ (記入例)'!D98)</f>
        <v/>
      </c>
      <c r="E98" s="2551" t="str">
        <f>IF('職員点検資料２ (記入例)'!E98="","",'職員点検資料２ (記入例)'!E98)</f>
        <v/>
      </c>
      <c r="F98" s="22" t="str">
        <f>'職員点検資料２ (記入例)'!F98</f>
        <v>保育士</v>
      </c>
      <c r="G98" s="23" t="str">
        <f>IF('職員点検資料２ (記入例)'!G98="","",'職員点検資料２ (記入例)'!G98)</f>
        <v/>
      </c>
      <c r="H98" s="2551" t="str">
        <f>IF('職員点検資料２ (記入例)'!H98="","",'職員点検資料２ (記入例)'!H98)</f>
        <v/>
      </c>
      <c r="I98" s="2551" t="str">
        <f>'職員点検資料２ (記入例)'!I98</f>
        <v>定めあり・定めなし</v>
      </c>
      <c r="J98" s="2571"/>
      <c r="K98" s="2565" t="s">
        <v>500</v>
      </c>
      <c r="L98" s="2454"/>
      <c r="M98" s="2518" t="s">
        <v>500</v>
      </c>
      <c r="N98" s="2571"/>
      <c r="O98" s="2565" t="s">
        <v>500</v>
      </c>
      <c r="P98" s="2454"/>
      <c r="Q98" s="2518" t="s">
        <v>500</v>
      </c>
      <c r="R98" s="11"/>
      <c r="S98" s="11"/>
      <c r="T98" s="11"/>
      <c r="U98" s="11"/>
      <c r="W98" s="2355" t="str">
        <f>'職員点検資料２ (記入例)'!AG98</f>
        <v/>
      </c>
    </row>
    <row r="99" spans="1:23" s="13" customFormat="1">
      <c r="A99" s="2356"/>
      <c r="B99" s="2549"/>
      <c r="C99" s="2510"/>
      <c r="D99" s="2510"/>
      <c r="E99" s="2552"/>
      <c r="F99" s="24" t="str">
        <f>'職員点検資料２ (記入例)'!F99</f>
        <v>幼稚園教諭</v>
      </c>
      <c r="G99" s="25" t="str">
        <f>IF('職員点検資料２ (記入例)'!G99="","",'職員点検資料２ (記入例)'!G99)</f>
        <v/>
      </c>
      <c r="H99" s="2552"/>
      <c r="I99" s="2552"/>
      <c r="J99" s="2572"/>
      <c r="K99" s="2566"/>
      <c r="L99" s="2428"/>
      <c r="M99" s="2519"/>
      <c r="N99" s="2572"/>
      <c r="O99" s="2566"/>
      <c r="P99" s="2428"/>
      <c r="Q99" s="2519"/>
      <c r="R99" s="11"/>
      <c r="S99" s="11"/>
      <c r="T99" s="11"/>
      <c r="U99" s="11"/>
      <c r="W99" s="2356"/>
    </row>
    <row r="100" spans="1:23" s="13" customFormat="1">
      <c r="A100" s="2357"/>
      <c r="B100" s="2550"/>
      <c r="C100" s="2511"/>
      <c r="D100" s="2511"/>
      <c r="E100" s="2553"/>
      <c r="F100" s="26" t="str">
        <f>'職員点検資料２ (記入例)'!F100</f>
        <v>（　　　　　　）</v>
      </c>
      <c r="G100" s="27" t="str">
        <f>IF('職員点検資料２ (記入例)'!G100="","",'職員点検資料２ (記入例)'!G100)</f>
        <v/>
      </c>
      <c r="H100" s="2553"/>
      <c r="I100" s="2553"/>
      <c r="J100" s="2573"/>
      <c r="K100" s="2567"/>
      <c r="L100" s="2429"/>
      <c r="M100" s="2520"/>
      <c r="N100" s="2573"/>
      <c r="O100" s="2567"/>
      <c r="P100" s="2429"/>
      <c r="Q100" s="2520"/>
      <c r="R100" s="11"/>
      <c r="S100" s="11"/>
      <c r="T100" s="11"/>
      <c r="U100" s="11"/>
      <c r="W100" s="2357"/>
    </row>
    <row r="101" spans="1:23" s="13" customFormat="1" ht="12" customHeight="1">
      <c r="A101" s="2355">
        <v>33</v>
      </c>
      <c r="B101" s="2548" t="str">
        <f>IF('職員点検資料２ (記入例)'!B101="","",'職員点検資料２ (記入例)'!B101)</f>
        <v/>
      </c>
      <c r="C101" s="2509" t="str">
        <f>IF('職員点検資料２ (記入例)'!C101="","",'職員点検資料２ (記入例)'!C101)</f>
        <v/>
      </c>
      <c r="D101" s="2546" t="str">
        <f>IF('職員点検資料２ (記入例)'!D101="","",'職員点検資料２ (記入例)'!D101)</f>
        <v/>
      </c>
      <c r="E101" s="2551" t="str">
        <f>IF('職員点検資料２ (記入例)'!E101="","",'職員点検資料２ (記入例)'!E101)</f>
        <v/>
      </c>
      <c r="F101" s="22" t="str">
        <f>'職員点検資料２ (記入例)'!F101</f>
        <v>保育士</v>
      </c>
      <c r="G101" s="23" t="str">
        <f>IF('職員点検資料２ (記入例)'!G101="","",'職員点検資料２ (記入例)'!G101)</f>
        <v/>
      </c>
      <c r="H101" s="2551" t="str">
        <f>IF('職員点検資料２ (記入例)'!H101="","",'職員点検資料２ (記入例)'!H101)</f>
        <v/>
      </c>
      <c r="I101" s="2551" t="str">
        <f>'職員点検資料２ (記入例)'!I101</f>
        <v>定めあり・定めなし</v>
      </c>
      <c r="J101" s="2571"/>
      <c r="K101" s="2565" t="s">
        <v>500</v>
      </c>
      <c r="L101" s="2454"/>
      <c r="M101" s="2518" t="s">
        <v>500</v>
      </c>
      <c r="N101" s="2571"/>
      <c r="O101" s="2565" t="s">
        <v>500</v>
      </c>
      <c r="P101" s="2454"/>
      <c r="Q101" s="2518" t="s">
        <v>500</v>
      </c>
      <c r="R101" s="11"/>
      <c r="S101" s="11"/>
      <c r="T101" s="11"/>
      <c r="U101" s="11"/>
      <c r="W101" s="2355" t="str">
        <f>'職員点検資料２ (記入例)'!AG101</f>
        <v/>
      </c>
    </row>
    <row r="102" spans="1:23" s="13" customFormat="1">
      <c r="A102" s="2356"/>
      <c r="B102" s="2549"/>
      <c r="C102" s="2510"/>
      <c r="D102" s="2510"/>
      <c r="E102" s="2552"/>
      <c r="F102" s="24" t="str">
        <f>'職員点検資料２ (記入例)'!F102</f>
        <v>幼稚園教諭</v>
      </c>
      <c r="G102" s="25" t="str">
        <f>IF('職員点検資料２ (記入例)'!G102="","",'職員点検資料２ (記入例)'!G102)</f>
        <v/>
      </c>
      <c r="H102" s="2552"/>
      <c r="I102" s="2552"/>
      <c r="J102" s="2572"/>
      <c r="K102" s="2566"/>
      <c r="L102" s="2428"/>
      <c r="M102" s="2519"/>
      <c r="N102" s="2572"/>
      <c r="O102" s="2566"/>
      <c r="P102" s="2428"/>
      <c r="Q102" s="2519"/>
      <c r="R102" s="11"/>
      <c r="S102" s="11"/>
      <c r="T102" s="11"/>
      <c r="U102" s="11"/>
      <c r="W102" s="2356"/>
    </row>
    <row r="103" spans="1:23" s="13" customFormat="1">
      <c r="A103" s="2357"/>
      <c r="B103" s="2550"/>
      <c r="C103" s="2511"/>
      <c r="D103" s="2511"/>
      <c r="E103" s="2553"/>
      <c r="F103" s="26" t="str">
        <f>'職員点検資料２ (記入例)'!F103</f>
        <v>（　　　　　　）</v>
      </c>
      <c r="G103" s="27" t="str">
        <f>IF('職員点検資料２ (記入例)'!G103="","",'職員点検資料２ (記入例)'!G103)</f>
        <v/>
      </c>
      <c r="H103" s="2553"/>
      <c r="I103" s="2553"/>
      <c r="J103" s="2573"/>
      <c r="K103" s="2567"/>
      <c r="L103" s="2429"/>
      <c r="M103" s="2520"/>
      <c r="N103" s="2573"/>
      <c r="O103" s="2567"/>
      <c r="P103" s="2429"/>
      <c r="Q103" s="2520"/>
      <c r="R103" s="11"/>
      <c r="S103" s="11"/>
      <c r="T103" s="11"/>
      <c r="U103" s="11"/>
      <c r="W103" s="2357"/>
    </row>
    <row r="104" spans="1:23" s="13" customFormat="1" ht="12" customHeight="1">
      <c r="A104" s="2355">
        <v>34</v>
      </c>
      <c r="B104" s="2548" t="str">
        <f>IF('職員点検資料２ (記入例)'!B104="","",'職員点検資料２ (記入例)'!B104)</f>
        <v/>
      </c>
      <c r="C104" s="2509" t="str">
        <f>IF('職員点検資料２ (記入例)'!C104="","",'職員点検資料２ (記入例)'!C104)</f>
        <v/>
      </c>
      <c r="D104" s="2546" t="str">
        <f>IF('職員点検資料２ (記入例)'!D104="","",'職員点検資料２ (記入例)'!D104)</f>
        <v/>
      </c>
      <c r="E104" s="2551" t="str">
        <f>IF('職員点検資料２ (記入例)'!E104="","",'職員点検資料２ (記入例)'!E104)</f>
        <v/>
      </c>
      <c r="F104" s="22" t="str">
        <f>'職員点検資料２ (記入例)'!F104</f>
        <v>保育士</v>
      </c>
      <c r="G104" s="23" t="str">
        <f>IF('職員点検資料２ (記入例)'!G104="","",'職員点検資料２ (記入例)'!G104)</f>
        <v/>
      </c>
      <c r="H104" s="2551" t="str">
        <f>IF('職員点検資料２ (記入例)'!H104="","",'職員点検資料２ (記入例)'!H104)</f>
        <v/>
      </c>
      <c r="I104" s="2551" t="str">
        <f>'職員点検資料２ (記入例)'!I104</f>
        <v>定めあり・定めなし</v>
      </c>
      <c r="J104" s="2571"/>
      <c r="K104" s="2565" t="s">
        <v>500</v>
      </c>
      <c r="L104" s="2454"/>
      <c r="M104" s="2518" t="s">
        <v>500</v>
      </c>
      <c r="N104" s="2571"/>
      <c r="O104" s="2565" t="s">
        <v>500</v>
      </c>
      <c r="P104" s="2454"/>
      <c r="Q104" s="2518" t="s">
        <v>500</v>
      </c>
      <c r="R104" s="11"/>
      <c r="S104" s="11"/>
      <c r="T104" s="11"/>
      <c r="U104" s="11"/>
      <c r="W104" s="2355" t="str">
        <f>'職員点検資料２ (記入例)'!AG104</f>
        <v/>
      </c>
    </row>
    <row r="105" spans="1:23" s="13" customFormat="1">
      <c r="A105" s="2356"/>
      <c r="B105" s="2549"/>
      <c r="C105" s="2510"/>
      <c r="D105" s="2510"/>
      <c r="E105" s="2552"/>
      <c r="F105" s="24" t="str">
        <f>'職員点検資料２ (記入例)'!F105</f>
        <v>幼稚園教諭</v>
      </c>
      <c r="G105" s="25" t="str">
        <f>IF('職員点検資料２ (記入例)'!G105="","",'職員点検資料２ (記入例)'!G105)</f>
        <v/>
      </c>
      <c r="H105" s="2552"/>
      <c r="I105" s="2552"/>
      <c r="J105" s="2572"/>
      <c r="K105" s="2566"/>
      <c r="L105" s="2428"/>
      <c r="M105" s="2519"/>
      <c r="N105" s="2572"/>
      <c r="O105" s="2566"/>
      <c r="P105" s="2428"/>
      <c r="Q105" s="2519"/>
      <c r="R105" s="11"/>
      <c r="S105" s="11"/>
      <c r="T105" s="11"/>
      <c r="U105" s="11"/>
      <c r="W105" s="2356"/>
    </row>
    <row r="106" spans="1:23" s="13" customFormat="1">
      <c r="A106" s="2357"/>
      <c r="B106" s="2550"/>
      <c r="C106" s="2511"/>
      <c r="D106" s="2511"/>
      <c r="E106" s="2553"/>
      <c r="F106" s="26" t="str">
        <f>'職員点検資料２ (記入例)'!F106</f>
        <v>（　　　　　　）</v>
      </c>
      <c r="G106" s="27" t="str">
        <f>IF('職員点検資料２ (記入例)'!G106="","",'職員点検資料２ (記入例)'!G106)</f>
        <v/>
      </c>
      <c r="H106" s="2553"/>
      <c r="I106" s="2553"/>
      <c r="J106" s="2573"/>
      <c r="K106" s="2567"/>
      <c r="L106" s="2429"/>
      <c r="M106" s="2520"/>
      <c r="N106" s="2573"/>
      <c r="O106" s="2567"/>
      <c r="P106" s="2429"/>
      <c r="Q106" s="2520"/>
      <c r="R106" s="11"/>
      <c r="S106" s="11"/>
      <c r="T106" s="11"/>
      <c r="U106" s="11"/>
      <c r="W106" s="2357"/>
    </row>
    <row r="107" spans="1:23" s="13" customFormat="1" ht="12" customHeight="1">
      <c r="A107" s="2355">
        <v>35</v>
      </c>
      <c r="B107" s="2548" t="str">
        <f>IF('職員点検資料２ (記入例)'!B107="","",'職員点検資料２ (記入例)'!B107)</f>
        <v/>
      </c>
      <c r="C107" s="2509" t="str">
        <f>IF('職員点検資料２ (記入例)'!C107="","",'職員点検資料２ (記入例)'!C107)</f>
        <v/>
      </c>
      <c r="D107" s="2546" t="str">
        <f>IF('職員点検資料２ (記入例)'!D107="","",'職員点検資料２ (記入例)'!D107)</f>
        <v/>
      </c>
      <c r="E107" s="2551" t="str">
        <f>IF('職員点検資料２ (記入例)'!E107="","",'職員点検資料２ (記入例)'!E107)</f>
        <v/>
      </c>
      <c r="F107" s="22" t="str">
        <f>'職員点検資料２ (記入例)'!F107</f>
        <v>保育士</v>
      </c>
      <c r="G107" s="23" t="str">
        <f>IF('職員点検資料２ (記入例)'!G107="","",'職員点検資料２ (記入例)'!G107)</f>
        <v/>
      </c>
      <c r="H107" s="2551" t="str">
        <f>IF('職員点検資料２ (記入例)'!H107="","",'職員点検資料２ (記入例)'!H107)</f>
        <v/>
      </c>
      <c r="I107" s="2551" t="str">
        <f>'職員点検資料２ (記入例)'!I107</f>
        <v>定めあり・定めなし</v>
      </c>
      <c r="J107" s="2571"/>
      <c r="K107" s="2565" t="s">
        <v>500</v>
      </c>
      <c r="L107" s="2454"/>
      <c r="M107" s="2518" t="s">
        <v>500</v>
      </c>
      <c r="N107" s="2571"/>
      <c r="O107" s="2565" t="s">
        <v>500</v>
      </c>
      <c r="P107" s="2454"/>
      <c r="Q107" s="2518" t="s">
        <v>500</v>
      </c>
      <c r="R107" s="11"/>
      <c r="S107" s="11"/>
      <c r="T107" s="11"/>
      <c r="U107" s="11"/>
      <c r="W107" s="2355" t="str">
        <f>'職員点検資料２ (記入例)'!AG107</f>
        <v/>
      </c>
    </row>
    <row r="108" spans="1:23" s="13" customFormat="1">
      <c r="A108" s="2356"/>
      <c r="B108" s="2549"/>
      <c r="C108" s="2510"/>
      <c r="D108" s="2510"/>
      <c r="E108" s="2552"/>
      <c r="F108" s="24" t="str">
        <f>'職員点検資料２ (記入例)'!F108</f>
        <v>幼稚園教諭</v>
      </c>
      <c r="G108" s="25" t="str">
        <f>IF('職員点検資料２ (記入例)'!G108="","",'職員点検資料２ (記入例)'!G108)</f>
        <v/>
      </c>
      <c r="H108" s="2552"/>
      <c r="I108" s="2552"/>
      <c r="J108" s="2572"/>
      <c r="K108" s="2566"/>
      <c r="L108" s="2428"/>
      <c r="M108" s="2519"/>
      <c r="N108" s="2572"/>
      <c r="O108" s="2566"/>
      <c r="P108" s="2428"/>
      <c r="Q108" s="2519"/>
      <c r="R108" s="11"/>
      <c r="S108" s="11"/>
      <c r="T108" s="11"/>
      <c r="U108" s="11"/>
      <c r="W108" s="2356"/>
    </row>
    <row r="109" spans="1:23" s="13" customFormat="1">
      <c r="A109" s="2357"/>
      <c r="B109" s="2550"/>
      <c r="C109" s="2511"/>
      <c r="D109" s="2511"/>
      <c r="E109" s="2553"/>
      <c r="F109" s="26" t="str">
        <f>'職員点検資料２ (記入例)'!F109</f>
        <v>（　　　　　　）</v>
      </c>
      <c r="G109" s="27" t="str">
        <f>IF('職員点検資料２ (記入例)'!G109="","",'職員点検資料２ (記入例)'!G109)</f>
        <v/>
      </c>
      <c r="H109" s="2553"/>
      <c r="I109" s="2553"/>
      <c r="J109" s="2573"/>
      <c r="K109" s="2567"/>
      <c r="L109" s="2429"/>
      <c r="M109" s="2520"/>
      <c r="N109" s="2573"/>
      <c r="O109" s="2567"/>
      <c r="P109" s="2429"/>
      <c r="Q109" s="2520"/>
      <c r="R109" s="11"/>
      <c r="S109" s="11"/>
      <c r="T109" s="11"/>
      <c r="U109" s="11"/>
      <c r="W109" s="2357"/>
    </row>
    <row r="110" spans="1:23" s="13" customFormat="1" ht="12" customHeight="1">
      <c r="A110" s="2355">
        <v>36</v>
      </c>
      <c r="B110" s="2548" t="str">
        <f>IF('職員点検資料２ (記入例)'!B110="","",'職員点検資料２ (記入例)'!B110)</f>
        <v/>
      </c>
      <c r="C110" s="2509" t="str">
        <f>IF('職員点検資料２ (記入例)'!C110="","",'職員点検資料２ (記入例)'!C110)</f>
        <v/>
      </c>
      <c r="D110" s="2546" t="str">
        <f>IF('職員点検資料２ (記入例)'!D110="","",'職員点検資料２ (記入例)'!D110)</f>
        <v/>
      </c>
      <c r="E110" s="2551" t="str">
        <f>IF('職員点検資料２ (記入例)'!E110="","",'職員点検資料２ (記入例)'!E110)</f>
        <v/>
      </c>
      <c r="F110" s="22" t="str">
        <f>'職員点検資料２ (記入例)'!F110</f>
        <v>保育士</v>
      </c>
      <c r="G110" s="23" t="str">
        <f>IF('職員点検資料２ (記入例)'!G110="","",'職員点検資料２ (記入例)'!G110)</f>
        <v/>
      </c>
      <c r="H110" s="2551" t="str">
        <f>IF('職員点検資料２ (記入例)'!H110="","",'職員点検資料２ (記入例)'!H110)</f>
        <v/>
      </c>
      <c r="I110" s="2551" t="str">
        <f>'職員点検資料２ (記入例)'!I110</f>
        <v>定めあり・定めなし</v>
      </c>
      <c r="J110" s="2571"/>
      <c r="K110" s="2565" t="s">
        <v>500</v>
      </c>
      <c r="L110" s="2454"/>
      <c r="M110" s="2518" t="s">
        <v>500</v>
      </c>
      <c r="N110" s="2571"/>
      <c r="O110" s="2565" t="s">
        <v>500</v>
      </c>
      <c r="P110" s="2454"/>
      <c r="Q110" s="2518" t="s">
        <v>500</v>
      </c>
      <c r="R110" s="11"/>
      <c r="S110" s="11"/>
      <c r="T110" s="11"/>
      <c r="U110" s="11"/>
      <c r="W110" s="2355" t="str">
        <f>'職員点検資料２ (記入例)'!AG110</f>
        <v/>
      </c>
    </row>
    <row r="111" spans="1:23" s="13" customFormat="1">
      <c r="A111" s="2356"/>
      <c r="B111" s="2549"/>
      <c r="C111" s="2510"/>
      <c r="D111" s="2510"/>
      <c r="E111" s="2552"/>
      <c r="F111" s="24" t="str">
        <f>'職員点検資料２ (記入例)'!F111</f>
        <v>幼稚園教諭</v>
      </c>
      <c r="G111" s="25" t="str">
        <f>IF('職員点検資料２ (記入例)'!G111="","",'職員点検資料２ (記入例)'!G111)</f>
        <v/>
      </c>
      <c r="H111" s="2552"/>
      <c r="I111" s="2552"/>
      <c r="J111" s="2572"/>
      <c r="K111" s="2566"/>
      <c r="L111" s="2428"/>
      <c r="M111" s="2519"/>
      <c r="N111" s="2572"/>
      <c r="O111" s="2566"/>
      <c r="P111" s="2428"/>
      <c r="Q111" s="2519"/>
      <c r="R111" s="11"/>
      <c r="S111" s="11"/>
      <c r="T111" s="11"/>
      <c r="U111" s="11"/>
      <c r="W111" s="2356"/>
    </row>
    <row r="112" spans="1:23" s="13" customFormat="1">
      <c r="A112" s="2357"/>
      <c r="B112" s="2550"/>
      <c r="C112" s="2511"/>
      <c r="D112" s="2511"/>
      <c r="E112" s="2553"/>
      <c r="F112" s="26" t="str">
        <f>'職員点検資料２ (記入例)'!F112</f>
        <v>（　　　　　　）</v>
      </c>
      <c r="G112" s="27" t="str">
        <f>IF('職員点検資料２ (記入例)'!G112="","",'職員点検資料２ (記入例)'!G112)</f>
        <v/>
      </c>
      <c r="H112" s="2553"/>
      <c r="I112" s="2553"/>
      <c r="J112" s="2573"/>
      <c r="K112" s="2567"/>
      <c r="L112" s="2429"/>
      <c r="M112" s="2520"/>
      <c r="N112" s="2573"/>
      <c r="O112" s="2567"/>
      <c r="P112" s="2429"/>
      <c r="Q112" s="2520"/>
      <c r="R112" s="11"/>
      <c r="S112" s="11"/>
      <c r="T112" s="11"/>
      <c r="U112" s="11"/>
      <c r="W112" s="2357"/>
    </row>
    <row r="113" spans="1:23" s="13" customFormat="1" ht="12" customHeight="1">
      <c r="A113" s="2355">
        <v>37</v>
      </c>
      <c r="B113" s="2548" t="str">
        <f>IF('職員点検資料２ (記入例)'!B113="","",'職員点検資料２ (記入例)'!B113)</f>
        <v/>
      </c>
      <c r="C113" s="2509" t="str">
        <f>IF('職員点検資料２ (記入例)'!C113="","",'職員点検資料２ (記入例)'!C113)</f>
        <v/>
      </c>
      <c r="D113" s="2546" t="str">
        <f>IF('職員点検資料２ (記入例)'!D113="","",'職員点検資料２ (記入例)'!D113)</f>
        <v/>
      </c>
      <c r="E113" s="2551" t="str">
        <f>IF('職員点検資料２ (記入例)'!E113="","",'職員点検資料２ (記入例)'!E113)</f>
        <v/>
      </c>
      <c r="F113" s="22" t="str">
        <f>'職員点検資料２ (記入例)'!F113</f>
        <v>保育士</v>
      </c>
      <c r="G113" s="23" t="str">
        <f>IF('職員点検資料２ (記入例)'!G113="","",'職員点検資料２ (記入例)'!G113)</f>
        <v/>
      </c>
      <c r="H113" s="2551" t="str">
        <f>IF('職員点検資料２ (記入例)'!H113="","",'職員点検資料２ (記入例)'!H113)</f>
        <v/>
      </c>
      <c r="I113" s="2551" t="str">
        <f>'職員点検資料２ (記入例)'!I113</f>
        <v>定めあり・定めなし</v>
      </c>
      <c r="J113" s="2571"/>
      <c r="K113" s="2565" t="s">
        <v>500</v>
      </c>
      <c r="L113" s="2454"/>
      <c r="M113" s="2518" t="s">
        <v>500</v>
      </c>
      <c r="N113" s="2571"/>
      <c r="O113" s="2565" t="s">
        <v>500</v>
      </c>
      <c r="P113" s="2454"/>
      <c r="Q113" s="2518" t="s">
        <v>500</v>
      </c>
      <c r="R113" s="11"/>
      <c r="S113" s="11"/>
      <c r="T113" s="11"/>
      <c r="U113" s="11"/>
      <c r="W113" s="2355" t="str">
        <f>'職員点検資料２ (記入例)'!AG113</f>
        <v/>
      </c>
    </row>
    <row r="114" spans="1:23" s="13" customFormat="1">
      <c r="A114" s="2356"/>
      <c r="B114" s="2549"/>
      <c r="C114" s="2510"/>
      <c r="D114" s="2510"/>
      <c r="E114" s="2552"/>
      <c r="F114" s="24" t="str">
        <f>'職員点検資料２ (記入例)'!F114</f>
        <v>幼稚園教諭</v>
      </c>
      <c r="G114" s="25" t="str">
        <f>IF('職員点検資料２ (記入例)'!G114="","",'職員点検資料２ (記入例)'!G114)</f>
        <v/>
      </c>
      <c r="H114" s="2552"/>
      <c r="I114" s="2552"/>
      <c r="J114" s="2572"/>
      <c r="K114" s="2566"/>
      <c r="L114" s="2428"/>
      <c r="M114" s="2519"/>
      <c r="N114" s="2572"/>
      <c r="O114" s="2566"/>
      <c r="P114" s="2428"/>
      <c r="Q114" s="2519"/>
      <c r="R114" s="11"/>
      <c r="S114" s="11"/>
      <c r="T114" s="11"/>
      <c r="U114" s="11"/>
      <c r="W114" s="2356"/>
    </row>
    <row r="115" spans="1:23" s="13" customFormat="1">
      <c r="A115" s="2357"/>
      <c r="B115" s="2550"/>
      <c r="C115" s="2511"/>
      <c r="D115" s="2511"/>
      <c r="E115" s="2553"/>
      <c r="F115" s="26" t="str">
        <f>'職員点検資料２ (記入例)'!F115</f>
        <v>（　　　　　　）</v>
      </c>
      <c r="G115" s="27" t="str">
        <f>IF('職員点検資料２ (記入例)'!G115="","",'職員点検資料２ (記入例)'!G115)</f>
        <v/>
      </c>
      <c r="H115" s="2553"/>
      <c r="I115" s="2553"/>
      <c r="J115" s="2573"/>
      <c r="K115" s="2567"/>
      <c r="L115" s="2429"/>
      <c r="M115" s="2520"/>
      <c r="N115" s="2573"/>
      <c r="O115" s="2567"/>
      <c r="P115" s="2429"/>
      <c r="Q115" s="2520"/>
      <c r="R115" s="11"/>
      <c r="S115" s="11"/>
      <c r="T115" s="11"/>
      <c r="U115" s="11"/>
      <c r="W115" s="2357"/>
    </row>
    <row r="116" spans="1:23" s="13" customFormat="1" ht="12" customHeight="1">
      <c r="A116" s="2355">
        <v>38</v>
      </c>
      <c r="B116" s="2548" t="str">
        <f>IF('職員点検資料２ (記入例)'!B116="","",'職員点検資料２ (記入例)'!B116)</f>
        <v/>
      </c>
      <c r="C116" s="2509" t="str">
        <f>IF('職員点検資料２ (記入例)'!C116="","",'職員点検資料２ (記入例)'!C116)</f>
        <v/>
      </c>
      <c r="D116" s="2546" t="str">
        <f>IF('職員点検資料２ (記入例)'!D116="","",'職員点検資料２ (記入例)'!D116)</f>
        <v/>
      </c>
      <c r="E116" s="2551" t="str">
        <f>IF('職員点検資料２ (記入例)'!E116="","",'職員点検資料２ (記入例)'!E116)</f>
        <v/>
      </c>
      <c r="F116" s="22" t="str">
        <f>'職員点検資料２ (記入例)'!F116</f>
        <v>保育士</v>
      </c>
      <c r="G116" s="23" t="str">
        <f>IF('職員点検資料２ (記入例)'!G116="","",'職員点検資料２ (記入例)'!G116)</f>
        <v/>
      </c>
      <c r="H116" s="2551" t="str">
        <f>IF('職員点検資料２ (記入例)'!H116="","",'職員点検資料２ (記入例)'!H116)</f>
        <v/>
      </c>
      <c r="I116" s="2551" t="str">
        <f>'職員点検資料２ (記入例)'!I116</f>
        <v>定めあり・定めなし</v>
      </c>
      <c r="J116" s="2571"/>
      <c r="K116" s="2565" t="s">
        <v>500</v>
      </c>
      <c r="L116" s="2454"/>
      <c r="M116" s="2518" t="s">
        <v>500</v>
      </c>
      <c r="N116" s="2571"/>
      <c r="O116" s="2565" t="s">
        <v>500</v>
      </c>
      <c r="P116" s="2454"/>
      <c r="Q116" s="2518" t="s">
        <v>500</v>
      </c>
      <c r="R116" s="11"/>
      <c r="S116" s="11"/>
      <c r="T116" s="11"/>
      <c r="U116" s="11"/>
      <c r="W116" s="2355" t="str">
        <f>'職員点検資料２ (記入例)'!AG116</f>
        <v/>
      </c>
    </row>
    <row r="117" spans="1:23" s="13" customFormat="1">
      <c r="A117" s="2356"/>
      <c r="B117" s="2549"/>
      <c r="C117" s="2510"/>
      <c r="D117" s="2510"/>
      <c r="E117" s="2552"/>
      <c r="F117" s="24" t="str">
        <f>'職員点検資料２ (記入例)'!F117</f>
        <v>幼稚園教諭</v>
      </c>
      <c r="G117" s="25" t="str">
        <f>IF('職員点検資料２ (記入例)'!G117="","",'職員点検資料２ (記入例)'!G117)</f>
        <v/>
      </c>
      <c r="H117" s="2552"/>
      <c r="I117" s="2552"/>
      <c r="J117" s="2572"/>
      <c r="K117" s="2566"/>
      <c r="L117" s="2428"/>
      <c r="M117" s="2519"/>
      <c r="N117" s="2572"/>
      <c r="O117" s="2566"/>
      <c r="P117" s="2428"/>
      <c r="Q117" s="2519"/>
      <c r="R117" s="11"/>
      <c r="S117" s="11"/>
      <c r="T117" s="11"/>
      <c r="U117" s="11"/>
      <c r="W117" s="2356"/>
    </row>
    <row r="118" spans="1:23" s="13" customFormat="1">
      <c r="A118" s="2357"/>
      <c r="B118" s="2550"/>
      <c r="C118" s="2511"/>
      <c r="D118" s="2511"/>
      <c r="E118" s="2553"/>
      <c r="F118" s="26" t="str">
        <f>'職員点検資料２ (記入例)'!F118</f>
        <v>（　　　　　　）</v>
      </c>
      <c r="G118" s="27" t="str">
        <f>IF('職員点検資料２ (記入例)'!G118="","",'職員点検資料２ (記入例)'!G118)</f>
        <v/>
      </c>
      <c r="H118" s="2553"/>
      <c r="I118" s="2553"/>
      <c r="J118" s="2573"/>
      <c r="K118" s="2567"/>
      <c r="L118" s="2429"/>
      <c r="M118" s="2520"/>
      <c r="N118" s="2573"/>
      <c r="O118" s="2567"/>
      <c r="P118" s="2429"/>
      <c r="Q118" s="2520"/>
      <c r="R118" s="11"/>
      <c r="S118" s="11"/>
      <c r="T118" s="11"/>
      <c r="U118" s="11"/>
      <c r="W118" s="2357"/>
    </row>
    <row r="119" spans="1:23" s="13" customFormat="1" ht="12" customHeight="1">
      <c r="A119" s="2355">
        <v>39</v>
      </c>
      <c r="B119" s="2548" t="str">
        <f>IF('職員点検資料２ (記入例)'!B119="","",'職員点検資料２ (記入例)'!B119)</f>
        <v/>
      </c>
      <c r="C119" s="2509" t="str">
        <f>IF('職員点検資料２ (記入例)'!C119="","",'職員点検資料２ (記入例)'!C119)</f>
        <v/>
      </c>
      <c r="D119" s="2546" t="str">
        <f>IF('職員点検資料２ (記入例)'!D119="","",'職員点検資料２ (記入例)'!D119)</f>
        <v/>
      </c>
      <c r="E119" s="2551" t="str">
        <f>IF('職員点検資料２ (記入例)'!E119="","",'職員点検資料２ (記入例)'!E119)</f>
        <v/>
      </c>
      <c r="F119" s="22" t="str">
        <f>'職員点検資料２ (記入例)'!F119</f>
        <v>保育士</v>
      </c>
      <c r="G119" s="23" t="str">
        <f>IF('職員点検資料２ (記入例)'!G119="","",'職員点検資料２ (記入例)'!G119)</f>
        <v/>
      </c>
      <c r="H119" s="2551" t="str">
        <f>IF('職員点検資料２ (記入例)'!H119="","",'職員点検資料２ (記入例)'!H119)</f>
        <v/>
      </c>
      <c r="I119" s="2551" t="str">
        <f>'職員点検資料２ (記入例)'!I119</f>
        <v>定めあり・定めなし</v>
      </c>
      <c r="J119" s="2571"/>
      <c r="K119" s="2565" t="s">
        <v>500</v>
      </c>
      <c r="L119" s="2454"/>
      <c r="M119" s="2518" t="s">
        <v>500</v>
      </c>
      <c r="N119" s="2571"/>
      <c r="O119" s="2565" t="s">
        <v>500</v>
      </c>
      <c r="P119" s="2454"/>
      <c r="Q119" s="2518" t="s">
        <v>500</v>
      </c>
      <c r="R119" s="11"/>
      <c r="S119" s="11"/>
      <c r="T119" s="11"/>
      <c r="U119" s="11"/>
      <c r="W119" s="2355" t="str">
        <f>'職員点検資料２ (記入例)'!AG119</f>
        <v/>
      </c>
    </row>
    <row r="120" spans="1:23" s="13" customFormat="1">
      <c r="A120" s="2356"/>
      <c r="B120" s="2549"/>
      <c r="C120" s="2510"/>
      <c r="D120" s="2510"/>
      <c r="E120" s="2552"/>
      <c r="F120" s="24" t="str">
        <f>'職員点検資料２ (記入例)'!F120</f>
        <v>幼稚園教諭</v>
      </c>
      <c r="G120" s="25" t="str">
        <f>IF('職員点検資料２ (記入例)'!G120="","",'職員点検資料２ (記入例)'!G120)</f>
        <v/>
      </c>
      <c r="H120" s="2552"/>
      <c r="I120" s="2552"/>
      <c r="J120" s="2572"/>
      <c r="K120" s="2566"/>
      <c r="L120" s="2428"/>
      <c r="M120" s="2519"/>
      <c r="N120" s="2572"/>
      <c r="O120" s="2566"/>
      <c r="P120" s="2428"/>
      <c r="Q120" s="2519"/>
      <c r="R120" s="11"/>
      <c r="S120" s="11"/>
      <c r="T120" s="11"/>
      <c r="U120" s="11"/>
      <c r="W120" s="2356"/>
    </row>
    <row r="121" spans="1:23" s="13" customFormat="1">
      <c r="A121" s="2357"/>
      <c r="B121" s="2550"/>
      <c r="C121" s="2511"/>
      <c r="D121" s="2511"/>
      <c r="E121" s="2553"/>
      <c r="F121" s="26" t="str">
        <f>'職員点検資料２ (記入例)'!F121</f>
        <v>（　　　　　　）</v>
      </c>
      <c r="G121" s="27" t="str">
        <f>IF('職員点検資料２ (記入例)'!G121="","",'職員点検資料２ (記入例)'!G121)</f>
        <v/>
      </c>
      <c r="H121" s="2553"/>
      <c r="I121" s="2553"/>
      <c r="J121" s="2573"/>
      <c r="K121" s="2567"/>
      <c r="L121" s="2429"/>
      <c r="M121" s="2520"/>
      <c r="N121" s="2573"/>
      <c r="O121" s="2567"/>
      <c r="P121" s="2429"/>
      <c r="Q121" s="2520"/>
      <c r="R121" s="11"/>
      <c r="S121" s="11"/>
      <c r="T121" s="11"/>
      <c r="U121" s="11"/>
      <c r="W121" s="2357"/>
    </row>
    <row r="122" spans="1:23" s="13" customFormat="1" ht="12" customHeight="1">
      <c r="A122" s="2355">
        <v>40</v>
      </c>
      <c r="B122" s="2548" t="str">
        <f>IF('職員点検資料２ (記入例)'!B122="","",'職員点検資料２ (記入例)'!B122)</f>
        <v/>
      </c>
      <c r="C122" s="2509" t="str">
        <f>IF('職員点検資料２ (記入例)'!C122="","",'職員点検資料２ (記入例)'!C122)</f>
        <v/>
      </c>
      <c r="D122" s="2546" t="str">
        <f>IF('職員点検資料２ (記入例)'!D122="","",'職員点検資料２ (記入例)'!D122)</f>
        <v/>
      </c>
      <c r="E122" s="2551" t="str">
        <f>IF('職員点検資料２ (記入例)'!E122="","",'職員点検資料２ (記入例)'!E122)</f>
        <v/>
      </c>
      <c r="F122" s="22" t="str">
        <f>'職員点検資料２ (記入例)'!F122</f>
        <v>保育士</v>
      </c>
      <c r="G122" s="23" t="str">
        <f>IF('職員点検資料２ (記入例)'!G122="","",'職員点検資料２ (記入例)'!G122)</f>
        <v/>
      </c>
      <c r="H122" s="2551" t="str">
        <f>IF('職員点検資料２ (記入例)'!H122="","",'職員点検資料２ (記入例)'!H122)</f>
        <v/>
      </c>
      <c r="I122" s="2551" t="str">
        <f>'職員点検資料２ (記入例)'!I122</f>
        <v>定めあり・定めなし</v>
      </c>
      <c r="J122" s="2571"/>
      <c r="K122" s="2565" t="s">
        <v>500</v>
      </c>
      <c r="L122" s="2454"/>
      <c r="M122" s="2518" t="s">
        <v>500</v>
      </c>
      <c r="N122" s="2571"/>
      <c r="O122" s="2565" t="s">
        <v>500</v>
      </c>
      <c r="P122" s="2454"/>
      <c r="Q122" s="2518" t="s">
        <v>500</v>
      </c>
      <c r="R122" s="11"/>
      <c r="S122" s="11"/>
      <c r="T122" s="11"/>
      <c r="U122" s="11"/>
      <c r="W122" s="2355" t="str">
        <f>'職員点検資料２ (記入例)'!AG122</f>
        <v/>
      </c>
    </row>
    <row r="123" spans="1:23" s="13" customFormat="1">
      <c r="A123" s="2356"/>
      <c r="B123" s="2549"/>
      <c r="C123" s="2510"/>
      <c r="D123" s="2510"/>
      <c r="E123" s="2552"/>
      <c r="F123" s="24" t="str">
        <f>'職員点検資料２ (記入例)'!F123</f>
        <v>幼稚園教諭</v>
      </c>
      <c r="G123" s="25" t="str">
        <f>IF('職員点検資料２ (記入例)'!G123="","",'職員点検資料２ (記入例)'!G123)</f>
        <v/>
      </c>
      <c r="H123" s="2552"/>
      <c r="I123" s="2552"/>
      <c r="J123" s="2572"/>
      <c r="K123" s="2566"/>
      <c r="L123" s="2428"/>
      <c r="M123" s="2519"/>
      <c r="N123" s="2572"/>
      <c r="O123" s="2566"/>
      <c r="P123" s="2428"/>
      <c r="Q123" s="2519"/>
      <c r="R123" s="11"/>
      <c r="S123" s="11"/>
      <c r="T123" s="11"/>
      <c r="U123" s="11"/>
      <c r="W123" s="2356"/>
    </row>
    <row r="124" spans="1:23" s="13" customFormat="1">
      <c r="A124" s="2357"/>
      <c r="B124" s="2550"/>
      <c r="C124" s="2511"/>
      <c r="D124" s="2511"/>
      <c r="E124" s="2553"/>
      <c r="F124" s="26" t="str">
        <f>'職員点検資料２ (記入例)'!F124</f>
        <v>（　　　　　　）</v>
      </c>
      <c r="G124" s="27" t="str">
        <f>IF('職員点検資料２ (記入例)'!G124="","",'職員点検資料２ (記入例)'!G124)</f>
        <v/>
      </c>
      <c r="H124" s="2553"/>
      <c r="I124" s="2553"/>
      <c r="J124" s="2573"/>
      <c r="K124" s="2567"/>
      <c r="L124" s="2429"/>
      <c r="M124" s="2520"/>
      <c r="N124" s="2573"/>
      <c r="O124" s="2567"/>
      <c r="P124" s="2429"/>
      <c r="Q124" s="2520"/>
      <c r="R124" s="11"/>
      <c r="S124" s="11"/>
      <c r="T124" s="11"/>
      <c r="U124" s="11"/>
      <c r="W124" s="2357"/>
    </row>
    <row r="125" spans="1:23" s="13" customFormat="1" ht="12" customHeight="1">
      <c r="A125" s="2355">
        <v>41</v>
      </c>
      <c r="B125" s="2548" t="str">
        <f>IF('職員点検資料２ (記入例)'!B125="","",'職員点検資料２ (記入例)'!B125)</f>
        <v/>
      </c>
      <c r="C125" s="2509" t="str">
        <f>IF('職員点検資料２ (記入例)'!C125="","",'職員点検資料２ (記入例)'!C125)</f>
        <v/>
      </c>
      <c r="D125" s="2546" t="str">
        <f>IF('職員点検資料２ (記入例)'!D125="","",'職員点検資料２ (記入例)'!D125)</f>
        <v/>
      </c>
      <c r="E125" s="2551" t="str">
        <f>IF('職員点検資料２ (記入例)'!E125="","",'職員点検資料２ (記入例)'!E125)</f>
        <v/>
      </c>
      <c r="F125" s="22" t="str">
        <f>'職員点検資料２ (記入例)'!F125</f>
        <v>保育士</v>
      </c>
      <c r="G125" s="23" t="str">
        <f>IF('職員点検資料２ (記入例)'!G125="","",'職員点検資料２ (記入例)'!G125)</f>
        <v/>
      </c>
      <c r="H125" s="2551" t="str">
        <f>IF('職員点検資料２ (記入例)'!H125="","",'職員点検資料２ (記入例)'!H125)</f>
        <v/>
      </c>
      <c r="I125" s="2551" t="str">
        <f>'職員点検資料２ (記入例)'!I125</f>
        <v>定めあり・定めなし</v>
      </c>
      <c r="J125" s="2571"/>
      <c r="K125" s="2565" t="s">
        <v>500</v>
      </c>
      <c r="L125" s="2454"/>
      <c r="M125" s="2518" t="s">
        <v>500</v>
      </c>
      <c r="N125" s="2571"/>
      <c r="O125" s="2565" t="s">
        <v>500</v>
      </c>
      <c r="P125" s="2454"/>
      <c r="Q125" s="2518" t="s">
        <v>500</v>
      </c>
      <c r="R125" s="11"/>
      <c r="S125" s="11"/>
      <c r="T125" s="11"/>
      <c r="U125" s="11"/>
      <c r="W125" s="2355" t="str">
        <f>'職員点検資料２ (記入例)'!AG125</f>
        <v/>
      </c>
    </row>
    <row r="126" spans="1:23" s="13" customFormat="1">
      <c r="A126" s="2356"/>
      <c r="B126" s="2549"/>
      <c r="C126" s="2510"/>
      <c r="D126" s="2510"/>
      <c r="E126" s="2552"/>
      <c r="F126" s="24" t="str">
        <f>'職員点検資料２ (記入例)'!F126</f>
        <v>幼稚園教諭</v>
      </c>
      <c r="G126" s="25" t="str">
        <f>IF('職員点検資料２ (記入例)'!G126="","",'職員点検資料２ (記入例)'!G126)</f>
        <v/>
      </c>
      <c r="H126" s="2552"/>
      <c r="I126" s="2552"/>
      <c r="J126" s="2572"/>
      <c r="K126" s="2566"/>
      <c r="L126" s="2428"/>
      <c r="M126" s="2519"/>
      <c r="N126" s="2572"/>
      <c r="O126" s="2566"/>
      <c r="P126" s="2428"/>
      <c r="Q126" s="2519"/>
      <c r="R126" s="11"/>
      <c r="S126" s="11"/>
      <c r="T126" s="11"/>
      <c r="U126" s="11"/>
      <c r="W126" s="2356"/>
    </row>
    <row r="127" spans="1:23" s="13" customFormat="1">
      <c r="A127" s="2357"/>
      <c r="B127" s="2550"/>
      <c r="C127" s="2511"/>
      <c r="D127" s="2511"/>
      <c r="E127" s="2553"/>
      <c r="F127" s="26" t="str">
        <f>'職員点検資料２ (記入例)'!F127</f>
        <v>（　　　　　　）</v>
      </c>
      <c r="G127" s="27" t="str">
        <f>IF('職員点検資料２ (記入例)'!G127="","",'職員点検資料２ (記入例)'!G127)</f>
        <v/>
      </c>
      <c r="H127" s="2553"/>
      <c r="I127" s="2553"/>
      <c r="J127" s="2573"/>
      <c r="K127" s="2567"/>
      <c r="L127" s="2429"/>
      <c r="M127" s="2520"/>
      <c r="N127" s="2573"/>
      <c r="O127" s="2567"/>
      <c r="P127" s="2429"/>
      <c r="Q127" s="2520"/>
      <c r="R127" s="11"/>
      <c r="S127" s="11"/>
      <c r="T127" s="11"/>
      <c r="U127" s="11"/>
      <c r="W127" s="2357"/>
    </row>
    <row r="128" spans="1:23" s="13" customFormat="1" ht="12" customHeight="1">
      <c r="A128" s="2355">
        <v>42</v>
      </c>
      <c r="B128" s="2548" t="str">
        <f>IF('職員点検資料２ (記入例)'!B128="","",'職員点検資料２ (記入例)'!B128)</f>
        <v/>
      </c>
      <c r="C128" s="2509" t="str">
        <f>IF('職員点検資料２ (記入例)'!C128="","",'職員点検資料２ (記入例)'!C128)</f>
        <v/>
      </c>
      <c r="D128" s="2546" t="str">
        <f>IF('職員点検資料２ (記入例)'!D128="","",'職員点検資料２ (記入例)'!D128)</f>
        <v/>
      </c>
      <c r="E128" s="2551" t="str">
        <f>IF('職員点検資料２ (記入例)'!E128="","",'職員点検資料２ (記入例)'!E128)</f>
        <v/>
      </c>
      <c r="F128" s="22" t="str">
        <f>'職員点検資料２ (記入例)'!F128</f>
        <v>保育士</v>
      </c>
      <c r="G128" s="23" t="str">
        <f>IF('職員点検資料２ (記入例)'!G128="","",'職員点検資料２ (記入例)'!G128)</f>
        <v/>
      </c>
      <c r="H128" s="2551" t="str">
        <f>IF('職員点検資料２ (記入例)'!H128="","",'職員点検資料２ (記入例)'!H128)</f>
        <v/>
      </c>
      <c r="I128" s="2551" t="str">
        <f>'職員点検資料２ (記入例)'!I128</f>
        <v>定めあり・定めなし</v>
      </c>
      <c r="J128" s="2571"/>
      <c r="K128" s="2565" t="s">
        <v>500</v>
      </c>
      <c r="L128" s="2454"/>
      <c r="M128" s="2518" t="s">
        <v>500</v>
      </c>
      <c r="N128" s="2571"/>
      <c r="O128" s="2565" t="s">
        <v>500</v>
      </c>
      <c r="P128" s="2454"/>
      <c r="Q128" s="2518" t="s">
        <v>500</v>
      </c>
      <c r="R128" s="11"/>
      <c r="S128" s="11"/>
      <c r="T128" s="11"/>
      <c r="U128" s="11"/>
      <c r="W128" s="2355" t="str">
        <f>'職員点検資料２ (記入例)'!AG128</f>
        <v/>
      </c>
    </row>
    <row r="129" spans="1:23" s="13" customFormat="1">
      <c r="A129" s="2356"/>
      <c r="B129" s="2549"/>
      <c r="C129" s="2510"/>
      <c r="D129" s="2510"/>
      <c r="E129" s="2552"/>
      <c r="F129" s="24" t="str">
        <f>'職員点検資料２ (記入例)'!F129</f>
        <v>幼稚園教諭</v>
      </c>
      <c r="G129" s="25" t="str">
        <f>IF('職員点検資料２ (記入例)'!G129="","",'職員点検資料２ (記入例)'!G129)</f>
        <v/>
      </c>
      <c r="H129" s="2552"/>
      <c r="I129" s="2552"/>
      <c r="J129" s="2572"/>
      <c r="K129" s="2566"/>
      <c r="L129" s="2428"/>
      <c r="M129" s="2519"/>
      <c r="N129" s="2572"/>
      <c r="O129" s="2566"/>
      <c r="P129" s="2428"/>
      <c r="Q129" s="2519"/>
      <c r="R129" s="11"/>
      <c r="S129" s="11"/>
      <c r="T129" s="11"/>
      <c r="U129" s="11"/>
      <c r="W129" s="2356"/>
    </row>
    <row r="130" spans="1:23" s="13" customFormat="1">
      <c r="A130" s="2357"/>
      <c r="B130" s="2550"/>
      <c r="C130" s="2511"/>
      <c r="D130" s="2511"/>
      <c r="E130" s="2553"/>
      <c r="F130" s="26" t="str">
        <f>'職員点検資料２ (記入例)'!F130</f>
        <v>（　　　　　　）</v>
      </c>
      <c r="G130" s="27" t="str">
        <f>IF('職員点検資料２ (記入例)'!G130="","",'職員点検資料２ (記入例)'!G130)</f>
        <v/>
      </c>
      <c r="H130" s="2553"/>
      <c r="I130" s="2553"/>
      <c r="J130" s="2573"/>
      <c r="K130" s="2567"/>
      <c r="L130" s="2429"/>
      <c r="M130" s="2520"/>
      <c r="N130" s="2573"/>
      <c r="O130" s="2567"/>
      <c r="P130" s="2429"/>
      <c r="Q130" s="2520"/>
      <c r="R130" s="11"/>
      <c r="S130" s="11"/>
      <c r="T130" s="11"/>
      <c r="U130" s="11"/>
      <c r="W130" s="2357"/>
    </row>
    <row r="131" spans="1:23" s="13" customFormat="1" ht="12" customHeight="1">
      <c r="A131" s="2355">
        <v>43</v>
      </c>
      <c r="B131" s="2548" t="str">
        <f>IF('職員点検資料２ (記入例)'!B131="","",'職員点検資料２ (記入例)'!B131)</f>
        <v/>
      </c>
      <c r="C131" s="2509" t="str">
        <f>IF('職員点検資料２ (記入例)'!C131="","",'職員点検資料２ (記入例)'!C131)</f>
        <v/>
      </c>
      <c r="D131" s="2546" t="str">
        <f>IF('職員点検資料２ (記入例)'!D131="","",'職員点検資料２ (記入例)'!D131)</f>
        <v/>
      </c>
      <c r="E131" s="2551" t="str">
        <f>IF('職員点検資料２ (記入例)'!E131="","",'職員点検資料２ (記入例)'!E131)</f>
        <v/>
      </c>
      <c r="F131" s="22" t="str">
        <f>'職員点検資料２ (記入例)'!F131</f>
        <v>保育士</v>
      </c>
      <c r="G131" s="23" t="str">
        <f>IF('職員点検資料２ (記入例)'!G131="","",'職員点検資料２ (記入例)'!G131)</f>
        <v/>
      </c>
      <c r="H131" s="2551" t="str">
        <f>IF('職員点検資料２ (記入例)'!H131="","",'職員点検資料２ (記入例)'!H131)</f>
        <v/>
      </c>
      <c r="I131" s="2551" t="str">
        <f>'職員点検資料２ (記入例)'!I131</f>
        <v>定めあり・定めなし</v>
      </c>
      <c r="J131" s="2571"/>
      <c r="K131" s="2565" t="s">
        <v>500</v>
      </c>
      <c r="L131" s="2454"/>
      <c r="M131" s="2518" t="s">
        <v>500</v>
      </c>
      <c r="N131" s="2571"/>
      <c r="O131" s="2565" t="s">
        <v>500</v>
      </c>
      <c r="P131" s="2454"/>
      <c r="Q131" s="2518" t="s">
        <v>500</v>
      </c>
      <c r="R131" s="11"/>
      <c r="S131" s="11"/>
      <c r="T131" s="11"/>
      <c r="U131" s="11"/>
      <c r="W131" s="2355" t="str">
        <f>'職員点検資料２ (記入例)'!AG131</f>
        <v/>
      </c>
    </row>
    <row r="132" spans="1:23" s="13" customFormat="1">
      <c r="A132" s="2356"/>
      <c r="B132" s="2549"/>
      <c r="C132" s="2510"/>
      <c r="D132" s="2510"/>
      <c r="E132" s="2552"/>
      <c r="F132" s="24" t="str">
        <f>'職員点検資料２ (記入例)'!F132</f>
        <v>幼稚園教諭</v>
      </c>
      <c r="G132" s="25" t="str">
        <f>IF('職員点検資料２ (記入例)'!G132="","",'職員点検資料２ (記入例)'!G132)</f>
        <v/>
      </c>
      <c r="H132" s="2552"/>
      <c r="I132" s="2552"/>
      <c r="J132" s="2572"/>
      <c r="K132" s="2566"/>
      <c r="L132" s="2428"/>
      <c r="M132" s="2519"/>
      <c r="N132" s="2572"/>
      <c r="O132" s="2566"/>
      <c r="P132" s="2428"/>
      <c r="Q132" s="2519"/>
      <c r="R132" s="11"/>
      <c r="S132" s="11"/>
      <c r="T132" s="11"/>
      <c r="U132" s="11"/>
      <c r="W132" s="2356"/>
    </row>
    <row r="133" spans="1:23" s="13" customFormat="1">
      <c r="A133" s="2357"/>
      <c r="B133" s="2550"/>
      <c r="C133" s="2511"/>
      <c r="D133" s="2511"/>
      <c r="E133" s="2553"/>
      <c r="F133" s="26" t="str">
        <f>'職員点検資料２ (記入例)'!F133</f>
        <v>（　　　　　　）</v>
      </c>
      <c r="G133" s="27" t="str">
        <f>IF('職員点検資料２ (記入例)'!G133="","",'職員点検資料２ (記入例)'!G133)</f>
        <v/>
      </c>
      <c r="H133" s="2553"/>
      <c r="I133" s="2553"/>
      <c r="J133" s="2573"/>
      <c r="K133" s="2567"/>
      <c r="L133" s="2429"/>
      <c r="M133" s="2520"/>
      <c r="N133" s="2573"/>
      <c r="O133" s="2567"/>
      <c r="P133" s="2429"/>
      <c r="Q133" s="2520"/>
      <c r="R133" s="11"/>
      <c r="S133" s="11"/>
      <c r="T133" s="11"/>
      <c r="U133" s="11"/>
      <c r="W133" s="2357"/>
    </row>
    <row r="134" spans="1:23" s="13" customFormat="1" ht="12" customHeight="1">
      <c r="A134" s="2355">
        <v>44</v>
      </c>
      <c r="B134" s="2548" t="str">
        <f>IF('職員点検資料２ (記入例)'!B134="","",'職員点検資料２ (記入例)'!B134)</f>
        <v/>
      </c>
      <c r="C134" s="2509" t="str">
        <f>IF('職員点検資料２ (記入例)'!C134="","",'職員点検資料２ (記入例)'!C134)</f>
        <v/>
      </c>
      <c r="D134" s="2546" t="str">
        <f>IF('職員点検資料２ (記入例)'!D134="","",'職員点検資料２ (記入例)'!D134)</f>
        <v/>
      </c>
      <c r="E134" s="2551" t="str">
        <f>IF('職員点検資料２ (記入例)'!E134="","",'職員点検資料２ (記入例)'!E134)</f>
        <v/>
      </c>
      <c r="F134" s="22" t="str">
        <f>'職員点検資料２ (記入例)'!F134</f>
        <v>保育士</v>
      </c>
      <c r="G134" s="23" t="str">
        <f>IF('職員点検資料２ (記入例)'!G134="","",'職員点検資料２ (記入例)'!G134)</f>
        <v/>
      </c>
      <c r="H134" s="2551" t="str">
        <f>IF('職員点検資料２ (記入例)'!H134="","",'職員点検資料２ (記入例)'!H134)</f>
        <v/>
      </c>
      <c r="I134" s="2551" t="str">
        <f>'職員点検資料２ (記入例)'!I134</f>
        <v>定めあり・定めなし</v>
      </c>
      <c r="J134" s="2571"/>
      <c r="K134" s="2565" t="s">
        <v>500</v>
      </c>
      <c r="L134" s="2454"/>
      <c r="M134" s="2518" t="s">
        <v>500</v>
      </c>
      <c r="N134" s="2571"/>
      <c r="O134" s="2565" t="s">
        <v>500</v>
      </c>
      <c r="P134" s="2454"/>
      <c r="Q134" s="2518" t="s">
        <v>500</v>
      </c>
      <c r="R134" s="11"/>
      <c r="S134" s="11"/>
      <c r="T134" s="11"/>
      <c r="U134" s="11"/>
      <c r="W134" s="2355" t="str">
        <f>'職員点検資料２ (記入例)'!AG134</f>
        <v/>
      </c>
    </row>
    <row r="135" spans="1:23" s="13" customFormat="1">
      <c r="A135" s="2356"/>
      <c r="B135" s="2549"/>
      <c r="C135" s="2510"/>
      <c r="D135" s="2510"/>
      <c r="E135" s="2552"/>
      <c r="F135" s="24" t="str">
        <f>'職員点検資料２ (記入例)'!F135</f>
        <v>幼稚園教諭</v>
      </c>
      <c r="G135" s="25" t="str">
        <f>IF('職員点検資料２ (記入例)'!G135="","",'職員点検資料２ (記入例)'!G135)</f>
        <v/>
      </c>
      <c r="H135" s="2552"/>
      <c r="I135" s="2552"/>
      <c r="J135" s="2572"/>
      <c r="K135" s="2566"/>
      <c r="L135" s="2428"/>
      <c r="M135" s="2519"/>
      <c r="N135" s="2572"/>
      <c r="O135" s="2566"/>
      <c r="P135" s="2428"/>
      <c r="Q135" s="2519"/>
      <c r="R135" s="11"/>
      <c r="S135" s="11"/>
      <c r="T135" s="11"/>
      <c r="U135" s="11"/>
      <c r="W135" s="2356"/>
    </row>
    <row r="136" spans="1:23" s="13" customFormat="1">
      <c r="A136" s="2357"/>
      <c r="B136" s="2550"/>
      <c r="C136" s="2511"/>
      <c r="D136" s="2511"/>
      <c r="E136" s="2553"/>
      <c r="F136" s="26" t="str">
        <f>'職員点検資料２ (記入例)'!F136</f>
        <v>（　　　　　　）</v>
      </c>
      <c r="G136" s="27" t="str">
        <f>IF('職員点検資料２ (記入例)'!G136="","",'職員点検資料２ (記入例)'!G136)</f>
        <v/>
      </c>
      <c r="H136" s="2553"/>
      <c r="I136" s="2553"/>
      <c r="J136" s="2573"/>
      <c r="K136" s="2567"/>
      <c r="L136" s="2429"/>
      <c r="M136" s="2520"/>
      <c r="N136" s="2573"/>
      <c r="O136" s="2567"/>
      <c r="P136" s="2429"/>
      <c r="Q136" s="2520"/>
      <c r="R136" s="11"/>
      <c r="S136" s="11"/>
      <c r="T136" s="11"/>
      <c r="U136" s="11"/>
      <c r="W136" s="2357"/>
    </row>
    <row r="137" spans="1:23" s="13" customFormat="1" ht="12" customHeight="1">
      <c r="A137" s="2355">
        <v>45</v>
      </c>
      <c r="B137" s="2548" t="str">
        <f>IF('職員点検資料２ (記入例)'!B137="","",'職員点検資料２ (記入例)'!B137)</f>
        <v/>
      </c>
      <c r="C137" s="2509" t="str">
        <f>IF('職員点検資料２ (記入例)'!C137="","",'職員点検資料２ (記入例)'!C137)</f>
        <v/>
      </c>
      <c r="D137" s="2546" t="str">
        <f>IF('職員点検資料２ (記入例)'!D137="","",'職員点検資料２ (記入例)'!D137)</f>
        <v/>
      </c>
      <c r="E137" s="2551" t="str">
        <f>IF('職員点検資料２ (記入例)'!E137="","",'職員点検資料２ (記入例)'!E137)</f>
        <v/>
      </c>
      <c r="F137" s="22" t="str">
        <f>'職員点検資料２ (記入例)'!F137</f>
        <v>保育士</v>
      </c>
      <c r="G137" s="23" t="str">
        <f>IF('職員点検資料２ (記入例)'!G137="","",'職員点検資料２ (記入例)'!G137)</f>
        <v/>
      </c>
      <c r="H137" s="2551" t="str">
        <f>IF('職員点検資料２ (記入例)'!H137="","",'職員点検資料２ (記入例)'!H137)</f>
        <v/>
      </c>
      <c r="I137" s="2551" t="str">
        <f>'職員点検資料２ (記入例)'!I137</f>
        <v>定めあり・定めなし</v>
      </c>
      <c r="J137" s="2571"/>
      <c r="K137" s="2565" t="s">
        <v>500</v>
      </c>
      <c r="L137" s="2454"/>
      <c r="M137" s="2518" t="s">
        <v>500</v>
      </c>
      <c r="N137" s="2571"/>
      <c r="O137" s="2565" t="s">
        <v>500</v>
      </c>
      <c r="P137" s="2454"/>
      <c r="Q137" s="2518" t="s">
        <v>500</v>
      </c>
      <c r="R137" s="11"/>
      <c r="S137" s="11"/>
      <c r="T137" s="11"/>
      <c r="U137" s="11"/>
      <c r="W137" s="2355" t="str">
        <f>'職員点検資料２ (記入例)'!AG137</f>
        <v/>
      </c>
    </row>
    <row r="138" spans="1:23" s="13" customFormat="1">
      <c r="A138" s="2356"/>
      <c r="B138" s="2549"/>
      <c r="C138" s="2510"/>
      <c r="D138" s="2510"/>
      <c r="E138" s="2552"/>
      <c r="F138" s="24" t="str">
        <f>'職員点検資料２ (記入例)'!F138</f>
        <v>幼稚園教諭</v>
      </c>
      <c r="G138" s="25" t="str">
        <f>IF('職員点検資料２ (記入例)'!G138="","",'職員点検資料２ (記入例)'!G138)</f>
        <v/>
      </c>
      <c r="H138" s="2552"/>
      <c r="I138" s="2552"/>
      <c r="J138" s="2572"/>
      <c r="K138" s="2566"/>
      <c r="L138" s="2428"/>
      <c r="M138" s="2519"/>
      <c r="N138" s="2572"/>
      <c r="O138" s="2566"/>
      <c r="P138" s="2428"/>
      <c r="Q138" s="2519"/>
      <c r="R138" s="11"/>
      <c r="S138" s="11"/>
      <c r="T138" s="11"/>
      <c r="U138" s="11"/>
      <c r="W138" s="2356"/>
    </row>
    <row r="139" spans="1:23" s="13" customFormat="1">
      <c r="A139" s="2357"/>
      <c r="B139" s="2550"/>
      <c r="C139" s="2511"/>
      <c r="D139" s="2511"/>
      <c r="E139" s="2553"/>
      <c r="F139" s="26" t="str">
        <f>'職員点検資料２ (記入例)'!F139</f>
        <v>（　　　　　　）</v>
      </c>
      <c r="G139" s="27" t="str">
        <f>IF('職員点検資料２ (記入例)'!G139="","",'職員点検資料２ (記入例)'!G139)</f>
        <v/>
      </c>
      <c r="H139" s="2553"/>
      <c r="I139" s="2553"/>
      <c r="J139" s="2573"/>
      <c r="K139" s="2567"/>
      <c r="L139" s="2429"/>
      <c r="M139" s="2520"/>
      <c r="N139" s="2573"/>
      <c r="O139" s="2567"/>
      <c r="P139" s="2429"/>
      <c r="Q139" s="2520"/>
      <c r="R139" s="11"/>
      <c r="S139" s="11"/>
      <c r="T139" s="11"/>
      <c r="U139" s="11"/>
      <c r="W139" s="2357"/>
    </row>
    <row r="140" spans="1:23" s="13" customFormat="1" ht="12" customHeight="1">
      <c r="A140" s="2355">
        <v>46</v>
      </c>
      <c r="B140" s="2548" t="str">
        <f>IF('職員点検資料２ (記入例)'!B140="","",'職員点検資料２ (記入例)'!B140)</f>
        <v/>
      </c>
      <c r="C140" s="2509" t="str">
        <f>IF('職員点検資料２ (記入例)'!C140="","",'職員点検資料２ (記入例)'!C140)</f>
        <v/>
      </c>
      <c r="D140" s="2546" t="str">
        <f>IF('職員点検資料２ (記入例)'!D140="","",'職員点検資料２ (記入例)'!D140)</f>
        <v/>
      </c>
      <c r="E140" s="2551" t="str">
        <f>IF('職員点検資料２ (記入例)'!E140="","",'職員点検資料２ (記入例)'!E140)</f>
        <v/>
      </c>
      <c r="F140" s="22" t="str">
        <f>'職員点検資料２ (記入例)'!F140</f>
        <v>保育士</v>
      </c>
      <c r="G140" s="23" t="str">
        <f>IF('職員点検資料２ (記入例)'!G140="","",'職員点検資料２ (記入例)'!G140)</f>
        <v/>
      </c>
      <c r="H140" s="2551" t="str">
        <f>IF('職員点検資料２ (記入例)'!H140="","",'職員点検資料２ (記入例)'!H140)</f>
        <v/>
      </c>
      <c r="I140" s="2551" t="str">
        <f>'職員点検資料２ (記入例)'!I140</f>
        <v>定めあり・定めなし</v>
      </c>
      <c r="J140" s="2571"/>
      <c r="K140" s="2565" t="s">
        <v>500</v>
      </c>
      <c r="L140" s="2454"/>
      <c r="M140" s="2518" t="s">
        <v>500</v>
      </c>
      <c r="N140" s="2571"/>
      <c r="O140" s="2565" t="s">
        <v>500</v>
      </c>
      <c r="P140" s="2454"/>
      <c r="Q140" s="2518" t="s">
        <v>500</v>
      </c>
      <c r="R140" s="11"/>
      <c r="S140" s="11"/>
      <c r="T140" s="11"/>
      <c r="U140" s="11"/>
      <c r="W140" s="2355" t="str">
        <f>'職員点検資料２ (記入例)'!AG140</f>
        <v/>
      </c>
    </row>
    <row r="141" spans="1:23" s="13" customFormat="1">
      <c r="A141" s="2356"/>
      <c r="B141" s="2549"/>
      <c r="C141" s="2510"/>
      <c r="D141" s="2510"/>
      <c r="E141" s="2552"/>
      <c r="F141" s="24" t="str">
        <f>'職員点検資料２ (記入例)'!F141</f>
        <v>幼稚園教諭</v>
      </c>
      <c r="G141" s="25" t="str">
        <f>IF('職員点検資料２ (記入例)'!G141="","",'職員点検資料２ (記入例)'!G141)</f>
        <v/>
      </c>
      <c r="H141" s="2552"/>
      <c r="I141" s="2552"/>
      <c r="J141" s="2572"/>
      <c r="K141" s="2566"/>
      <c r="L141" s="2428"/>
      <c r="M141" s="2519"/>
      <c r="N141" s="2572"/>
      <c r="O141" s="2566"/>
      <c r="P141" s="2428"/>
      <c r="Q141" s="2519"/>
      <c r="R141" s="11"/>
      <c r="S141" s="11"/>
      <c r="T141" s="11"/>
      <c r="U141" s="11"/>
      <c r="W141" s="2356"/>
    </row>
    <row r="142" spans="1:23" s="13" customFormat="1">
      <c r="A142" s="2357"/>
      <c r="B142" s="2550"/>
      <c r="C142" s="2511"/>
      <c r="D142" s="2511"/>
      <c r="E142" s="2553"/>
      <c r="F142" s="26" t="str">
        <f>'職員点検資料２ (記入例)'!F142</f>
        <v>（　　　　　　）</v>
      </c>
      <c r="G142" s="27" t="str">
        <f>IF('職員点検資料２ (記入例)'!G142="","",'職員点検資料２ (記入例)'!G142)</f>
        <v/>
      </c>
      <c r="H142" s="2553"/>
      <c r="I142" s="2553"/>
      <c r="J142" s="2573"/>
      <c r="K142" s="2567"/>
      <c r="L142" s="2429"/>
      <c r="M142" s="2520"/>
      <c r="N142" s="2573"/>
      <c r="O142" s="2567"/>
      <c r="P142" s="2429"/>
      <c r="Q142" s="2520"/>
      <c r="R142" s="11"/>
      <c r="S142" s="11"/>
      <c r="T142" s="11"/>
      <c r="U142" s="11"/>
      <c r="W142" s="2357"/>
    </row>
    <row r="143" spans="1:23" s="13" customFormat="1" ht="12" customHeight="1">
      <c r="A143" s="2355">
        <v>47</v>
      </c>
      <c r="B143" s="2548" t="str">
        <f>IF('職員点検資料２ (記入例)'!B143="","",'職員点検資料２ (記入例)'!B143)</f>
        <v/>
      </c>
      <c r="C143" s="2509" t="str">
        <f>IF('職員点検資料２ (記入例)'!C143="","",'職員点検資料２ (記入例)'!C143)</f>
        <v/>
      </c>
      <c r="D143" s="2546" t="str">
        <f>IF('職員点検資料２ (記入例)'!D143="","",'職員点検資料２ (記入例)'!D143)</f>
        <v/>
      </c>
      <c r="E143" s="2551" t="str">
        <f>IF('職員点検資料２ (記入例)'!E143="","",'職員点検資料２ (記入例)'!E143)</f>
        <v/>
      </c>
      <c r="F143" s="22" t="str">
        <f>'職員点検資料２ (記入例)'!F143</f>
        <v>保育士</v>
      </c>
      <c r="G143" s="23" t="str">
        <f>IF('職員点検資料２ (記入例)'!G143="","",'職員点検資料２ (記入例)'!G143)</f>
        <v/>
      </c>
      <c r="H143" s="2551" t="str">
        <f>IF('職員点検資料２ (記入例)'!H143="","",'職員点検資料２ (記入例)'!H143)</f>
        <v/>
      </c>
      <c r="I143" s="2551" t="str">
        <f>'職員点検資料２ (記入例)'!I143</f>
        <v>定めあり・定めなし</v>
      </c>
      <c r="J143" s="2571"/>
      <c r="K143" s="2565" t="s">
        <v>500</v>
      </c>
      <c r="L143" s="2454"/>
      <c r="M143" s="2518" t="s">
        <v>500</v>
      </c>
      <c r="N143" s="2571"/>
      <c r="O143" s="2565" t="s">
        <v>500</v>
      </c>
      <c r="P143" s="2454"/>
      <c r="Q143" s="2518" t="s">
        <v>500</v>
      </c>
      <c r="R143" s="11"/>
      <c r="S143" s="11"/>
      <c r="T143" s="11"/>
      <c r="U143" s="11"/>
      <c r="W143" s="2355" t="str">
        <f>'職員点検資料２ (記入例)'!AG143</f>
        <v/>
      </c>
    </row>
    <row r="144" spans="1:23" s="13" customFormat="1">
      <c r="A144" s="2356"/>
      <c r="B144" s="2549"/>
      <c r="C144" s="2510"/>
      <c r="D144" s="2510"/>
      <c r="E144" s="2552"/>
      <c r="F144" s="24" t="str">
        <f>'職員点検資料２ (記入例)'!F144</f>
        <v>幼稚園教諭</v>
      </c>
      <c r="G144" s="25" t="str">
        <f>IF('職員点検資料２ (記入例)'!G144="","",'職員点検資料２ (記入例)'!G144)</f>
        <v/>
      </c>
      <c r="H144" s="2552"/>
      <c r="I144" s="2552"/>
      <c r="J144" s="2572"/>
      <c r="K144" s="2566"/>
      <c r="L144" s="2428"/>
      <c r="M144" s="2519"/>
      <c r="N144" s="2572"/>
      <c r="O144" s="2566"/>
      <c r="P144" s="2428"/>
      <c r="Q144" s="2519"/>
      <c r="R144" s="11"/>
      <c r="S144" s="11"/>
      <c r="T144" s="11"/>
      <c r="U144" s="11"/>
      <c r="W144" s="2356"/>
    </row>
    <row r="145" spans="1:23" s="13" customFormat="1">
      <c r="A145" s="2357"/>
      <c r="B145" s="2550"/>
      <c r="C145" s="2511"/>
      <c r="D145" s="2511"/>
      <c r="E145" s="2553"/>
      <c r="F145" s="26" t="str">
        <f>'職員点検資料２ (記入例)'!F145</f>
        <v>（　　　　　　）</v>
      </c>
      <c r="G145" s="27" t="str">
        <f>IF('職員点検資料２ (記入例)'!G145="","",'職員点検資料２ (記入例)'!G145)</f>
        <v/>
      </c>
      <c r="H145" s="2553"/>
      <c r="I145" s="2553"/>
      <c r="J145" s="2573"/>
      <c r="K145" s="2567"/>
      <c r="L145" s="2429"/>
      <c r="M145" s="2520"/>
      <c r="N145" s="2573"/>
      <c r="O145" s="2567"/>
      <c r="P145" s="2429"/>
      <c r="Q145" s="2520"/>
      <c r="R145" s="11"/>
      <c r="S145" s="11"/>
      <c r="T145" s="11"/>
      <c r="U145" s="11"/>
      <c r="W145" s="2357"/>
    </row>
    <row r="146" spans="1:23" s="13" customFormat="1" ht="12" customHeight="1">
      <c r="A146" s="2355">
        <v>48</v>
      </c>
      <c r="B146" s="2548" t="str">
        <f>IF('職員点検資料２ (記入例)'!B146="","",'職員点検資料２ (記入例)'!B146)</f>
        <v/>
      </c>
      <c r="C146" s="2509" t="str">
        <f>IF('職員点検資料２ (記入例)'!C146="","",'職員点検資料２ (記入例)'!C146)</f>
        <v/>
      </c>
      <c r="D146" s="2546" t="str">
        <f>IF('職員点検資料２ (記入例)'!D146="","",'職員点検資料２ (記入例)'!D146)</f>
        <v/>
      </c>
      <c r="E146" s="2551" t="str">
        <f>IF('職員点検資料２ (記入例)'!E146="","",'職員点検資料２ (記入例)'!E146)</f>
        <v/>
      </c>
      <c r="F146" s="22" t="str">
        <f>'職員点検資料２ (記入例)'!F146</f>
        <v>保育士</v>
      </c>
      <c r="G146" s="23" t="str">
        <f>IF('職員点検資料２ (記入例)'!G146="","",'職員点検資料２ (記入例)'!G146)</f>
        <v/>
      </c>
      <c r="H146" s="2551" t="str">
        <f>IF('職員点検資料２ (記入例)'!H146="","",'職員点検資料２ (記入例)'!H146)</f>
        <v/>
      </c>
      <c r="I146" s="2551" t="str">
        <f>'職員点検資料２ (記入例)'!I146</f>
        <v>定めあり・定めなし</v>
      </c>
      <c r="J146" s="2571"/>
      <c r="K146" s="2565" t="s">
        <v>500</v>
      </c>
      <c r="L146" s="2454"/>
      <c r="M146" s="2518" t="s">
        <v>500</v>
      </c>
      <c r="N146" s="2571"/>
      <c r="O146" s="2565" t="s">
        <v>500</v>
      </c>
      <c r="P146" s="2454"/>
      <c r="Q146" s="2518" t="s">
        <v>500</v>
      </c>
      <c r="R146" s="11"/>
      <c r="S146" s="11"/>
      <c r="T146" s="11"/>
      <c r="U146" s="11"/>
      <c r="W146" s="2355" t="str">
        <f>'職員点検資料２ (記入例)'!AG146</f>
        <v/>
      </c>
    </row>
    <row r="147" spans="1:23" s="13" customFormat="1">
      <c r="A147" s="2356"/>
      <c r="B147" s="2549"/>
      <c r="C147" s="2510"/>
      <c r="D147" s="2510"/>
      <c r="E147" s="2552"/>
      <c r="F147" s="24" t="str">
        <f>'職員点検資料２ (記入例)'!F147</f>
        <v>幼稚園教諭</v>
      </c>
      <c r="G147" s="25" t="str">
        <f>IF('職員点検資料２ (記入例)'!G147="","",'職員点検資料２ (記入例)'!G147)</f>
        <v/>
      </c>
      <c r="H147" s="2552"/>
      <c r="I147" s="2552"/>
      <c r="J147" s="2572"/>
      <c r="K147" s="2566"/>
      <c r="L147" s="2428"/>
      <c r="M147" s="2519"/>
      <c r="N147" s="2572"/>
      <c r="O147" s="2566"/>
      <c r="P147" s="2428"/>
      <c r="Q147" s="2519"/>
      <c r="R147" s="11"/>
      <c r="S147" s="11"/>
      <c r="T147" s="11"/>
      <c r="U147" s="11"/>
      <c r="W147" s="2356"/>
    </row>
    <row r="148" spans="1:23" s="13" customFormat="1">
      <c r="A148" s="2357"/>
      <c r="B148" s="2550"/>
      <c r="C148" s="2511"/>
      <c r="D148" s="2511"/>
      <c r="E148" s="2553"/>
      <c r="F148" s="26" t="str">
        <f>'職員点検資料２ (記入例)'!F148</f>
        <v>（　　　　　　）</v>
      </c>
      <c r="G148" s="27" t="str">
        <f>IF('職員点検資料２ (記入例)'!G148="","",'職員点検資料２ (記入例)'!G148)</f>
        <v/>
      </c>
      <c r="H148" s="2553"/>
      <c r="I148" s="2553"/>
      <c r="J148" s="2573"/>
      <c r="K148" s="2567"/>
      <c r="L148" s="2429"/>
      <c r="M148" s="2520"/>
      <c r="N148" s="2573"/>
      <c r="O148" s="2567"/>
      <c r="P148" s="2429"/>
      <c r="Q148" s="2520"/>
      <c r="R148" s="11"/>
      <c r="S148" s="11"/>
      <c r="T148" s="11"/>
      <c r="U148" s="11"/>
      <c r="W148" s="2357"/>
    </row>
    <row r="149" spans="1:23" s="13" customFormat="1" ht="12" customHeight="1">
      <c r="A149" s="2355">
        <v>49</v>
      </c>
      <c r="B149" s="2548" t="str">
        <f>IF('職員点検資料２ (記入例)'!B149="","",'職員点検資料２ (記入例)'!B149)</f>
        <v/>
      </c>
      <c r="C149" s="2509" t="str">
        <f>IF('職員点検資料２ (記入例)'!C149="","",'職員点検資料２ (記入例)'!C149)</f>
        <v/>
      </c>
      <c r="D149" s="2546" t="str">
        <f>IF('職員点検資料２ (記入例)'!D149="","",'職員点検資料２ (記入例)'!D149)</f>
        <v/>
      </c>
      <c r="E149" s="2551" t="str">
        <f>IF('職員点検資料２ (記入例)'!E149="","",'職員点検資料２ (記入例)'!E149)</f>
        <v/>
      </c>
      <c r="F149" s="22" t="str">
        <f>'職員点検資料２ (記入例)'!F149</f>
        <v>保育士</v>
      </c>
      <c r="G149" s="23" t="str">
        <f>IF('職員点検資料２ (記入例)'!G149="","",'職員点検資料２ (記入例)'!G149)</f>
        <v/>
      </c>
      <c r="H149" s="2551" t="str">
        <f>IF('職員点検資料２ (記入例)'!H149="","",'職員点検資料２ (記入例)'!H149)</f>
        <v/>
      </c>
      <c r="I149" s="2551" t="str">
        <f>'職員点検資料２ (記入例)'!I149</f>
        <v>定めあり・定めなし</v>
      </c>
      <c r="J149" s="2571"/>
      <c r="K149" s="2565" t="s">
        <v>500</v>
      </c>
      <c r="L149" s="2454"/>
      <c r="M149" s="2518" t="s">
        <v>500</v>
      </c>
      <c r="N149" s="2571"/>
      <c r="O149" s="2565" t="s">
        <v>500</v>
      </c>
      <c r="P149" s="2454"/>
      <c r="Q149" s="2518" t="s">
        <v>500</v>
      </c>
      <c r="R149" s="11"/>
      <c r="S149" s="11"/>
      <c r="T149" s="11"/>
      <c r="U149" s="11"/>
      <c r="W149" s="2355" t="str">
        <f>'職員点検資料２ (記入例)'!AG149</f>
        <v/>
      </c>
    </row>
    <row r="150" spans="1:23" s="13" customFormat="1">
      <c r="A150" s="2356"/>
      <c r="B150" s="2549"/>
      <c r="C150" s="2510"/>
      <c r="D150" s="2510"/>
      <c r="E150" s="2552"/>
      <c r="F150" s="24" t="str">
        <f>'職員点検資料２ (記入例)'!F150</f>
        <v>幼稚園教諭</v>
      </c>
      <c r="G150" s="25" t="str">
        <f>IF('職員点検資料２ (記入例)'!G150="","",'職員点検資料２ (記入例)'!G150)</f>
        <v/>
      </c>
      <c r="H150" s="2552"/>
      <c r="I150" s="2552"/>
      <c r="J150" s="2572"/>
      <c r="K150" s="2566"/>
      <c r="L150" s="2428"/>
      <c r="M150" s="2519"/>
      <c r="N150" s="2572"/>
      <c r="O150" s="2566"/>
      <c r="P150" s="2428"/>
      <c r="Q150" s="2519"/>
      <c r="R150" s="11"/>
      <c r="S150" s="11"/>
      <c r="T150" s="11"/>
      <c r="U150" s="11"/>
      <c r="W150" s="2356"/>
    </row>
    <row r="151" spans="1:23" s="13" customFormat="1">
      <c r="A151" s="2357"/>
      <c r="B151" s="2550"/>
      <c r="C151" s="2511"/>
      <c r="D151" s="2511"/>
      <c r="E151" s="2553"/>
      <c r="F151" s="26" t="str">
        <f>'職員点検資料２ (記入例)'!F151</f>
        <v>（　　　　　　）</v>
      </c>
      <c r="G151" s="27" t="str">
        <f>IF('職員点検資料２ (記入例)'!G151="","",'職員点検資料２ (記入例)'!G151)</f>
        <v/>
      </c>
      <c r="H151" s="2553"/>
      <c r="I151" s="2553"/>
      <c r="J151" s="2573"/>
      <c r="K151" s="2567"/>
      <c r="L151" s="2429"/>
      <c r="M151" s="2520"/>
      <c r="N151" s="2573"/>
      <c r="O151" s="2567"/>
      <c r="P151" s="2429"/>
      <c r="Q151" s="2520"/>
      <c r="R151" s="11"/>
      <c r="S151" s="11"/>
      <c r="T151" s="11"/>
      <c r="U151" s="11"/>
      <c r="W151" s="2357"/>
    </row>
    <row r="152" spans="1:23" s="13" customFormat="1" ht="12" customHeight="1">
      <c r="A152" s="2355">
        <v>50</v>
      </c>
      <c r="B152" s="2548" t="str">
        <f>IF('職員点検資料２ (記入例)'!B152="","",'職員点検資料２ (記入例)'!B152)</f>
        <v/>
      </c>
      <c r="C152" s="2509" t="str">
        <f>IF('職員点検資料２ (記入例)'!C152="","",'職員点検資料２ (記入例)'!C152)</f>
        <v/>
      </c>
      <c r="D152" s="2546" t="str">
        <f>IF('職員点検資料２ (記入例)'!D152="","",'職員点検資料２ (記入例)'!D152)</f>
        <v/>
      </c>
      <c r="E152" s="2551" t="str">
        <f>IF('職員点検資料２ (記入例)'!E152="","",'職員点検資料２ (記入例)'!E152)</f>
        <v/>
      </c>
      <c r="F152" s="22" t="str">
        <f>'職員点検資料２ (記入例)'!F152</f>
        <v>保育士</v>
      </c>
      <c r="G152" s="23" t="str">
        <f>IF('職員点検資料２ (記入例)'!G152="","",'職員点検資料２ (記入例)'!G152)</f>
        <v/>
      </c>
      <c r="H152" s="2551" t="str">
        <f>IF('職員点検資料２ (記入例)'!H152="","",'職員点検資料２ (記入例)'!H152)</f>
        <v/>
      </c>
      <c r="I152" s="2551" t="str">
        <f>'職員点検資料２ (記入例)'!I152</f>
        <v>定めあり・定めなし</v>
      </c>
      <c r="J152" s="2571"/>
      <c r="K152" s="2565" t="s">
        <v>500</v>
      </c>
      <c r="L152" s="2454"/>
      <c r="M152" s="2518" t="s">
        <v>500</v>
      </c>
      <c r="N152" s="2571"/>
      <c r="O152" s="2565" t="s">
        <v>500</v>
      </c>
      <c r="P152" s="2454"/>
      <c r="Q152" s="2518" t="s">
        <v>500</v>
      </c>
      <c r="R152" s="11"/>
      <c r="S152" s="11"/>
      <c r="T152" s="11"/>
      <c r="U152" s="11"/>
      <c r="W152" s="2355" t="str">
        <f>'職員点検資料２ (記入例)'!AG152</f>
        <v/>
      </c>
    </row>
    <row r="153" spans="1:23" s="13" customFormat="1">
      <c r="A153" s="2356"/>
      <c r="B153" s="2549"/>
      <c r="C153" s="2510"/>
      <c r="D153" s="2510"/>
      <c r="E153" s="2552"/>
      <c r="F153" s="24" t="str">
        <f>'職員点検資料２ (記入例)'!F153</f>
        <v>幼稚園教諭</v>
      </c>
      <c r="G153" s="25" t="str">
        <f>IF('職員点検資料２ (記入例)'!G153="","",'職員点検資料２ (記入例)'!G153)</f>
        <v/>
      </c>
      <c r="H153" s="2552"/>
      <c r="I153" s="2552"/>
      <c r="J153" s="2572"/>
      <c r="K153" s="2566"/>
      <c r="L153" s="2428"/>
      <c r="M153" s="2519"/>
      <c r="N153" s="2572"/>
      <c r="O153" s="2566"/>
      <c r="P153" s="2428"/>
      <c r="Q153" s="2519"/>
      <c r="R153" s="11"/>
      <c r="S153" s="11"/>
      <c r="T153" s="11"/>
      <c r="U153" s="11"/>
      <c r="W153" s="2356"/>
    </row>
    <row r="154" spans="1:23" s="13" customFormat="1">
      <c r="A154" s="2357"/>
      <c r="B154" s="2550"/>
      <c r="C154" s="2511"/>
      <c r="D154" s="2511"/>
      <c r="E154" s="2553"/>
      <c r="F154" s="26" t="str">
        <f>'職員点検資料２ (記入例)'!F154</f>
        <v>（　　　　　　）</v>
      </c>
      <c r="G154" s="27" t="str">
        <f>IF('職員点検資料２ (記入例)'!G154="","",'職員点検資料２ (記入例)'!G154)</f>
        <v/>
      </c>
      <c r="H154" s="2553"/>
      <c r="I154" s="2553"/>
      <c r="J154" s="2573"/>
      <c r="K154" s="2567"/>
      <c r="L154" s="2429"/>
      <c r="M154" s="2520"/>
      <c r="N154" s="2573"/>
      <c r="O154" s="2567"/>
      <c r="P154" s="2429"/>
      <c r="Q154" s="2520"/>
      <c r="R154" s="11"/>
      <c r="S154" s="11"/>
      <c r="T154" s="11"/>
      <c r="U154" s="11"/>
      <c r="W154" s="2357"/>
    </row>
    <row r="155" spans="1:23" s="13" customFormat="1" ht="12" customHeight="1">
      <c r="A155" s="2355">
        <v>51</v>
      </c>
      <c r="B155" s="2548" t="str">
        <f>IF('職員点検資料２ (記入例)'!B155="","",'職員点検資料２ (記入例)'!B155)</f>
        <v/>
      </c>
      <c r="C155" s="2509" t="str">
        <f>IF('職員点検資料２ (記入例)'!C155="","",'職員点検資料２ (記入例)'!C155)</f>
        <v/>
      </c>
      <c r="D155" s="2546" t="str">
        <f>IF('職員点検資料２ (記入例)'!D155="","",'職員点検資料２ (記入例)'!D155)</f>
        <v/>
      </c>
      <c r="E155" s="2551" t="str">
        <f>IF('職員点検資料２ (記入例)'!E155="","",'職員点検資料２ (記入例)'!E155)</f>
        <v/>
      </c>
      <c r="F155" s="22" t="str">
        <f>'職員点検資料２ (記入例)'!F155</f>
        <v>保育士</v>
      </c>
      <c r="G155" s="23" t="str">
        <f>IF('職員点検資料２ (記入例)'!G155="","",'職員点検資料２ (記入例)'!G155)</f>
        <v/>
      </c>
      <c r="H155" s="2551" t="str">
        <f>IF('職員点検資料２ (記入例)'!H155="","",'職員点検資料２ (記入例)'!H155)</f>
        <v/>
      </c>
      <c r="I155" s="2551" t="str">
        <f>'職員点検資料２ (記入例)'!I155</f>
        <v>定めあり・定めなし</v>
      </c>
      <c r="J155" s="2571"/>
      <c r="K155" s="2565" t="s">
        <v>500</v>
      </c>
      <c r="L155" s="2454"/>
      <c r="M155" s="2518" t="s">
        <v>500</v>
      </c>
      <c r="N155" s="2571"/>
      <c r="O155" s="2565" t="s">
        <v>500</v>
      </c>
      <c r="P155" s="2454"/>
      <c r="Q155" s="2518" t="s">
        <v>500</v>
      </c>
      <c r="R155" s="11"/>
      <c r="S155" s="11"/>
      <c r="T155" s="11"/>
      <c r="U155" s="11"/>
      <c r="W155" s="2355" t="str">
        <f>'職員点検資料２ (記入例)'!AG155</f>
        <v/>
      </c>
    </row>
    <row r="156" spans="1:23" s="13" customFormat="1">
      <c r="A156" s="2356"/>
      <c r="B156" s="2549"/>
      <c r="C156" s="2510"/>
      <c r="D156" s="2510"/>
      <c r="E156" s="2552"/>
      <c r="F156" s="24" t="str">
        <f>'職員点検資料２ (記入例)'!F156</f>
        <v>幼稚園教諭</v>
      </c>
      <c r="G156" s="25" t="str">
        <f>IF('職員点検資料２ (記入例)'!G156="","",'職員点検資料２ (記入例)'!G156)</f>
        <v/>
      </c>
      <c r="H156" s="2552"/>
      <c r="I156" s="2552"/>
      <c r="J156" s="2572"/>
      <c r="K156" s="2566"/>
      <c r="L156" s="2428"/>
      <c r="M156" s="2519"/>
      <c r="N156" s="2572"/>
      <c r="O156" s="2566"/>
      <c r="P156" s="2428"/>
      <c r="Q156" s="2519"/>
      <c r="R156" s="11"/>
      <c r="S156" s="11"/>
      <c r="T156" s="11"/>
      <c r="U156" s="11"/>
      <c r="W156" s="2356"/>
    </row>
    <row r="157" spans="1:23" s="13" customFormat="1">
      <c r="A157" s="2357"/>
      <c r="B157" s="2550"/>
      <c r="C157" s="2511"/>
      <c r="D157" s="2511"/>
      <c r="E157" s="2553"/>
      <c r="F157" s="26" t="str">
        <f>'職員点検資料２ (記入例)'!F157</f>
        <v>（　　　　　　）</v>
      </c>
      <c r="G157" s="27" t="str">
        <f>IF('職員点検資料２ (記入例)'!G157="","",'職員点検資料２ (記入例)'!G157)</f>
        <v/>
      </c>
      <c r="H157" s="2553"/>
      <c r="I157" s="2553"/>
      <c r="J157" s="2573"/>
      <c r="K157" s="2567"/>
      <c r="L157" s="2429"/>
      <c r="M157" s="2520"/>
      <c r="N157" s="2573"/>
      <c r="O157" s="2567"/>
      <c r="P157" s="2429"/>
      <c r="Q157" s="2520"/>
      <c r="R157" s="11"/>
      <c r="S157" s="11"/>
      <c r="T157" s="11"/>
      <c r="U157" s="11"/>
      <c r="W157" s="2357"/>
    </row>
    <row r="158" spans="1:23" s="13" customFormat="1" ht="12" customHeight="1">
      <c r="A158" s="2355">
        <v>52</v>
      </c>
      <c r="B158" s="2548" t="str">
        <f>IF('職員点検資料２ (記入例)'!B158="","",'職員点検資料２ (記入例)'!B158)</f>
        <v/>
      </c>
      <c r="C158" s="2509" t="str">
        <f>IF('職員点検資料２ (記入例)'!C158="","",'職員点検資料２ (記入例)'!C158)</f>
        <v/>
      </c>
      <c r="D158" s="2546" t="str">
        <f>IF('職員点検資料２ (記入例)'!D158="","",'職員点検資料２ (記入例)'!D158)</f>
        <v/>
      </c>
      <c r="E158" s="2551" t="str">
        <f>IF('職員点検資料２ (記入例)'!E158="","",'職員点検資料２ (記入例)'!E158)</f>
        <v/>
      </c>
      <c r="F158" s="22" t="str">
        <f>'職員点検資料２ (記入例)'!F158</f>
        <v>保育士</v>
      </c>
      <c r="G158" s="23" t="str">
        <f>IF('職員点検資料２ (記入例)'!G158="","",'職員点検資料２ (記入例)'!G158)</f>
        <v/>
      </c>
      <c r="H158" s="2551" t="str">
        <f>IF('職員点検資料２ (記入例)'!H158="","",'職員点検資料２ (記入例)'!H158)</f>
        <v/>
      </c>
      <c r="I158" s="2551" t="str">
        <f>'職員点検資料２ (記入例)'!I158</f>
        <v>定めあり・定めなし</v>
      </c>
      <c r="J158" s="2571"/>
      <c r="K158" s="2565" t="s">
        <v>500</v>
      </c>
      <c r="L158" s="2454"/>
      <c r="M158" s="2518" t="s">
        <v>500</v>
      </c>
      <c r="N158" s="2571"/>
      <c r="O158" s="2565" t="s">
        <v>500</v>
      </c>
      <c r="P158" s="2454"/>
      <c r="Q158" s="2518" t="s">
        <v>500</v>
      </c>
      <c r="R158" s="11"/>
      <c r="S158" s="11"/>
      <c r="T158" s="11"/>
      <c r="U158" s="11"/>
      <c r="W158" s="2355" t="str">
        <f>'職員点検資料２ (記入例)'!AG158</f>
        <v/>
      </c>
    </row>
    <row r="159" spans="1:23" s="13" customFormat="1">
      <c r="A159" s="2356"/>
      <c r="B159" s="2549"/>
      <c r="C159" s="2510"/>
      <c r="D159" s="2510"/>
      <c r="E159" s="2552"/>
      <c r="F159" s="24" t="str">
        <f>'職員点検資料２ (記入例)'!F159</f>
        <v>幼稚園教諭</v>
      </c>
      <c r="G159" s="25" t="str">
        <f>IF('職員点検資料２ (記入例)'!G159="","",'職員点検資料２ (記入例)'!G159)</f>
        <v/>
      </c>
      <c r="H159" s="2552"/>
      <c r="I159" s="2552"/>
      <c r="J159" s="2572"/>
      <c r="K159" s="2566"/>
      <c r="L159" s="2428"/>
      <c r="M159" s="2519"/>
      <c r="N159" s="2572"/>
      <c r="O159" s="2566"/>
      <c r="P159" s="2428"/>
      <c r="Q159" s="2519"/>
      <c r="R159" s="11"/>
      <c r="S159" s="11"/>
      <c r="T159" s="11"/>
      <c r="U159" s="11"/>
      <c r="W159" s="2356"/>
    </row>
    <row r="160" spans="1:23" s="13" customFormat="1">
      <c r="A160" s="2357"/>
      <c r="B160" s="2550"/>
      <c r="C160" s="2511"/>
      <c r="D160" s="2511"/>
      <c r="E160" s="2553"/>
      <c r="F160" s="26" t="str">
        <f>'職員点検資料２ (記入例)'!F160</f>
        <v>（　　　　　　）</v>
      </c>
      <c r="G160" s="27" t="str">
        <f>IF('職員点検資料２ (記入例)'!G160="","",'職員点検資料２ (記入例)'!G160)</f>
        <v/>
      </c>
      <c r="H160" s="2553"/>
      <c r="I160" s="2553"/>
      <c r="J160" s="2573"/>
      <c r="K160" s="2567"/>
      <c r="L160" s="2429"/>
      <c r="M160" s="2520"/>
      <c r="N160" s="2573"/>
      <c r="O160" s="2567"/>
      <c r="P160" s="2429"/>
      <c r="Q160" s="2520"/>
      <c r="R160" s="11"/>
      <c r="S160" s="11"/>
      <c r="T160" s="11"/>
      <c r="U160" s="11"/>
      <c r="W160" s="2357"/>
    </row>
    <row r="161" spans="1:23" s="13" customFormat="1" ht="12" customHeight="1">
      <c r="A161" s="2355">
        <v>53</v>
      </c>
      <c r="B161" s="2548" t="str">
        <f>IF('職員点検資料２ (記入例)'!B161="","",'職員点検資料２ (記入例)'!B161)</f>
        <v/>
      </c>
      <c r="C161" s="2509" t="str">
        <f>IF('職員点検資料２ (記入例)'!C161="","",'職員点検資料２ (記入例)'!C161)</f>
        <v/>
      </c>
      <c r="D161" s="2546" t="str">
        <f>IF('職員点検資料２ (記入例)'!D161="","",'職員点検資料２ (記入例)'!D161)</f>
        <v/>
      </c>
      <c r="E161" s="2551" t="str">
        <f>IF('職員点検資料２ (記入例)'!E161="","",'職員点検資料２ (記入例)'!E161)</f>
        <v/>
      </c>
      <c r="F161" s="22" t="str">
        <f>'職員点検資料２ (記入例)'!F161</f>
        <v>保育士</v>
      </c>
      <c r="G161" s="23" t="str">
        <f>IF('職員点検資料２ (記入例)'!G161="","",'職員点検資料２ (記入例)'!G161)</f>
        <v/>
      </c>
      <c r="H161" s="2551" t="str">
        <f>IF('職員点検資料２ (記入例)'!H161="","",'職員点検資料２ (記入例)'!H161)</f>
        <v/>
      </c>
      <c r="I161" s="2551" t="str">
        <f>'職員点検資料２ (記入例)'!I161</f>
        <v>定めあり・定めなし</v>
      </c>
      <c r="J161" s="2571"/>
      <c r="K161" s="2565" t="s">
        <v>500</v>
      </c>
      <c r="L161" s="2454"/>
      <c r="M161" s="2518" t="s">
        <v>500</v>
      </c>
      <c r="N161" s="2571"/>
      <c r="O161" s="2565" t="s">
        <v>500</v>
      </c>
      <c r="P161" s="2454"/>
      <c r="Q161" s="2518" t="s">
        <v>500</v>
      </c>
      <c r="R161" s="11"/>
      <c r="S161" s="11"/>
      <c r="T161" s="11"/>
      <c r="U161" s="11"/>
      <c r="W161" s="2355" t="str">
        <f>'職員点検資料２ (記入例)'!AG161</f>
        <v/>
      </c>
    </row>
    <row r="162" spans="1:23" s="13" customFormat="1">
      <c r="A162" s="2356"/>
      <c r="B162" s="2549"/>
      <c r="C162" s="2510"/>
      <c r="D162" s="2510"/>
      <c r="E162" s="2552"/>
      <c r="F162" s="24" t="str">
        <f>'職員点検資料２ (記入例)'!F162</f>
        <v>幼稚園教諭</v>
      </c>
      <c r="G162" s="25" t="str">
        <f>IF('職員点検資料２ (記入例)'!G162="","",'職員点検資料２ (記入例)'!G162)</f>
        <v/>
      </c>
      <c r="H162" s="2552"/>
      <c r="I162" s="2552"/>
      <c r="J162" s="2572"/>
      <c r="K162" s="2566"/>
      <c r="L162" s="2428"/>
      <c r="M162" s="2519"/>
      <c r="N162" s="2572"/>
      <c r="O162" s="2566"/>
      <c r="P162" s="2428"/>
      <c r="Q162" s="2519"/>
      <c r="R162" s="11"/>
      <c r="S162" s="11"/>
      <c r="T162" s="11"/>
      <c r="U162" s="11"/>
      <c r="W162" s="2356"/>
    </row>
    <row r="163" spans="1:23" s="13" customFormat="1">
      <c r="A163" s="2357"/>
      <c r="B163" s="2550"/>
      <c r="C163" s="2511"/>
      <c r="D163" s="2511"/>
      <c r="E163" s="2553"/>
      <c r="F163" s="26" t="str">
        <f>'職員点検資料２ (記入例)'!F163</f>
        <v>（　　　　　　）</v>
      </c>
      <c r="G163" s="27" t="str">
        <f>IF('職員点検資料２ (記入例)'!G163="","",'職員点検資料２ (記入例)'!G163)</f>
        <v/>
      </c>
      <c r="H163" s="2553"/>
      <c r="I163" s="2553"/>
      <c r="J163" s="2573"/>
      <c r="K163" s="2567"/>
      <c r="L163" s="2429"/>
      <c r="M163" s="2520"/>
      <c r="N163" s="2573"/>
      <c r="O163" s="2567"/>
      <c r="P163" s="2429"/>
      <c r="Q163" s="2520"/>
      <c r="R163" s="11"/>
      <c r="S163" s="11"/>
      <c r="T163" s="11"/>
      <c r="U163" s="11"/>
      <c r="W163" s="2357"/>
    </row>
    <row r="164" spans="1:23" s="13" customFormat="1" ht="12" customHeight="1">
      <c r="A164" s="2355">
        <v>54</v>
      </c>
      <c r="B164" s="2548" t="str">
        <f>IF('職員点検資料２ (記入例)'!B164="","",'職員点検資料２ (記入例)'!B164)</f>
        <v/>
      </c>
      <c r="C164" s="2509" t="str">
        <f>IF('職員点検資料２ (記入例)'!C164="","",'職員点検資料２ (記入例)'!C164)</f>
        <v/>
      </c>
      <c r="D164" s="2546" t="str">
        <f>IF('職員点検資料２ (記入例)'!D164="","",'職員点検資料２ (記入例)'!D164)</f>
        <v/>
      </c>
      <c r="E164" s="2551" t="str">
        <f>IF('職員点検資料２ (記入例)'!E164="","",'職員点検資料２ (記入例)'!E164)</f>
        <v/>
      </c>
      <c r="F164" s="22" t="str">
        <f>'職員点検資料２ (記入例)'!F164</f>
        <v>保育士</v>
      </c>
      <c r="G164" s="23" t="str">
        <f>IF('職員点検資料２ (記入例)'!G164="","",'職員点検資料２ (記入例)'!G164)</f>
        <v/>
      </c>
      <c r="H164" s="2551" t="str">
        <f>IF('職員点検資料２ (記入例)'!H164="","",'職員点検資料２ (記入例)'!H164)</f>
        <v/>
      </c>
      <c r="I164" s="2551" t="str">
        <f>'職員点検資料２ (記入例)'!I164</f>
        <v>定めあり・定めなし</v>
      </c>
      <c r="J164" s="2571"/>
      <c r="K164" s="2565" t="s">
        <v>500</v>
      </c>
      <c r="L164" s="2454"/>
      <c r="M164" s="2518" t="s">
        <v>500</v>
      </c>
      <c r="N164" s="2571"/>
      <c r="O164" s="2565" t="s">
        <v>500</v>
      </c>
      <c r="P164" s="2454"/>
      <c r="Q164" s="2518" t="s">
        <v>500</v>
      </c>
      <c r="R164" s="11"/>
      <c r="S164" s="11"/>
      <c r="T164" s="11"/>
      <c r="U164" s="11"/>
      <c r="W164" s="2355" t="str">
        <f>'職員点検資料２ (記入例)'!AG164</f>
        <v/>
      </c>
    </row>
    <row r="165" spans="1:23" s="13" customFormat="1">
      <c r="A165" s="2356"/>
      <c r="B165" s="2549"/>
      <c r="C165" s="2510"/>
      <c r="D165" s="2510"/>
      <c r="E165" s="2552"/>
      <c r="F165" s="24" t="str">
        <f>'職員点検資料２ (記入例)'!F165</f>
        <v>幼稚園教諭</v>
      </c>
      <c r="G165" s="25" t="str">
        <f>IF('職員点検資料２ (記入例)'!G165="","",'職員点検資料２ (記入例)'!G165)</f>
        <v/>
      </c>
      <c r="H165" s="2552"/>
      <c r="I165" s="2552"/>
      <c r="J165" s="2572"/>
      <c r="K165" s="2566"/>
      <c r="L165" s="2428"/>
      <c r="M165" s="2519"/>
      <c r="N165" s="2572"/>
      <c r="O165" s="2566"/>
      <c r="P165" s="2428"/>
      <c r="Q165" s="2519"/>
      <c r="R165" s="11"/>
      <c r="S165" s="11"/>
      <c r="T165" s="11"/>
      <c r="U165" s="11"/>
      <c r="W165" s="2356"/>
    </row>
    <row r="166" spans="1:23" s="13" customFormat="1">
      <c r="A166" s="2357"/>
      <c r="B166" s="2550"/>
      <c r="C166" s="2511"/>
      <c r="D166" s="2511"/>
      <c r="E166" s="2553"/>
      <c r="F166" s="26" t="str">
        <f>'職員点検資料２ (記入例)'!F166</f>
        <v>（　　　　　　）</v>
      </c>
      <c r="G166" s="27" t="str">
        <f>IF('職員点検資料２ (記入例)'!G166="","",'職員点検資料２ (記入例)'!G166)</f>
        <v/>
      </c>
      <c r="H166" s="2553"/>
      <c r="I166" s="2553"/>
      <c r="J166" s="2573"/>
      <c r="K166" s="2567"/>
      <c r="L166" s="2429"/>
      <c r="M166" s="2520"/>
      <c r="N166" s="2573"/>
      <c r="O166" s="2567"/>
      <c r="P166" s="2429"/>
      <c r="Q166" s="2520"/>
      <c r="R166" s="11"/>
      <c r="S166" s="11"/>
      <c r="T166" s="11"/>
      <c r="U166" s="11"/>
      <c r="W166" s="2357"/>
    </row>
    <row r="167" spans="1:23" s="13" customFormat="1" ht="12" customHeight="1">
      <c r="A167" s="2355">
        <v>55</v>
      </c>
      <c r="B167" s="2548" t="str">
        <f>IF('職員点検資料２ (記入例)'!B167="","",'職員点検資料２ (記入例)'!B167)</f>
        <v/>
      </c>
      <c r="C167" s="2509" t="str">
        <f>IF('職員点検資料２ (記入例)'!C167="","",'職員点検資料２ (記入例)'!C167)</f>
        <v/>
      </c>
      <c r="D167" s="2546" t="str">
        <f>IF('職員点検資料２ (記入例)'!D167="","",'職員点検資料２ (記入例)'!D167)</f>
        <v/>
      </c>
      <c r="E167" s="2551" t="str">
        <f>IF('職員点検資料２ (記入例)'!E167="","",'職員点検資料２ (記入例)'!E167)</f>
        <v/>
      </c>
      <c r="F167" s="22" t="str">
        <f>'職員点検資料２ (記入例)'!F167</f>
        <v>保育士</v>
      </c>
      <c r="G167" s="23" t="str">
        <f>IF('職員点検資料２ (記入例)'!G167="","",'職員点検資料２ (記入例)'!G167)</f>
        <v/>
      </c>
      <c r="H167" s="2551" t="str">
        <f>IF('職員点検資料２ (記入例)'!H167="","",'職員点検資料２ (記入例)'!H167)</f>
        <v/>
      </c>
      <c r="I167" s="2551" t="str">
        <f>'職員点検資料２ (記入例)'!I167</f>
        <v>定めあり・定めなし</v>
      </c>
      <c r="J167" s="2571"/>
      <c r="K167" s="2565" t="s">
        <v>500</v>
      </c>
      <c r="L167" s="2454"/>
      <c r="M167" s="2518" t="s">
        <v>500</v>
      </c>
      <c r="N167" s="2571"/>
      <c r="O167" s="2565" t="s">
        <v>500</v>
      </c>
      <c r="P167" s="2454"/>
      <c r="Q167" s="2518" t="s">
        <v>500</v>
      </c>
      <c r="R167" s="11"/>
      <c r="S167" s="11"/>
      <c r="T167" s="11"/>
      <c r="U167" s="11"/>
      <c r="W167" s="2355" t="str">
        <f>'職員点検資料２ (記入例)'!AG167</f>
        <v/>
      </c>
    </row>
    <row r="168" spans="1:23" s="13" customFormat="1">
      <c r="A168" s="2356"/>
      <c r="B168" s="2549"/>
      <c r="C168" s="2510"/>
      <c r="D168" s="2510"/>
      <c r="E168" s="2552"/>
      <c r="F168" s="24" t="str">
        <f>'職員点検資料２ (記入例)'!F168</f>
        <v>幼稚園教諭</v>
      </c>
      <c r="G168" s="25" t="str">
        <f>IF('職員点検資料２ (記入例)'!G168="","",'職員点検資料２ (記入例)'!G168)</f>
        <v/>
      </c>
      <c r="H168" s="2552"/>
      <c r="I168" s="2552"/>
      <c r="J168" s="2572"/>
      <c r="K168" s="2566"/>
      <c r="L168" s="2428"/>
      <c r="M168" s="2519"/>
      <c r="N168" s="2572"/>
      <c r="O168" s="2566"/>
      <c r="P168" s="2428"/>
      <c r="Q168" s="2519"/>
      <c r="R168" s="11"/>
      <c r="S168" s="11"/>
      <c r="T168" s="11"/>
      <c r="U168" s="11"/>
      <c r="W168" s="2356"/>
    </row>
    <row r="169" spans="1:23" s="13" customFormat="1">
      <c r="A169" s="2357"/>
      <c r="B169" s="2550"/>
      <c r="C169" s="2511"/>
      <c r="D169" s="2511"/>
      <c r="E169" s="2553"/>
      <c r="F169" s="26" t="str">
        <f>'職員点検資料２ (記入例)'!F169</f>
        <v>（　　　　　　）</v>
      </c>
      <c r="G169" s="27" t="str">
        <f>IF('職員点検資料２ (記入例)'!G169="","",'職員点検資料２ (記入例)'!G169)</f>
        <v/>
      </c>
      <c r="H169" s="2553"/>
      <c r="I169" s="2553"/>
      <c r="J169" s="2573"/>
      <c r="K169" s="2567"/>
      <c r="L169" s="2429"/>
      <c r="M169" s="2520"/>
      <c r="N169" s="2573"/>
      <c r="O169" s="2567"/>
      <c r="P169" s="2429"/>
      <c r="Q169" s="2520"/>
      <c r="R169" s="11"/>
      <c r="S169" s="11"/>
      <c r="T169" s="11"/>
      <c r="U169" s="11"/>
      <c r="W169" s="2357"/>
    </row>
    <row r="170" spans="1:23" s="13" customFormat="1" ht="12" customHeight="1">
      <c r="A170" s="2355">
        <v>56</v>
      </c>
      <c r="B170" s="2548" t="str">
        <f>IF('職員点検資料２ (記入例)'!B170="","",'職員点検資料２ (記入例)'!B170)</f>
        <v/>
      </c>
      <c r="C170" s="2509" t="str">
        <f>IF('職員点検資料２ (記入例)'!C170="","",'職員点検資料２ (記入例)'!C170)</f>
        <v/>
      </c>
      <c r="D170" s="2546" t="str">
        <f>IF('職員点検資料２ (記入例)'!D170="","",'職員点検資料２ (記入例)'!D170)</f>
        <v/>
      </c>
      <c r="E170" s="2551" t="str">
        <f>IF('職員点検資料２ (記入例)'!E170="","",'職員点検資料２ (記入例)'!E170)</f>
        <v/>
      </c>
      <c r="F170" s="22" t="str">
        <f>'職員点検資料２ (記入例)'!F170</f>
        <v>保育士</v>
      </c>
      <c r="G170" s="23" t="str">
        <f>IF('職員点検資料２ (記入例)'!G170="","",'職員点検資料２ (記入例)'!G170)</f>
        <v/>
      </c>
      <c r="H170" s="2551" t="str">
        <f>IF('職員点検資料２ (記入例)'!H170="","",'職員点検資料２ (記入例)'!H170)</f>
        <v/>
      </c>
      <c r="I170" s="2551" t="str">
        <f>'職員点検資料２ (記入例)'!I170</f>
        <v>定めあり・定めなし</v>
      </c>
      <c r="J170" s="2571"/>
      <c r="K170" s="2565" t="s">
        <v>500</v>
      </c>
      <c r="L170" s="2454"/>
      <c r="M170" s="2518" t="s">
        <v>500</v>
      </c>
      <c r="N170" s="2571"/>
      <c r="O170" s="2565" t="s">
        <v>500</v>
      </c>
      <c r="P170" s="2454"/>
      <c r="Q170" s="2518" t="s">
        <v>500</v>
      </c>
      <c r="R170" s="11"/>
      <c r="S170" s="11"/>
      <c r="T170" s="11"/>
      <c r="U170" s="11"/>
      <c r="W170" s="2355" t="str">
        <f>'職員点検資料２ (記入例)'!AG170</f>
        <v/>
      </c>
    </row>
    <row r="171" spans="1:23" s="13" customFormat="1">
      <c r="A171" s="2356"/>
      <c r="B171" s="2549"/>
      <c r="C171" s="2510"/>
      <c r="D171" s="2510"/>
      <c r="E171" s="2552"/>
      <c r="F171" s="24" t="str">
        <f>'職員点検資料２ (記入例)'!F171</f>
        <v>幼稚園教諭</v>
      </c>
      <c r="G171" s="25" t="str">
        <f>IF('職員点検資料２ (記入例)'!G171="","",'職員点検資料２ (記入例)'!G171)</f>
        <v/>
      </c>
      <c r="H171" s="2552"/>
      <c r="I171" s="2552"/>
      <c r="J171" s="2572"/>
      <c r="K171" s="2566"/>
      <c r="L171" s="2428"/>
      <c r="M171" s="2519"/>
      <c r="N171" s="2572"/>
      <c r="O171" s="2566"/>
      <c r="P171" s="2428"/>
      <c r="Q171" s="2519"/>
      <c r="R171" s="11"/>
      <c r="S171" s="11"/>
      <c r="T171" s="11"/>
      <c r="U171" s="11"/>
      <c r="W171" s="2356"/>
    </row>
    <row r="172" spans="1:23" s="13" customFormat="1">
      <c r="A172" s="2357"/>
      <c r="B172" s="2550"/>
      <c r="C172" s="2511"/>
      <c r="D172" s="2511"/>
      <c r="E172" s="2553"/>
      <c r="F172" s="26" t="str">
        <f>'職員点検資料２ (記入例)'!F172</f>
        <v>（　　　　　　）</v>
      </c>
      <c r="G172" s="27" t="str">
        <f>IF('職員点検資料２ (記入例)'!G172="","",'職員点検資料２ (記入例)'!G172)</f>
        <v/>
      </c>
      <c r="H172" s="2553"/>
      <c r="I172" s="2553"/>
      <c r="J172" s="2573"/>
      <c r="K172" s="2567"/>
      <c r="L172" s="2429"/>
      <c r="M172" s="2520"/>
      <c r="N172" s="2573"/>
      <c r="O172" s="2567"/>
      <c r="P172" s="2429"/>
      <c r="Q172" s="2520"/>
      <c r="R172" s="11"/>
      <c r="S172" s="11"/>
      <c r="T172" s="11"/>
      <c r="U172" s="11"/>
      <c r="W172" s="2357"/>
    </row>
    <row r="173" spans="1:23" s="13" customFormat="1" ht="12" customHeight="1">
      <c r="A173" s="2355">
        <v>57</v>
      </c>
      <c r="B173" s="2548" t="str">
        <f>IF('職員点検資料２ (記入例)'!B173="","",'職員点検資料２ (記入例)'!B173)</f>
        <v/>
      </c>
      <c r="C173" s="2509" t="str">
        <f>IF('職員点検資料２ (記入例)'!C173="","",'職員点検資料２ (記入例)'!C173)</f>
        <v/>
      </c>
      <c r="D173" s="2546" t="str">
        <f>IF('職員点検資料２ (記入例)'!D173="","",'職員点検資料２ (記入例)'!D173)</f>
        <v/>
      </c>
      <c r="E173" s="2551" t="str">
        <f>IF('職員点検資料２ (記入例)'!E173="","",'職員点検資料２ (記入例)'!E173)</f>
        <v/>
      </c>
      <c r="F173" s="22" t="str">
        <f>'職員点検資料２ (記入例)'!F173</f>
        <v>保育士</v>
      </c>
      <c r="G173" s="23" t="str">
        <f>IF('職員点検資料２ (記入例)'!G173="","",'職員点検資料２ (記入例)'!G173)</f>
        <v/>
      </c>
      <c r="H173" s="2551" t="str">
        <f>IF('職員点検資料２ (記入例)'!H173="","",'職員点検資料２ (記入例)'!H173)</f>
        <v/>
      </c>
      <c r="I173" s="2551" t="str">
        <f>'職員点検資料２ (記入例)'!I173</f>
        <v>定めあり・定めなし</v>
      </c>
      <c r="J173" s="2571"/>
      <c r="K173" s="2565" t="s">
        <v>500</v>
      </c>
      <c r="L173" s="2454"/>
      <c r="M173" s="2518" t="s">
        <v>500</v>
      </c>
      <c r="N173" s="2571"/>
      <c r="O173" s="2565" t="s">
        <v>500</v>
      </c>
      <c r="P173" s="2454"/>
      <c r="Q173" s="2518" t="s">
        <v>500</v>
      </c>
      <c r="R173" s="11"/>
      <c r="S173" s="11"/>
      <c r="T173" s="11"/>
      <c r="U173" s="11"/>
      <c r="W173" s="2355" t="str">
        <f>'職員点検資料２ (記入例)'!AG173</f>
        <v/>
      </c>
    </row>
    <row r="174" spans="1:23" s="13" customFormat="1">
      <c r="A174" s="2356"/>
      <c r="B174" s="2549"/>
      <c r="C174" s="2510"/>
      <c r="D174" s="2510"/>
      <c r="E174" s="2552"/>
      <c r="F174" s="24" t="str">
        <f>'職員点検資料２ (記入例)'!F174</f>
        <v>幼稚園教諭</v>
      </c>
      <c r="G174" s="25" t="str">
        <f>IF('職員点検資料２ (記入例)'!G174="","",'職員点検資料２ (記入例)'!G174)</f>
        <v/>
      </c>
      <c r="H174" s="2552"/>
      <c r="I174" s="2552"/>
      <c r="J174" s="2572"/>
      <c r="K174" s="2566"/>
      <c r="L174" s="2428"/>
      <c r="M174" s="2519"/>
      <c r="N174" s="2572"/>
      <c r="O174" s="2566"/>
      <c r="P174" s="2428"/>
      <c r="Q174" s="2519"/>
      <c r="R174" s="11"/>
      <c r="S174" s="11"/>
      <c r="T174" s="11"/>
      <c r="U174" s="11"/>
      <c r="W174" s="2356"/>
    </row>
    <row r="175" spans="1:23" s="13" customFormat="1">
      <c r="A175" s="2357"/>
      <c r="B175" s="2550"/>
      <c r="C175" s="2511"/>
      <c r="D175" s="2511"/>
      <c r="E175" s="2553"/>
      <c r="F175" s="26" t="str">
        <f>'職員点検資料２ (記入例)'!F175</f>
        <v>（　　　　　　）</v>
      </c>
      <c r="G175" s="27" t="str">
        <f>IF('職員点検資料２ (記入例)'!G175="","",'職員点検資料２ (記入例)'!G175)</f>
        <v/>
      </c>
      <c r="H175" s="2553"/>
      <c r="I175" s="2553"/>
      <c r="J175" s="2573"/>
      <c r="K175" s="2567"/>
      <c r="L175" s="2429"/>
      <c r="M175" s="2520"/>
      <c r="N175" s="2573"/>
      <c r="O175" s="2567"/>
      <c r="P175" s="2429"/>
      <c r="Q175" s="2520"/>
      <c r="R175" s="11"/>
      <c r="S175" s="11"/>
      <c r="T175" s="11"/>
      <c r="U175" s="11"/>
      <c r="W175" s="2357"/>
    </row>
    <row r="176" spans="1:23" s="13" customFormat="1" ht="12" customHeight="1">
      <c r="A176" s="2355">
        <v>58</v>
      </c>
      <c r="B176" s="2548" t="str">
        <f>IF('職員点検資料２ (記入例)'!B176="","",'職員点検資料２ (記入例)'!B176)</f>
        <v/>
      </c>
      <c r="C176" s="2509" t="str">
        <f>IF('職員点検資料２ (記入例)'!C176="","",'職員点検資料２ (記入例)'!C176)</f>
        <v/>
      </c>
      <c r="D176" s="2546" t="str">
        <f>IF('職員点検資料２ (記入例)'!D176="","",'職員点検資料２ (記入例)'!D176)</f>
        <v/>
      </c>
      <c r="E176" s="2551" t="str">
        <f>IF('職員点検資料２ (記入例)'!E176="","",'職員点検資料２ (記入例)'!E176)</f>
        <v/>
      </c>
      <c r="F176" s="22" t="str">
        <f>'職員点検資料２ (記入例)'!F176</f>
        <v>保育士</v>
      </c>
      <c r="G176" s="23" t="str">
        <f>IF('職員点検資料２ (記入例)'!G176="","",'職員点検資料２ (記入例)'!G176)</f>
        <v/>
      </c>
      <c r="H176" s="2551" t="str">
        <f>IF('職員点検資料２ (記入例)'!H176="","",'職員点検資料２ (記入例)'!H176)</f>
        <v/>
      </c>
      <c r="I176" s="2551" t="str">
        <f>'職員点検資料２ (記入例)'!I176</f>
        <v>定めあり・定めなし</v>
      </c>
      <c r="J176" s="2571"/>
      <c r="K176" s="2565" t="s">
        <v>500</v>
      </c>
      <c r="L176" s="2454"/>
      <c r="M176" s="2518" t="s">
        <v>500</v>
      </c>
      <c r="N176" s="2571"/>
      <c r="O176" s="2565" t="s">
        <v>500</v>
      </c>
      <c r="P176" s="2454"/>
      <c r="Q176" s="2518" t="s">
        <v>500</v>
      </c>
      <c r="R176" s="11"/>
      <c r="S176" s="11"/>
      <c r="T176" s="11"/>
      <c r="U176" s="11"/>
      <c r="W176" s="2355" t="str">
        <f>'職員点検資料２ (記入例)'!AG176</f>
        <v/>
      </c>
    </row>
    <row r="177" spans="1:23" s="13" customFormat="1">
      <c r="A177" s="2356"/>
      <c r="B177" s="2549"/>
      <c r="C177" s="2510"/>
      <c r="D177" s="2510"/>
      <c r="E177" s="2552"/>
      <c r="F177" s="24" t="str">
        <f>'職員点検資料２ (記入例)'!F177</f>
        <v>幼稚園教諭</v>
      </c>
      <c r="G177" s="25" t="str">
        <f>IF('職員点検資料２ (記入例)'!G177="","",'職員点検資料２ (記入例)'!G177)</f>
        <v/>
      </c>
      <c r="H177" s="2552"/>
      <c r="I177" s="2552"/>
      <c r="J177" s="2572"/>
      <c r="K177" s="2566"/>
      <c r="L177" s="2428"/>
      <c r="M177" s="2519"/>
      <c r="N177" s="2572"/>
      <c r="O177" s="2566"/>
      <c r="P177" s="2428"/>
      <c r="Q177" s="2519"/>
      <c r="R177" s="11"/>
      <c r="S177" s="11"/>
      <c r="T177" s="11"/>
      <c r="U177" s="11"/>
      <c r="W177" s="2356"/>
    </row>
    <row r="178" spans="1:23" s="13" customFormat="1">
      <c r="A178" s="2357"/>
      <c r="B178" s="2550"/>
      <c r="C178" s="2511"/>
      <c r="D178" s="2511"/>
      <c r="E178" s="2553"/>
      <c r="F178" s="26" t="str">
        <f>'職員点検資料２ (記入例)'!F178</f>
        <v>（　　　　　　）</v>
      </c>
      <c r="G178" s="27" t="str">
        <f>IF('職員点検資料２ (記入例)'!G178="","",'職員点検資料２ (記入例)'!G178)</f>
        <v/>
      </c>
      <c r="H178" s="2553"/>
      <c r="I178" s="2553"/>
      <c r="J178" s="2573"/>
      <c r="K178" s="2567"/>
      <c r="L178" s="2429"/>
      <c r="M178" s="2520"/>
      <c r="N178" s="2573"/>
      <c r="O178" s="2567"/>
      <c r="P178" s="2429"/>
      <c r="Q178" s="2520"/>
      <c r="R178" s="11"/>
      <c r="S178" s="11"/>
      <c r="T178" s="11"/>
      <c r="U178" s="11"/>
      <c r="W178" s="2357"/>
    </row>
    <row r="179" spans="1:23" s="13" customFormat="1" ht="12" customHeight="1">
      <c r="A179" s="2355">
        <v>59</v>
      </c>
      <c r="B179" s="2548" t="str">
        <f>IF('職員点検資料２ (記入例)'!B179="","",'職員点検資料２ (記入例)'!B179)</f>
        <v/>
      </c>
      <c r="C179" s="2509" t="str">
        <f>IF('職員点検資料２ (記入例)'!C179="","",'職員点検資料２ (記入例)'!C179)</f>
        <v/>
      </c>
      <c r="D179" s="2546" t="str">
        <f>IF('職員点検資料２ (記入例)'!D179="","",'職員点検資料２ (記入例)'!D179)</f>
        <v/>
      </c>
      <c r="E179" s="2551" t="str">
        <f>IF('職員点検資料２ (記入例)'!E179="","",'職員点検資料２ (記入例)'!E179)</f>
        <v/>
      </c>
      <c r="F179" s="22" t="str">
        <f>'職員点検資料２ (記入例)'!F179</f>
        <v>保育士</v>
      </c>
      <c r="G179" s="23" t="str">
        <f>IF('職員点検資料２ (記入例)'!G179="","",'職員点検資料２ (記入例)'!G179)</f>
        <v/>
      </c>
      <c r="H179" s="2551" t="str">
        <f>IF('職員点検資料２ (記入例)'!H179="","",'職員点検資料２ (記入例)'!H179)</f>
        <v/>
      </c>
      <c r="I179" s="2551" t="str">
        <f>'職員点検資料２ (記入例)'!I179</f>
        <v>定めあり・定めなし</v>
      </c>
      <c r="J179" s="2571"/>
      <c r="K179" s="2565" t="s">
        <v>500</v>
      </c>
      <c r="L179" s="2454"/>
      <c r="M179" s="2518" t="s">
        <v>500</v>
      </c>
      <c r="N179" s="2571"/>
      <c r="O179" s="2565" t="s">
        <v>500</v>
      </c>
      <c r="P179" s="2454"/>
      <c r="Q179" s="2518" t="s">
        <v>500</v>
      </c>
      <c r="R179" s="11"/>
      <c r="S179" s="11"/>
      <c r="T179" s="11"/>
      <c r="U179" s="11"/>
      <c r="W179" s="2355" t="str">
        <f>'職員点検資料２ (記入例)'!AG179</f>
        <v/>
      </c>
    </row>
    <row r="180" spans="1:23" s="13" customFormat="1">
      <c r="A180" s="2356"/>
      <c r="B180" s="2549"/>
      <c r="C180" s="2510"/>
      <c r="D180" s="2510"/>
      <c r="E180" s="2552"/>
      <c r="F180" s="24" t="str">
        <f>'職員点検資料２ (記入例)'!F180</f>
        <v>幼稚園教諭</v>
      </c>
      <c r="G180" s="25" t="str">
        <f>IF('職員点検資料２ (記入例)'!G180="","",'職員点検資料２ (記入例)'!G180)</f>
        <v/>
      </c>
      <c r="H180" s="2552"/>
      <c r="I180" s="2552"/>
      <c r="J180" s="2572"/>
      <c r="K180" s="2566"/>
      <c r="L180" s="2428"/>
      <c r="M180" s="2519"/>
      <c r="N180" s="2572"/>
      <c r="O180" s="2566"/>
      <c r="P180" s="2428"/>
      <c r="Q180" s="2519"/>
      <c r="R180" s="11"/>
      <c r="S180" s="11"/>
      <c r="T180" s="11"/>
      <c r="U180" s="11"/>
      <c r="W180" s="2356"/>
    </row>
    <row r="181" spans="1:23" s="13" customFormat="1">
      <c r="A181" s="2357"/>
      <c r="B181" s="2550"/>
      <c r="C181" s="2511"/>
      <c r="D181" s="2511"/>
      <c r="E181" s="2553"/>
      <c r="F181" s="26" t="str">
        <f>'職員点検資料２ (記入例)'!F181</f>
        <v>（　　　　　　）</v>
      </c>
      <c r="G181" s="27" t="str">
        <f>IF('職員点検資料２ (記入例)'!G181="","",'職員点検資料２ (記入例)'!G181)</f>
        <v/>
      </c>
      <c r="H181" s="2553"/>
      <c r="I181" s="2553"/>
      <c r="J181" s="2573"/>
      <c r="K181" s="2567"/>
      <c r="L181" s="2429"/>
      <c r="M181" s="2520"/>
      <c r="N181" s="2573"/>
      <c r="O181" s="2567"/>
      <c r="P181" s="2429"/>
      <c r="Q181" s="2520"/>
      <c r="R181" s="11"/>
      <c r="S181" s="11"/>
      <c r="T181" s="11"/>
      <c r="U181" s="11"/>
      <c r="W181" s="2357"/>
    </row>
    <row r="182" spans="1:23" s="13" customFormat="1" ht="12" customHeight="1">
      <c r="A182" s="2355">
        <v>60</v>
      </c>
      <c r="B182" s="2548" t="str">
        <f>IF('職員点検資料２ (記入例)'!B182="","",'職員点検資料２ (記入例)'!B182)</f>
        <v/>
      </c>
      <c r="C182" s="2509" t="str">
        <f>IF('職員点検資料２ (記入例)'!C182="","",'職員点検資料２ (記入例)'!C182)</f>
        <v/>
      </c>
      <c r="D182" s="2546" t="str">
        <f>IF('職員点検資料２ (記入例)'!D182="","",'職員点検資料２ (記入例)'!D182)</f>
        <v/>
      </c>
      <c r="E182" s="2551" t="str">
        <f>IF('職員点検資料２ (記入例)'!E182="","",'職員点検資料２ (記入例)'!E182)</f>
        <v/>
      </c>
      <c r="F182" s="22" t="str">
        <f>'職員点検資料２ (記入例)'!F182</f>
        <v>保育士</v>
      </c>
      <c r="G182" s="23" t="str">
        <f>IF('職員点検資料２ (記入例)'!G182="","",'職員点検資料２ (記入例)'!G182)</f>
        <v/>
      </c>
      <c r="H182" s="2551" t="str">
        <f>IF('職員点検資料２ (記入例)'!H182="","",'職員点検資料２ (記入例)'!H182)</f>
        <v/>
      </c>
      <c r="I182" s="2551" t="str">
        <f>'職員点検資料２ (記入例)'!I182</f>
        <v>定めあり・定めなし</v>
      </c>
      <c r="J182" s="2571"/>
      <c r="K182" s="2565" t="s">
        <v>500</v>
      </c>
      <c r="L182" s="2454"/>
      <c r="M182" s="2518" t="s">
        <v>500</v>
      </c>
      <c r="N182" s="2571"/>
      <c r="O182" s="2565" t="s">
        <v>500</v>
      </c>
      <c r="P182" s="2454"/>
      <c r="Q182" s="2518" t="s">
        <v>500</v>
      </c>
      <c r="R182" s="11"/>
      <c r="S182" s="11"/>
      <c r="T182" s="11"/>
      <c r="U182" s="11"/>
      <c r="W182" s="2355" t="str">
        <f>'職員点検資料２ (記入例)'!AG182</f>
        <v/>
      </c>
    </row>
    <row r="183" spans="1:23" s="13" customFormat="1">
      <c r="A183" s="2356"/>
      <c r="B183" s="2549"/>
      <c r="C183" s="2510"/>
      <c r="D183" s="2510"/>
      <c r="E183" s="2552"/>
      <c r="F183" s="24" t="str">
        <f>'職員点検資料２ (記入例)'!F183</f>
        <v>幼稚園教諭</v>
      </c>
      <c r="G183" s="25" t="str">
        <f>IF('職員点検資料２ (記入例)'!G183="","",'職員点検資料２ (記入例)'!G183)</f>
        <v/>
      </c>
      <c r="H183" s="2552"/>
      <c r="I183" s="2552"/>
      <c r="J183" s="2572"/>
      <c r="K183" s="2566"/>
      <c r="L183" s="2428"/>
      <c r="M183" s="2519"/>
      <c r="N183" s="2572"/>
      <c r="O183" s="2566"/>
      <c r="P183" s="2428"/>
      <c r="Q183" s="2519"/>
      <c r="R183" s="11"/>
      <c r="S183" s="11"/>
      <c r="T183" s="11"/>
      <c r="U183" s="11"/>
      <c r="W183" s="2356"/>
    </row>
    <row r="184" spans="1:23" s="13" customFormat="1">
      <c r="A184" s="2357"/>
      <c r="B184" s="2550"/>
      <c r="C184" s="2511"/>
      <c r="D184" s="2511"/>
      <c r="E184" s="2553"/>
      <c r="F184" s="26" t="str">
        <f>'職員点検資料２ (記入例)'!F184</f>
        <v>（　　　　　　）</v>
      </c>
      <c r="G184" s="27" t="str">
        <f>IF('職員点検資料２ (記入例)'!G184="","",'職員点検資料２ (記入例)'!G184)</f>
        <v/>
      </c>
      <c r="H184" s="2553"/>
      <c r="I184" s="2553"/>
      <c r="J184" s="2573"/>
      <c r="K184" s="2567"/>
      <c r="L184" s="2429"/>
      <c r="M184" s="2520"/>
      <c r="N184" s="2573"/>
      <c r="O184" s="2567"/>
      <c r="P184" s="2429"/>
      <c r="Q184" s="2520"/>
      <c r="R184" s="11"/>
      <c r="S184" s="11"/>
      <c r="T184" s="11"/>
      <c r="U184" s="11"/>
      <c r="W184" s="2357"/>
    </row>
  </sheetData>
  <sheetProtection sheet="1" objects="1" scenarios="1"/>
  <mergeCells count="976">
    <mergeCell ref="J3:Q3"/>
    <mergeCell ref="J23:J25"/>
    <mergeCell ref="K23:K25"/>
    <mergeCell ref="L23:L25"/>
    <mergeCell ref="M23:M25"/>
    <mergeCell ref="J26:J28"/>
    <mergeCell ref="K26:K28"/>
    <mergeCell ref="L26:L28"/>
    <mergeCell ref="M26:M28"/>
    <mergeCell ref="K5:K7"/>
    <mergeCell ref="L5:L7"/>
    <mergeCell ref="M5:M7"/>
    <mergeCell ref="J8:J10"/>
    <mergeCell ref="K8:K10"/>
    <mergeCell ref="L8:L10"/>
    <mergeCell ref="M8:M10"/>
    <mergeCell ref="J11:J13"/>
    <mergeCell ref="K11:K13"/>
    <mergeCell ref="L11:L13"/>
    <mergeCell ref="M11:M13"/>
    <mergeCell ref="P11:P13"/>
    <mergeCell ref="Q11:Q13"/>
    <mergeCell ref="J14:J16"/>
    <mergeCell ref="K14:K16"/>
    <mergeCell ref="L14:L16"/>
    <mergeCell ref="M14:M16"/>
    <mergeCell ref="J17:J19"/>
    <mergeCell ref="K17:K19"/>
    <mergeCell ref="L17:L19"/>
    <mergeCell ref="M17:M19"/>
    <mergeCell ref="J20:J22"/>
    <mergeCell ref="K20:K22"/>
    <mergeCell ref="L20:L22"/>
    <mergeCell ref="M20:M22"/>
    <mergeCell ref="I182:I184"/>
    <mergeCell ref="N182:N184"/>
    <mergeCell ref="O182:O184"/>
    <mergeCell ref="P182:P184"/>
    <mergeCell ref="Q182:Q184"/>
    <mergeCell ref="W182:W184"/>
    <mergeCell ref="N179:N181"/>
    <mergeCell ref="O179:O181"/>
    <mergeCell ref="P179:P181"/>
    <mergeCell ref="Q179:Q181"/>
    <mergeCell ref="W179:W181"/>
    <mergeCell ref="I179:I181"/>
    <mergeCell ref="J179:J181"/>
    <mergeCell ref="K179:K181"/>
    <mergeCell ref="L179:L181"/>
    <mergeCell ref="M179:M181"/>
    <mergeCell ref="J182:J184"/>
    <mergeCell ref="K182:K184"/>
    <mergeCell ref="L182:L184"/>
    <mergeCell ref="M182:M184"/>
    <mergeCell ref="A182:A184"/>
    <mergeCell ref="B182:B184"/>
    <mergeCell ref="C182:C184"/>
    <mergeCell ref="E182:E184"/>
    <mergeCell ref="H182:H184"/>
    <mergeCell ref="A179:A181"/>
    <mergeCell ref="B179:B181"/>
    <mergeCell ref="C179:C181"/>
    <mergeCell ref="E179:E181"/>
    <mergeCell ref="H179:H181"/>
    <mergeCell ref="D179:D181"/>
    <mergeCell ref="D182:D184"/>
    <mergeCell ref="I176:I178"/>
    <mergeCell ref="N176:N178"/>
    <mergeCell ref="O176:O178"/>
    <mergeCell ref="P176:P178"/>
    <mergeCell ref="Q176:Q178"/>
    <mergeCell ref="W176:W178"/>
    <mergeCell ref="N173:N175"/>
    <mergeCell ref="O173:O175"/>
    <mergeCell ref="P173:P175"/>
    <mergeCell ref="Q173:Q175"/>
    <mergeCell ref="W173:W175"/>
    <mergeCell ref="I173:I175"/>
    <mergeCell ref="J173:J175"/>
    <mergeCell ref="K173:K175"/>
    <mergeCell ref="L173:L175"/>
    <mergeCell ref="M173:M175"/>
    <mergeCell ref="J176:J178"/>
    <mergeCell ref="K176:K178"/>
    <mergeCell ref="L176:L178"/>
    <mergeCell ref="M176:M178"/>
    <mergeCell ref="A176:A178"/>
    <mergeCell ref="B176:B178"/>
    <mergeCell ref="C176:C178"/>
    <mergeCell ref="E176:E178"/>
    <mergeCell ref="H176:H178"/>
    <mergeCell ref="A173:A175"/>
    <mergeCell ref="B173:B175"/>
    <mergeCell ref="C173:C175"/>
    <mergeCell ref="E173:E175"/>
    <mergeCell ref="H173:H175"/>
    <mergeCell ref="D173:D175"/>
    <mergeCell ref="D176:D178"/>
    <mergeCell ref="I170:I172"/>
    <mergeCell ref="N170:N172"/>
    <mergeCell ref="O170:O172"/>
    <mergeCell ref="P170:P172"/>
    <mergeCell ref="Q170:Q172"/>
    <mergeCell ref="W170:W172"/>
    <mergeCell ref="N167:N169"/>
    <mergeCell ref="O167:O169"/>
    <mergeCell ref="P167:P169"/>
    <mergeCell ref="Q167:Q169"/>
    <mergeCell ref="W167:W169"/>
    <mergeCell ref="I167:I169"/>
    <mergeCell ref="J167:J169"/>
    <mergeCell ref="K167:K169"/>
    <mergeCell ref="L167:L169"/>
    <mergeCell ref="M167:M169"/>
    <mergeCell ref="J170:J172"/>
    <mergeCell ref="K170:K172"/>
    <mergeCell ref="L170:L172"/>
    <mergeCell ref="M170:M172"/>
    <mergeCell ref="A170:A172"/>
    <mergeCell ref="B170:B172"/>
    <mergeCell ref="C170:C172"/>
    <mergeCell ref="E170:E172"/>
    <mergeCell ref="H170:H172"/>
    <mergeCell ref="A167:A169"/>
    <mergeCell ref="B167:B169"/>
    <mergeCell ref="C167:C169"/>
    <mergeCell ref="E167:E169"/>
    <mergeCell ref="H167:H169"/>
    <mergeCell ref="D167:D169"/>
    <mergeCell ref="D170:D172"/>
    <mergeCell ref="I164:I166"/>
    <mergeCell ref="N164:N166"/>
    <mergeCell ref="O164:O166"/>
    <mergeCell ref="P164:P166"/>
    <mergeCell ref="Q164:Q166"/>
    <mergeCell ref="W164:W166"/>
    <mergeCell ref="N161:N163"/>
    <mergeCell ref="O161:O163"/>
    <mergeCell ref="P161:P163"/>
    <mergeCell ref="Q161:Q163"/>
    <mergeCell ref="W161:W163"/>
    <mergeCell ref="I161:I163"/>
    <mergeCell ref="J161:J163"/>
    <mergeCell ref="K161:K163"/>
    <mergeCell ref="L161:L163"/>
    <mergeCell ref="M161:M163"/>
    <mergeCell ref="J164:J166"/>
    <mergeCell ref="K164:K166"/>
    <mergeCell ref="L164:L166"/>
    <mergeCell ref="M164:M166"/>
    <mergeCell ref="A164:A166"/>
    <mergeCell ref="B164:B166"/>
    <mergeCell ref="C164:C166"/>
    <mergeCell ref="E164:E166"/>
    <mergeCell ref="H164:H166"/>
    <mergeCell ref="A161:A163"/>
    <mergeCell ref="B161:B163"/>
    <mergeCell ref="C161:C163"/>
    <mergeCell ref="E161:E163"/>
    <mergeCell ref="H161:H163"/>
    <mergeCell ref="D161:D163"/>
    <mergeCell ref="D164:D166"/>
    <mergeCell ref="I158:I160"/>
    <mergeCell ref="N158:N160"/>
    <mergeCell ref="O158:O160"/>
    <mergeCell ref="P158:P160"/>
    <mergeCell ref="Q158:Q160"/>
    <mergeCell ref="W158:W160"/>
    <mergeCell ref="N155:N157"/>
    <mergeCell ref="O155:O157"/>
    <mergeCell ref="P155:P157"/>
    <mergeCell ref="Q155:Q157"/>
    <mergeCell ref="W155:W157"/>
    <mergeCell ref="I155:I157"/>
    <mergeCell ref="J155:J157"/>
    <mergeCell ref="K155:K157"/>
    <mergeCell ref="L155:L157"/>
    <mergeCell ref="M155:M157"/>
    <mergeCell ref="J158:J160"/>
    <mergeCell ref="K158:K160"/>
    <mergeCell ref="L158:L160"/>
    <mergeCell ref="M158:M160"/>
    <mergeCell ref="A158:A160"/>
    <mergeCell ref="B158:B160"/>
    <mergeCell ref="C158:C160"/>
    <mergeCell ref="E158:E160"/>
    <mergeCell ref="H158:H160"/>
    <mergeCell ref="A155:A157"/>
    <mergeCell ref="B155:B157"/>
    <mergeCell ref="C155:C157"/>
    <mergeCell ref="E155:E157"/>
    <mergeCell ref="H155:H157"/>
    <mergeCell ref="D155:D157"/>
    <mergeCell ref="D158:D160"/>
    <mergeCell ref="I152:I154"/>
    <mergeCell ref="N152:N154"/>
    <mergeCell ref="O152:O154"/>
    <mergeCell ref="P152:P154"/>
    <mergeCell ref="Q152:Q154"/>
    <mergeCell ref="W152:W154"/>
    <mergeCell ref="N149:N151"/>
    <mergeCell ref="O149:O151"/>
    <mergeCell ref="P149:P151"/>
    <mergeCell ref="Q149:Q151"/>
    <mergeCell ref="W149:W151"/>
    <mergeCell ref="I149:I151"/>
    <mergeCell ref="J149:J151"/>
    <mergeCell ref="K149:K151"/>
    <mergeCell ref="L149:L151"/>
    <mergeCell ref="M149:M151"/>
    <mergeCell ref="J152:J154"/>
    <mergeCell ref="K152:K154"/>
    <mergeCell ref="L152:L154"/>
    <mergeCell ref="M152:M154"/>
    <mergeCell ref="A152:A154"/>
    <mergeCell ref="B152:B154"/>
    <mergeCell ref="C152:C154"/>
    <mergeCell ref="E152:E154"/>
    <mergeCell ref="H152:H154"/>
    <mergeCell ref="A149:A151"/>
    <mergeCell ref="B149:B151"/>
    <mergeCell ref="C149:C151"/>
    <mergeCell ref="E149:E151"/>
    <mergeCell ref="H149:H151"/>
    <mergeCell ref="D149:D151"/>
    <mergeCell ref="D152:D154"/>
    <mergeCell ref="I146:I148"/>
    <mergeCell ref="N146:N148"/>
    <mergeCell ref="O146:O148"/>
    <mergeCell ref="P146:P148"/>
    <mergeCell ref="Q146:Q148"/>
    <mergeCell ref="W146:W148"/>
    <mergeCell ref="N143:N145"/>
    <mergeCell ref="O143:O145"/>
    <mergeCell ref="P143:P145"/>
    <mergeCell ref="Q143:Q145"/>
    <mergeCell ref="W143:W145"/>
    <mergeCell ref="I143:I145"/>
    <mergeCell ref="J143:J145"/>
    <mergeCell ref="K143:K145"/>
    <mergeCell ref="L143:L145"/>
    <mergeCell ref="M143:M145"/>
    <mergeCell ref="J146:J148"/>
    <mergeCell ref="K146:K148"/>
    <mergeCell ref="L146:L148"/>
    <mergeCell ref="M146:M148"/>
    <mergeCell ref="A146:A148"/>
    <mergeCell ref="B146:B148"/>
    <mergeCell ref="C146:C148"/>
    <mergeCell ref="E146:E148"/>
    <mergeCell ref="H146:H148"/>
    <mergeCell ref="A143:A145"/>
    <mergeCell ref="B143:B145"/>
    <mergeCell ref="C143:C145"/>
    <mergeCell ref="E143:E145"/>
    <mergeCell ref="H143:H145"/>
    <mergeCell ref="D143:D145"/>
    <mergeCell ref="D146:D148"/>
    <mergeCell ref="I140:I142"/>
    <mergeCell ref="N140:N142"/>
    <mergeCell ref="O140:O142"/>
    <mergeCell ref="P140:P142"/>
    <mergeCell ref="Q140:Q142"/>
    <mergeCell ref="W140:W142"/>
    <mergeCell ref="N137:N139"/>
    <mergeCell ref="O137:O139"/>
    <mergeCell ref="P137:P139"/>
    <mergeCell ref="Q137:Q139"/>
    <mergeCell ref="W137:W139"/>
    <mergeCell ref="I137:I139"/>
    <mergeCell ref="J137:J139"/>
    <mergeCell ref="K137:K139"/>
    <mergeCell ref="L137:L139"/>
    <mergeCell ref="M137:M139"/>
    <mergeCell ref="J140:J142"/>
    <mergeCell ref="K140:K142"/>
    <mergeCell ref="L140:L142"/>
    <mergeCell ref="M140:M142"/>
    <mergeCell ref="A140:A142"/>
    <mergeCell ref="B140:B142"/>
    <mergeCell ref="C140:C142"/>
    <mergeCell ref="E140:E142"/>
    <mergeCell ref="H140:H142"/>
    <mergeCell ref="A137:A139"/>
    <mergeCell ref="B137:B139"/>
    <mergeCell ref="C137:C139"/>
    <mergeCell ref="E137:E139"/>
    <mergeCell ref="H137:H139"/>
    <mergeCell ref="D137:D139"/>
    <mergeCell ref="D140:D142"/>
    <mergeCell ref="I134:I136"/>
    <mergeCell ref="N134:N136"/>
    <mergeCell ref="O134:O136"/>
    <mergeCell ref="P134:P136"/>
    <mergeCell ref="Q134:Q136"/>
    <mergeCell ref="W134:W136"/>
    <mergeCell ref="N131:N133"/>
    <mergeCell ref="O131:O133"/>
    <mergeCell ref="P131:P133"/>
    <mergeCell ref="Q131:Q133"/>
    <mergeCell ref="W131:W133"/>
    <mergeCell ref="I131:I133"/>
    <mergeCell ref="J131:J133"/>
    <mergeCell ref="K131:K133"/>
    <mergeCell ref="L131:L133"/>
    <mergeCell ref="M131:M133"/>
    <mergeCell ref="J134:J136"/>
    <mergeCell ref="K134:K136"/>
    <mergeCell ref="L134:L136"/>
    <mergeCell ref="M134:M136"/>
    <mergeCell ref="A134:A136"/>
    <mergeCell ref="B134:B136"/>
    <mergeCell ref="C134:C136"/>
    <mergeCell ref="E134:E136"/>
    <mergeCell ref="H134:H136"/>
    <mergeCell ref="A131:A133"/>
    <mergeCell ref="B131:B133"/>
    <mergeCell ref="C131:C133"/>
    <mergeCell ref="E131:E133"/>
    <mergeCell ref="H131:H133"/>
    <mergeCell ref="D131:D133"/>
    <mergeCell ref="D134:D136"/>
    <mergeCell ref="I128:I130"/>
    <mergeCell ref="N128:N130"/>
    <mergeCell ref="O128:O130"/>
    <mergeCell ref="P128:P130"/>
    <mergeCell ref="Q128:Q130"/>
    <mergeCell ref="W128:W130"/>
    <mergeCell ref="N125:N127"/>
    <mergeCell ref="O125:O127"/>
    <mergeCell ref="P125:P127"/>
    <mergeCell ref="Q125:Q127"/>
    <mergeCell ref="W125:W127"/>
    <mergeCell ref="I125:I127"/>
    <mergeCell ref="J125:J127"/>
    <mergeCell ref="K125:K127"/>
    <mergeCell ref="L125:L127"/>
    <mergeCell ref="M125:M127"/>
    <mergeCell ref="J128:J130"/>
    <mergeCell ref="K128:K130"/>
    <mergeCell ref="L128:L130"/>
    <mergeCell ref="M128:M130"/>
    <mergeCell ref="A128:A130"/>
    <mergeCell ref="B128:B130"/>
    <mergeCell ref="C128:C130"/>
    <mergeCell ref="E128:E130"/>
    <mergeCell ref="H128:H130"/>
    <mergeCell ref="A125:A127"/>
    <mergeCell ref="B125:B127"/>
    <mergeCell ref="C125:C127"/>
    <mergeCell ref="E125:E127"/>
    <mergeCell ref="H125:H127"/>
    <mergeCell ref="D125:D127"/>
    <mergeCell ref="D128:D130"/>
    <mergeCell ref="I122:I124"/>
    <mergeCell ref="N122:N124"/>
    <mergeCell ref="O122:O124"/>
    <mergeCell ref="P122:P124"/>
    <mergeCell ref="Q122:Q124"/>
    <mergeCell ref="W122:W124"/>
    <mergeCell ref="N119:N121"/>
    <mergeCell ref="O119:O121"/>
    <mergeCell ref="P119:P121"/>
    <mergeCell ref="Q119:Q121"/>
    <mergeCell ref="W119:W121"/>
    <mergeCell ref="I119:I121"/>
    <mergeCell ref="J119:J121"/>
    <mergeCell ref="K119:K121"/>
    <mergeCell ref="L119:L121"/>
    <mergeCell ref="M119:M121"/>
    <mergeCell ref="J122:J124"/>
    <mergeCell ref="K122:K124"/>
    <mergeCell ref="L122:L124"/>
    <mergeCell ref="M122:M124"/>
    <mergeCell ref="A122:A124"/>
    <mergeCell ref="B122:B124"/>
    <mergeCell ref="C122:C124"/>
    <mergeCell ref="E122:E124"/>
    <mergeCell ref="H122:H124"/>
    <mergeCell ref="A119:A121"/>
    <mergeCell ref="B119:B121"/>
    <mergeCell ref="C119:C121"/>
    <mergeCell ref="E119:E121"/>
    <mergeCell ref="H119:H121"/>
    <mergeCell ref="D119:D121"/>
    <mergeCell ref="D122:D124"/>
    <mergeCell ref="I116:I118"/>
    <mergeCell ref="N116:N118"/>
    <mergeCell ref="O116:O118"/>
    <mergeCell ref="P116:P118"/>
    <mergeCell ref="Q116:Q118"/>
    <mergeCell ref="W116:W118"/>
    <mergeCell ref="N113:N115"/>
    <mergeCell ref="O113:O115"/>
    <mergeCell ref="P113:P115"/>
    <mergeCell ref="Q113:Q115"/>
    <mergeCell ref="W113:W115"/>
    <mergeCell ref="I113:I115"/>
    <mergeCell ref="J113:J115"/>
    <mergeCell ref="K113:K115"/>
    <mergeCell ref="L113:L115"/>
    <mergeCell ref="M113:M115"/>
    <mergeCell ref="J116:J118"/>
    <mergeCell ref="K116:K118"/>
    <mergeCell ref="L116:L118"/>
    <mergeCell ref="M116:M118"/>
    <mergeCell ref="A116:A118"/>
    <mergeCell ref="B116:B118"/>
    <mergeCell ref="C116:C118"/>
    <mergeCell ref="E116:E118"/>
    <mergeCell ref="H116:H118"/>
    <mergeCell ref="A113:A115"/>
    <mergeCell ref="B113:B115"/>
    <mergeCell ref="C113:C115"/>
    <mergeCell ref="E113:E115"/>
    <mergeCell ref="H113:H115"/>
    <mergeCell ref="D113:D115"/>
    <mergeCell ref="D116:D118"/>
    <mergeCell ref="I110:I112"/>
    <mergeCell ref="N110:N112"/>
    <mergeCell ref="O110:O112"/>
    <mergeCell ref="P110:P112"/>
    <mergeCell ref="Q110:Q112"/>
    <mergeCell ref="W110:W112"/>
    <mergeCell ref="N107:N109"/>
    <mergeCell ref="O107:O109"/>
    <mergeCell ref="P107:P109"/>
    <mergeCell ref="Q107:Q109"/>
    <mergeCell ref="W107:W109"/>
    <mergeCell ref="I107:I109"/>
    <mergeCell ref="J107:J109"/>
    <mergeCell ref="K107:K109"/>
    <mergeCell ref="L107:L109"/>
    <mergeCell ref="M107:M109"/>
    <mergeCell ref="J110:J112"/>
    <mergeCell ref="K110:K112"/>
    <mergeCell ref="L110:L112"/>
    <mergeCell ref="M110:M112"/>
    <mergeCell ref="A110:A112"/>
    <mergeCell ref="B110:B112"/>
    <mergeCell ref="C110:C112"/>
    <mergeCell ref="E110:E112"/>
    <mergeCell ref="H110:H112"/>
    <mergeCell ref="A107:A109"/>
    <mergeCell ref="B107:B109"/>
    <mergeCell ref="C107:C109"/>
    <mergeCell ref="E107:E109"/>
    <mergeCell ref="H107:H109"/>
    <mergeCell ref="D107:D109"/>
    <mergeCell ref="D110:D112"/>
    <mergeCell ref="I104:I106"/>
    <mergeCell ref="N104:N106"/>
    <mergeCell ref="O104:O106"/>
    <mergeCell ref="P104:P106"/>
    <mergeCell ref="Q104:Q106"/>
    <mergeCell ref="W104:W106"/>
    <mergeCell ref="N101:N103"/>
    <mergeCell ref="O101:O103"/>
    <mergeCell ref="P101:P103"/>
    <mergeCell ref="Q101:Q103"/>
    <mergeCell ref="W101:W103"/>
    <mergeCell ref="I101:I103"/>
    <mergeCell ref="J101:J103"/>
    <mergeCell ref="K101:K103"/>
    <mergeCell ref="L101:L103"/>
    <mergeCell ref="M101:M103"/>
    <mergeCell ref="J104:J106"/>
    <mergeCell ref="K104:K106"/>
    <mergeCell ref="L104:L106"/>
    <mergeCell ref="M104:M106"/>
    <mergeCell ref="A104:A106"/>
    <mergeCell ref="B104:B106"/>
    <mergeCell ref="C104:C106"/>
    <mergeCell ref="E104:E106"/>
    <mergeCell ref="H104:H106"/>
    <mergeCell ref="A101:A103"/>
    <mergeCell ref="B101:B103"/>
    <mergeCell ref="C101:C103"/>
    <mergeCell ref="E101:E103"/>
    <mergeCell ref="H101:H103"/>
    <mergeCell ref="D101:D103"/>
    <mergeCell ref="D104:D106"/>
    <mergeCell ref="I98:I100"/>
    <mergeCell ref="N98:N100"/>
    <mergeCell ref="O98:O100"/>
    <mergeCell ref="P98:P100"/>
    <mergeCell ref="Q98:Q100"/>
    <mergeCell ref="W98:W100"/>
    <mergeCell ref="N95:N97"/>
    <mergeCell ref="O95:O97"/>
    <mergeCell ref="P95:P97"/>
    <mergeCell ref="Q95:Q97"/>
    <mergeCell ref="W95:W97"/>
    <mergeCell ref="I95:I97"/>
    <mergeCell ref="J95:J97"/>
    <mergeCell ref="K95:K97"/>
    <mergeCell ref="L95:L97"/>
    <mergeCell ref="M95:M97"/>
    <mergeCell ref="J98:J100"/>
    <mergeCell ref="K98:K100"/>
    <mergeCell ref="L98:L100"/>
    <mergeCell ref="M98:M100"/>
    <mergeCell ref="A98:A100"/>
    <mergeCell ref="B98:B100"/>
    <mergeCell ref="C98:C100"/>
    <mergeCell ref="E98:E100"/>
    <mergeCell ref="H98:H100"/>
    <mergeCell ref="A95:A97"/>
    <mergeCell ref="B95:B97"/>
    <mergeCell ref="C95:C97"/>
    <mergeCell ref="E95:E97"/>
    <mergeCell ref="H95:H97"/>
    <mergeCell ref="D95:D97"/>
    <mergeCell ref="D98:D100"/>
    <mergeCell ref="I92:I94"/>
    <mergeCell ref="N92:N94"/>
    <mergeCell ref="O92:O94"/>
    <mergeCell ref="P92:P94"/>
    <mergeCell ref="Q92:Q94"/>
    <mergeCell ref="W92:W94"/>
    <mergeCell ref="N89:N91"/>
    <mergeCell ref="O89:O91"/>
    <mergeCell ref="P89:P91"/>
    <mergeCell ref="Q89:Q91"/>
    <mergeCell ref="W89:W91"/>
    <mergeCell ref="I89:I91"/>
    <mergeCell ref="J89:J91"/>
    <mergeCell ref="K89:K91"/>
    <mergeCell ref="L89:L91"/>
    <mergeCell ref="M89:M91"/>
    <mergeCell ref="J92:J94"/>
    <mergeCell ref="K92:K94"/>
    <mergeCell ref="L92:L94"/>
    <mergeCell ref="M92:M94"/>
    <mergeCell ref="A92:A94"/>
    <mergeCell ref="B92:B94"/>
    <mergeCell ref="C92:C94"/>
    <mergeCell ref="E92:E94"/>
    <mergeCell ref="H92:H94"/>
    <mergeCell ref="A89:A91"/>
    <mergeCell ref="B89:B91"/>
    <mergeCell ref="C89:C91"/>
    <mergeCell ref="E89:E91"/>
    <mergeCell ref="H89:H91"/>
    <mergeCell ref="D89:D91"/>
    <mergeCell ref="D92:D94"/>
    <mergeCell ref="I86:I88"/>
    <mergeCell ref="N86:N88"/>
    <mergeCell ref="O86:O88"/>
    <mergeCell ref="P86:P88"/>
    <mergeCell ref="Q86:Q88"/>
    <mergeCell ref="W86:W88"/>
    <mergeCell ref="N83:N85"/>
    <mergeCell ref="O83:O85"/>
    <mergeCell ref="P83:P85"/>
    <mergeCell ref="Q83:Q85"/>
    <mergeCell ref="W83:W85"/>
    <mergeCell ref="I83:I85"/>
    <mergeCell ref="J83:J85"/>
    <mergeCell ref="K83:K85"/>
    <mergeCell ref="L83:L85"/>
    <mergeCell ref="M83:M85"/>
    <mergeCell ref="J86:J88"/>
    <mergeCell ref="K86:K88"/>
    <mergeCell ref="L86:L88"/>
    <mergeCell ref="M86:M88"/>
    <mergeCell ref="A86:A88"/>
    <mergeCell ref="B86:B88"/>
    <mergeCell ref="C86:C88"/>
    <mergeCell ref="E86:E88"/>
    <mergeCell ref="H86:H88"/>
    <mergeCell ref="A83:A85"/>
    <mergeCell ref="B83:B85"/>
    <mergeCell ref="C83:C85"/>
    <mergeCell ref="E83:E85"/>
    <mergeCell ref="H83:H85"/>
    <mergeCell ref="D83:D85"/>
    <mergeCell ref="D86:D88"/>
    <mergeCell ref="I80:I82"/>
    <mergeCell ref="N80:N82"/>
    <mergeCell ref="O80:O82"/>
    <mergeCell ref="P80:P82"/>
    <mergeCell ref="Q80:Q82"/>
    <mergeCell ref="W80:W82"/>
    <mergeCell ref="N77:N79"/>
    <mergeCell ref="O77:O79"/>
    <mergeCell ref="P77:P79"/>
    <mergeCell ref="Q77:Q79"/>
    <mergeCell ref="W77:W79"/>
    <mergeCell ref="I77:I79"/>
    <mergeCell ref="J77:J79"/>
    <mergeCell ref="K77:K79"/>
    <mergeCell ref="L77:L79"/>
    <mergeCell ref="M77:M79"/>
    <mergeCell ref="J80:J82"/>
    <mergeCell ref="K80:K82"/>
    <mergeCell ref="L80:L82"/>
    <mergeCell ref="M80:M82"/>
    <mergeCell ref="A80:A82"/>
    <mergeCell ref="B80:B82"/>
    <mergeCell ref="C80:C82"/>
    <mergeCell ref="E80:E82"/>
    <mergeCell ref="H80:H82"/>
    <mergeCell ref="A77:A79"/>
    <mergeCell ref="B77:B79"/>
    <mergeCell ref="C77:C79"/>
    <mergeCell ref="E77:E79"/>
    <mergeCell ref="H77:H79"/>
    <mergeCell ref="D77:D79"/>
    <mergeCell ref="D80:D82"/>
    <mergeCell ref="I74:I76"/>
    <mergeCell ref="N74:N76"/>
    <mergeCell ref="O74:O76"/>
    <mergeCell ref="P74:P76"/>
    <mergeCell ref="Q74:Q76"/>
    <mergeCell ref="W74:W76"/>
    <mergeCell ref="N71:N73"/>
    <mergeCell ref="O71:O73"/>
    <mergeCell ref="P71:P73"/>
    <mergeCell ref="Q71:Q73"/>
    <mergeCell ref="W71:W73"/>
    <mergeCell ref="I71:I73"/>
    <mergeCell ref="J71:J73"/>
    <mergeCell ref="K71:K73"/>
    <mergeCell ref="L71:L73"/>
    <mergeCell ref="M71:M73"/>
    <mergeCell ref="J74:J76"/>
    <mergeCell ref="K74:K76"/>
    <mergeCell ref="L74:L76"/>
    <mergeCell ref="M74:M76"/>
    <mergeCell ref="A74:A76"/>
    <mergeCell ref="B74:B76"/>
    <mergeCell ref="C74:C76"/>
    <mergeCell ref="E74:E76"/>
    <mergeCell ref="H74:H76"/>
    <mergeCell ref="A71:A73"/>
    <mergeCell ref="B71:B73"/>
    <mergeCell ref="C71:C73"/>
    <mergeCell ref="E71:E73"/>
    <mergeCell ref="H71:H73"/>
    <mergeCell ref="D71:D73"/>
    <mergeCell ref="D74:D76"/>
    <mergeCell ref="I68:I70"/>
    <mergeCell ref="N68:N70"/>
    <mergeCell ref="O68:O70"/>
    <mergeCell ref="P68:P70"/>
    <mergeCell ref="Q68:Q70"/>
    <mergeCell ref="W68:W70"/>
    <mergeCell ref="N65:N67"/>
    <mergeCell ref="O65:O67"/>
    <mergeCell ref="P65:P67"/>
    <mergeCell ref="Q65:Q67"/>
    <mergeCell ref="W65:W67"/>
    <mergeCell ref="I65:I67"/>
    <mergeCell ref="J65:J67"/>
    <mergeCell ref="K65:K67"/>
    <mergeCell ref="L65:L67"/>
    <mergeCell ref="M65:M67"/>
    <mergeCell ref="J68:J70"/>
    <mergeCell ref="K68:K70"/>
    <mergeCell ref="L68:L70"/>
    <mergeCell ref="M68:M70"/>
    <mergeCell ref="A68:A70"/>
    <mergeCell ref="B68:B70"/>
    <mergeCell ref="C68:C70"/>
    <mergeCell ref="E68:E70"/>
    <mergeCell ref="H68:H70"/>
    <mergeCell ref="A65:A67"/>
    <mergeCell ref="B65:B67"/>
    <mergeCell ref="C65:C67"/>
    <mergeCell ref="E65:E67"/>
    <mergeCell ref="H65:H67"/>
    <mergeCell ref="D65:D67"/>
    <mergeCell ref="D68:D70"/>
    <mergeCell ref="I62:I64"/>
    <mergeCell ref="N62:N64"/>
    <mergeCell ref="O62:O64"/>
    <mergeCell ref="P62:P64"/>
    <mergeCell ref="Q62:Q64"/>
    <mergeCell ref="W62:W64"/>
    <mergeCell ref="N59:N61"/>
    <mergeCell ref="O59:O61"/>
    <mergeCell ref="P59:P61"/>
    <mergeCell ref="Q59:Q61"/>
    <mergeCell ref="W59:W61"/>
    <mergeCell ref="I59:I61"/>
    <mergeCell ref="J59:J61"/>
    <mergeCell ref="K59:K61"/>
    <mergeCell ref="L59:L61"/>
    <mergeCell ref="M59:M61"/>
    <mergeCell ref="J62:J64"/>
    <mergeCell ref="K62:K64"/>
    <mergeCell ref="L62:L64"/>
    <mergeCell ref="M62:M64"/>
    <mergeCell ref="A62:A64"/>
    <mergeCell ref="B62:B64"/>
    <mergeCell ref="C62:C64"/>
    <mergeCell ref="E62:E64"/>
    <mergeCell ref="H62:H64"/>
    <mergeCell ref="A59:A61"/>
    <mergeCell ref="B59:B61"/>
    <mergeCell ref="C59:C61"/>
    <mergeCell ref="E59:E61"/>
    <mergeCell ref="H59:H61"/>
    <mergeCell ref="D59:D61"/>
    <mergeCell ref="D62:D64"/>
    <mergeCell ref="I56:I58"/>
    <mergeCell ref="N56:N58"/>
    <mergeCell ref="O56:O58"/>
    <mergeCell ref="P56:P58"/>
    <mergeCell ref="Q56:Q58"/>
    <mergeCell ref="W56:W58"/>
    <mergeCell ref="N53:N55"/>
    <mergeCell ref="O53:O55"/>
    <mergeCell ref="P53:P55"/>
    <mergeCell ref="Q53:Q55"/>
    <mergeCell ref="W53:W55"/>
    <mergeCell ref="I53:I55"/>
    <mergeCell ref="J53:J55"/>
    <mergeCell ref="K53:K55"/>
    <mergeCell ref="L53:L55"/>
    <mergeCell ref="M53:M55"/>
    <mergeCell ref="J56:J58"/>
    <mergeCell ref="K56:K58"/>
    <mergeCell ref="L56:L58"/>
    <mergeCell ref="M56:M58"/>
    <mergeCell ref="A56:A58"/>
    <mergeCell ref="B56:B58"/>
    <mergeCell ref="C56:C58"/>
    <mergeCell ref="E56:E58"/>
    <mergeCell ref="H56:H58"/>
    <mergeCell ref="A53:A55"/>
    <mergeCell ref="B53:B55"/>
    <mergeCell ref="C53:C55"/>
    <mergeCell ref="E53:E55"/>
    <mergeCell ref="H53:H55"/>
    <mergeCell ref="D53:D55"/>
    <mergeCell ref="D56:D58"/>
    <mergeCell ref="I50:I52"/>
    <mergeCell ref="N50:N52"/>
    <mergeCell ref="O50:O52"/>
    <mergeCell ref="P50:P52"/>
    <mergeCell ref="Q50:Q52"/>
    <mergeCell ref="W50:W52"/>
    <mergeCell ref="N47:N49"/>
    <mergeCell ref="O47:O49"/>
    <mergeCell ref="P47:P49"/>
    <mergeCell ref="Q47:Q49"/>
    <mergeCell ref="W47:W49"/>
    <mergeCell ref="I47:I49"/>
    <mergeCell ref="J47:J49"/>
    <mergeCell ref="K47:K49"/>
    <mergeCell ref="L47:L49"/>
    <mergeCell ref="M47:M49"/>
    <mergeCell ref="J50:J52"/>
    <mergeCell ref="K50:K52"/>
    <mergeCell ref="L50:L52"/>
    <mergeCell ref="M50:M52"/>
    <mergeCell ref="A50:A52"/>
    <mergeCell ref="B50:B52"/>
    <mergeCell ref="C50:C52"/>
    <mergeCell ref="E50:E52"/>
    <mergeCell ref="H50:H52"/>
    <mergeCell ref="A47:A49"/>
    <mergeCell ref="B47:B49"/>
    <mergeCell ref="C47:C49"/>
    <mergeCell ref="E47:E49"/>
    <mergeCell ref="H47:H49"/>
    <mergeCell ref="D47:D49"/>
    <mergeCell ref="D50:D52"/>
    <mergeCell ref="I44:I46"/>
    <mergeCell ref="N44:N46"/>
    <mergeCell ref="O44:O46"/>
    <mergeCell ref="P44:P46"/>
    <mergeCell ref="Q44:Q46"/>
    <mergeCell ref="W44:W46"/>
    <mergeCell ref="N41:N43"/>
    <mergeCell ref="O41:O43"/>
    <mergeCell ref="P41:P43"/>
    <mergeCell ref="Q41:Q43"/>
    <mergeCell ref="W41:W43"/>
    <mergeCell ref="I41:I43"/>
    <mergeCell ref="J41:J43"/>
    <mergeCell ref="K41:K43"/>
    <mergeCell ref="L41:L43"/>
    <mergeCell ref="M41:M43"/>
    <mergeCell ref="J44:J46"/>
    <mergeCell ref="K44:K46"/>
    <mergeCell ref="L44:L46"/>
    <mergeCell ref="M44:M46"/>
    <mergeCell ref="A44:A46"/>
    <mergeCell ref="B44:B46"/>
    <mergeCell ref="C44:C46"/>
    <mergeCell ref="E44:E46"/>
    <mergeCell ref="H44:H46"/>
    <mergeCell ref="A41:A43"/>
    <mergeCell ref="B41:B43"/>
    <mergeCell ref="C41:C43"/>
    <mergeCell ref="E41:E43"/>
    <mergeCell ref="H41:H43"/>
    <mergeCell ref="D41:D43"/>
    <mergeCell ref="D44:D46"/>
    <mergeCell ref="I38:I40"/>
    <mergeCell ref="N38:N40"/>
    <mergeCell ref="O38:O40"/>
    <mergeCell ref="P38:P40"/>
    <mergeCell ref="Q38:Q40"/>
    <mergeCell ref="W38:W40"/>
    <mergeCell ref="N35:N37"/>
    <mergeCell ref="O35:O37"/>
    <mergeCell ref="P35:P37"/>
    <mergeCell ref="Q35:Q37"/>
    <mergeCell ref="W35:W37"/>
    <mergeCell ref="I35:I37"/>
    <mergeCell ref="J35:J37"/>
    <mergeCell ref="K35:K37"/>
    <mergeCell ref="L35:L37"/>
    <mergeCell ref="M35:M37"/>
    <mergeCell ref="J38:J40"/>
    <mergeCell ref="K38:K40"/>
    <mergeCell ref="L38:L40"/>
    <mergeCell ref="M38:M40"/>
    <mergeCell ref="A38:A40"/>
    <mergeCell ref="B38:B40"/>
    <mergeCell ref="C38:C40"/>
    <mergeCell ref="E38:E40"/>
    <mergeCell ref="H38:H40"/>
    <mergeCell ref="A35:A37"/>
    <mergeCell ref="B35:B37"/>
    <mergeCell ref="C35:C37"/>
    <mergeCell ref="E35:E37"/>
    <mergeCell ref="H35:H37"/>
    <mergeCell ref="D38:D40"/>
    <mergeCell ref="I32:I34"/>
    <mergeCell ref="N32:N34"/>
    <mergeCell ref="O32:O34"/>
    <mergeCell ref="P32:P34"/>
    <mergeCell ref="Q32:Q34"/>
    <mergeCell ref="W32:W34"/>
    <mergeCell ref="N29:N31"/>
    <mergeCell ref="O29:O31"/>
    <mergeCell ref="P29:P31"/>
    <mergeCell ref="Q29:Q31"/>
    <mergeCell ref="W29:W31"/>
    <mergeCell ref="I29:I31"/>
    <mergeCell ref="J32:J34"/>
    <mergeCell ref="K32:K34"/>
    <mergeCell ref="L32:L34"/>
    <mergeCell ref="M32:M34"/>
    <mergeCell ref="J29:J31"/>
    <mergeCell ref="K29:K31"/>
    <mergeCell ref="L29:L31"/>
    <mergeCell ref="M29:M31"/>
    <mergeCell ref="A32:A34"/>
    <mergeCell ref="B32:B34"/>
    <mergeCell ref="C32:C34"/>
    <mergeCell ref="E32:E34"/>
    <mergeCell ref="H32:H34"/>
    <mergeCell ref="A29:A31"/>
    <mergeCell ref="B29:B31"/>
    <mergeCell ref="C29:C31"/>
    <mergeCell ref="E29:E31"/>
    <mergeCell ref="H29:H31"/>
    <mergeCell ref="I26:I28"/>
    <mergeCell ref="N26:N28"/>
    <mergeCell ref="O26:O28"/>
    <mergeCell ref="P26:P28"/>
    <mergeCell ref="Q26:Q28"/>
    <mergeCell ref="W26:W28"/>
    <mergeCell ref="N23:N25"/>
    <mergeCell ref="O23:O25"/>
    <mergeCell ref="P23:P25"/>
    <mergeCell ref="Q23:Q25"/>
    <mergeCell ref="W23:W25"/>
    <mergeCell ref="I23:I25"/>
    <mergeCell ref="A26:A28"/>
    <mergeCell ref="B26:B28"/>
    <mergeCell ref="C26:C28"/>
    <mergeCell ref="E26:E28"/>
    <mergeCell ref="H26:H28"/>
    <mergeCell ref="A23:A25"/>
    <mergeCell ref="B23:B25"/>
    <mergeCell ref="C23:C25"/>
    <mergeCell ref="E23:E25"/>
    <mergeCell ref="H23:H25"/>
    <mergeCell ref="W11:W13"/>
    <mergeCell ref="I11:I13"/>
    <mergeCell ref="A20:A22"/>
    <mergeCell ref="B20:B22"/>
    <mergeCell ref="C20:C22"/>
    <mergeCell ref="E20:E22"/>
    <mergeCell ref="H20:H22"/>
    <mergeCell ref="A17:A19"/>
    <mergeCell ref="B17:B19"/>
    <mergeCell ref="C17:C19"/>
    <mergeCell ref="E17:E19"/>
    <mergeCell ref="H17:H19"/>
    <mergeCell ref="I20:I22"/>
    <mergeCell ref="N20:N22"/>
    <mergeCell ref="O20:O22"/>
    <mergeCell ref="P20:P22"/>
    <mergeCell ref="Q20:Q22"/>
    <mergeCell ref="W20:W22"/>
    <mergeCell ref="N17:N19"/>
    <mergeCell ref="O17:O19"/>
    <mergeCell ref="P17:P19"/>
    <mergeCell ref="Q17:Q19"/>
    <mergeCell ref="W17:W19"/>
    <mergeCell ref="I17:I19"/>
    <mergeCell ref="W8:W10"/>
    <mergeCell ref="N5:N7"/>
    <mergeCell ref="O5:O7"/>
    <mergeCell ref="P5:P7"/>
    <mergeCell ref="Q5:Q7"/>
    <mergeCell ref="W5:W7"/>
    <mergeCell ref="A14:A16"/>
    <mergeCell ref="B14:B16"/>
    <mergeCell ref="C14:C16"/>
    <mergeCell ref="E14:E16"/>
    <mergeCell ref="H14:H16"/>
    <mergeCell ref="A11:A13"/>
    <mergeCell ref="B11:B13"/>
    <mergeCell ref="C11:C13"/>
    <mergeCell ref="E11:E13"/>
    <mergeCell ref="H11:H13"/>
    <mergeCell ref="I14:I16"/>
    <mergeCell ref="N14:N16"/>
    <mergeCell ref="O14:O16"/>
    <mergeCell ref="P14:P16"/>
    <mergeCell ref="Q14:Q16"/>
    <mergeCell ref="W14:W16"/>
    <mergeCell ref="N11:N13"/>
    <mergeCell ref="O11:O13"/>
    <mergeCell ref="A8:A10"/>
    <mergeCell ref="B8:B10"/>
    <mergeCell ref="C8:C10"/>
    <mergeCell ref="E8:E10"/>
    <mergeCell ref="H8:H10"/>
    <mergeCell ref="N4:O4"/>
    <mergeCell ref="P4:Q4"/>
    <mergeCell ref="R4:U4"/>
    <mergeCell ref="A5:A7"/>
    <mergeCell ref="B5:B7"/>
    <mergeCell ref="C5:C7"/>
    <mergeCell ref="E5:E7"/>
    <mergeCell ref="H5:H7"/>
    <mergeCell ref="I5:I7"/>
    <mergeCell ref="I8:I10"/>
    <mergeCell ref="N8:N10"/>
    <mergeCell ref="O8:O10"/>
    <mergeCell ref="P8:P10"/>
    <mergeCell ref="Q8:Q10"/>
    <mergeCell ref="J4:K4"/>
    <mergeCell ref="L4:M4"/>
    <mergeCell ref="J5:J7"/>
    <mergeCell ref="D5:D7"/>
    <mergeCell ref="D8:D10"/>
    <mergeCell ref="A1:G1"/>
    <mergeCell ref="H1:I1"/>
    <mergeCell ref="A3:A4"/>
    <mergeCell ref="B3:B4"/>
    <mergeCell ref="C3:C4"/>
    <mergeCell ref="E3:E4"/>
    <mergeCell ref="F3:G3"/>
    <mergeCell ref="H3:H4"/>
    <mergeCell ref="I3:I4"/>
    <mergeCell ref="D3:D4"/>
    <mergeCell ref="D11:D13"/>
    <mergeCell ref="D14:D16"/>
    <mergeCell ref="D17:D19"/>
    <mergeCell ref="D20:D22"/>
    <mergeCell ref="D23:D25"/>
    <mergeCell ref="D26:D28"/>
    <mergeCell ref="D29:D31"/>
    <mergeCell ref="D32:D34"/>
    <mergeCell ref="D35:D37"/>
  </mergeCells>
  <phoneticPr fontId="3"/>
  <printOptions horizontalCentered="1"/>
  <pageMargins left="0.31496062992125984" right="0.31496062992125984" top="0.55118110236220474" bottom="0.55118110236220474" header="0.31496062992125984" footer="0.31496062992125984"/>
  <pageSetup paperSize="9" scale="79" fitToHeight="0" orientation="landscape" r:id="rId1"/>
  <rowBreaks count="2" manualBreakCount="2">
    <brk id="43" max="15" man="1"/>
    <brk id="82" max="15" man="1"/>
  </rowBreaks>
  <drawing r:id="rId2"/>
  <legacyDrawing r:id="rId3"/>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4">
    <tabColor rgb="FFFFFF00"/>
    <pageSetUpPr fitToPage="1"/>
  </sheetPr>
  <dimension ref="A1:AB184"/>
  <sheetViews>
    <sheetView view="pageBreakPreview" zoomScale="90" zoomScaleNormal="100" zoomScaleSheetLayoutView="90" workbookViewId="0">
      <selection activeCell="B5" sqref="B5:B7"/>
    </sheetView>
  </sheetViews>
  <sheetFormatPr defaultColWidth="9" defaultRowHeight="13.2"/>
  <cols>
    <col min="1" max="1" width="3.21875" style="11" bestFit="1" customWidth="1"/>
    <col min="2" max="2" width="14.44140625" style="11" customWidth="1"/>
    <col min="3" max="3" width="11" style="11" customWidth="1"/>
    <col min="4" max="4" width="9.44140625" style="11" customWidth="1"/>
    <col min="5" max="5" width="11" style="11" customWidth="1"/>
    <col min="6" max="6" width="9.33203125" style="11" customWidth="1"/>
    <col min="7" max="7" width="15" style="11" customWidth="1"/>
    <col min="8" max="8" width="10.33203125" style="11" customWidth="1"/>
    <col min="9" max="9" width="8.33203125" style="11" customWidth="1"/>
    <col min="10" max="10" width="10.109375" style="11" customWidth="1"/>
    <col min="11" max="11" width="4.77734375" style="11" customWidth="1"/>
    <col min="12" max="12" width="7.109375" style="11" customWidth="1"/>
    <col min="13" max="13" width="4.77734375" style="11" customWidth="1"/>
    <col min="14" max="14" width="10.109375" style="11" customWidth="1"/>
    <col min="15" max="15" width="4.77734375" style="11" customWidth="1"/>
    <col min="16" max="16" width="7.109375" style="11" customWidth="1"/>
    <col min="17" max="17" width="4.77734375" style="11" customWidth="1"/>
    <col min="18" max="18" width="10.109375" style="11" hidden="1" customWidth="1"/>
    <col min="19" max="19" width="4.77734375" style="11" hidden="1" customWidth="1"/>
    <col min="20" max="20" width="7.109375" style="11" hidden="1" customWidth="1"/>
    <col min="21" max="21" width="4.77734375" style="11" hidden="1" customWidth="1"/>
    <col min="22" max="22" width="10.21875" style="11" customWidth="1"/>
    <col min="23" max="23" width="9" style="11"/>
    <col min="24" max="24" width="4.77734375" style="11" customWidth="1"/>
    <col min="25" max="25" width="11" style="11" customWidth="1"/>
    <col min="26" max="28" width="9" style="11" hidden="1" customWidth="1"/>
    <col min="29" max="16384" width="9" style="11"/>
  </cols>
  <sheetData>
    <row r="1" spans="1:28" ht="18" customHeight="1">
      <c r="A1" s="2406" t="s">
        <v>683</v>
      </c>
      <c r="B1" s="2406"/>
      <c r="C1" s="2406"/>
      <c r="D1" s="2406"/>
      <c r="E1" s="2406"/>
      <c r="F1" s="2406"/>
      <c r="G1" s="2406"/>
      <c r="H1" s="2407"/>
      <c r="I1" s="2407"/>
    </row>
    <row r="2" spans="1:28" ht="18" customHeight="1">
      <c r="A2" s="11" t="s">
        <v>733</v>
      </c>
      <c r="D2" s="28"/>
      <c r="J2" s="28"/>
      <c r="K2" s="28"/>
      <c r="L2" s="28"/>
      <c r="M2" s="28"/>
      <c r="N2" s="28"/>
      <c r="O2" s="28"/>
      <c r="P2" s="28"/>
      <c r="Q2" s="28"/>
    </row>
    <row r="3" spans="1:28" s="13" customFormat="1" ht="18" customHeight="1">
      <c r="A3" s="2401" t="s">
        <v>499</v>
      </c>
      <c r="B3" s="2401" t="s">
        <v>465</v>
      </c>
      <c r="C3" s="2401" t="s">
        <v>486</v>
      </c>
      <c r="D3" s="2450" t="s">
        <v>734</v>
      </c>
      <c r="E3" s="2405" t="s">
        <v>615</v>
      </c>
      <c r="F3" s="2405" t="s">
        <v>498</v>
      </c>
      <c r="G3" s="2405"/>
      <c r="H3" s="2405" t="s">
        <v>497</v>
      </c>
      <c r="I3" s="2585" t="s">
        <v>506</v>
      </c>
      <c r="J3" s="2586" t="s">
        <v>816</v>
      </c>
      <c r="K3" s="2586"/>
      <c r="L3" s="2586"/>
      <c r="M3" s="2586"/>
      <c r="N3" s="2586"/>
      <c r="O3" s="2586"/>
      <c r="P3" s="2586"/>
      <c r="Q3" s="2587"/>
      <c r="R3" s="2586" t="s">
        <v>817</v>
      </c>
      <c r="S3" s="2586"/>
      <c r="T3" s="2586"/>
      <c r="U3" s="2587"/>
      <c r="V3" s="31" t="s">
        <v>818</v>
      </c>
      <c r="W3" s="32" t="str">
        <f>IF(AND(SUM(AA5:AA184)&lt;&gt;0,職員点検資料１!U2&lt;&gt;""),(SUMIF(AB5:AB184,1,AA5:AA184))/職員点検資料１!U2,"")</f>
        <v/>
      </c>
      <c r="X3" s="33" t="s">
        <v>138</v>
      </c>
      <c r="Y3" s="34" t="s">
        <v>991</v>
      </c>
    </row>
    <row r="4" spans="1:28" s="13" customFormat="1" ht="45.75" customHeight="1">
      <c r="A4" s="2401"/>
      <c r="B4" s="2401"/>
      <c r="C4" s="2401"/>
      <c r="D4" s="2501"/>
      <c r="E4" s="2405"/>
      <c r="F4" s="17" t="s">
        <v>493</v>
      </c>
      <c r="G4" s="16" t="s">
        <v>492</v>
      </c>
      <c r="H4" s="2405"/>
      <c r="I4" s="2403"/>
      <c r="J4" s="2588" t="s">
        <v>1052</v>
      </c>
      <c r="K4" s="2568"/>
      <c r="L4" s="2589" t="s">
        <v>1055</v>
      </c>
      <c r="M4" s="2589"/>
      <c r="N4" s="2588" t="s">
        <v>1053</v>
      </c>
      <c r="O4" s="2568"/>
      <c r="P4" s="2589" t="s">
        <v>1054</v>
      </c>
      <c r="Q4" s="2589"/>
      <c r="R4" s="2588" t="s">
        <v>681</v>
      </c>
      <c r="S4" s="2568"/>
      <c r="T4" s="2594" t="s">
        <v>725</v>
      </c>
      <c r="U4" s="2595"/>
      <c r="V4" s="2558" t="str">
        <f>IF(職員点検資料１!U2="","※職員点検資料1シートに常勤職員の月間勤務時間数を入力してください。","")</f>
        <v>※職員点検資料1シートに常勤職員の月間勤務時間数を入力してください。</v>
      </c>
      <c r="W4" s="2558"/>
      <c r="X4" s="2558"/>
      <c r="Y4" s="2558"/>
    </row>
    <row r="5" spans="1:28" s="13" customFormat="1" ht="12">
      <c r="A5" s="2355">
        <v>1</v>
      </c>
      <c r="B5" s="2548" t="str">
        <f>IF(職員点検資料２!B5="","",職員点検資料２!B5)</f>
        <v/>
      </c>
      <c r="C5" s="2509" t="str">
        <f>IF(職員点検資料２!C5="","",職員点検資料２!C5)</f>
        <v/>
      </c>
      <c r="D5" s="2546" t="str">
        <f>IF(職員点検資料２!D5="","",職員点検資料２!D5)</f>
        <v/>
      </c>
      <c r="E5" s="2551" t="str">
        <f>IF(職員点検資料２!E5="","",職員点検資料２!E5)</f>
        <v/>
      </c>
      <c r="F5" s="22" t="str">
        <f>職員点検資料２!F5</f>
        <v>保育士</v>
      </c>
      <c r="G5" s="23" t="str">
        <f>IF(職員点検資料２!G5="","",職員点検資料２!G5)</f>
        <v/>
      </c>
      <c r="H5" s="2551" t="str">
        <f>IF(職員点検資料２!H5="","",職員点検資料２!H5)</f>
        <v/>
      </c>
      <c r="I5" s="2581" t="str">
        <f>職員点検資料２!I5</f>
        <v>定めあり・定めなし</v>
      </c>
      <c r="J5" s="2582"/>
      <c r="K5" s="2577" t="s">
        <v>500</v>
      </c>
      <c r="L5" s="2542"/>
      <c r="M5" s="2537" t="s">
        <v>500</v>
      </c>
      <c r="N5" s="2582"/>
      <c r="O5" s="2577" t="s">
        <v>500</v>
      </c>
      <c r="P5" s="2542"/>
      <c r="Q5" s="2537" t="s">
        <v>500</v>
      </c>
      <c r="R5" s="2590"/>
      <c r="S5" s="2577" t="s">
        <v>500</v>
      </c>
      <c r="T5" s="2542"/>
      <c r="U5" s="2537" t="s">
        <v>500</v>
      </c>
      <c r="AA5" s="2355">
        <f>IF(J5+L5&lt;=職員点検資料１!$U$2,J5+L5,職員点検資料１!$U$2)</f>
        <v>0</v>
      </c>
      <c r="AB5" s="2355" t="str">
        <f>職員点検資料２!AG5</f>
        <v/>
      </c>
    </row>
    <row r="6" spans="1:28" s="13" customFormat="1" ht="12">
      <c r="A6" s="2356"/>
      <c r="B6" s="2549"/>
      <c r="C6" s="2510"/>
      <c r="D6" s="2510"/>
      <c r="E6" s="2552"/>
      <c r="F6" s="24" t="str">
        <f>職員点検資料２!F6</f>
        <v>幼稚園教諭</v>
      </c>
      <c r="G6" s="25" t="str">
        <f>IF(職員点検資料２!G6="","",職員点検資料２!G6)</f>
        <v/>
      </c>
      <c r="H6" s="2552"/>
      <c r="I6" s="2552"/>
      <c r="J6" s="2583"/>
      <c r="K6" s="2566"/>
      <c r="L6" s="2428"/>
      <c r="M6" s="2519"/>
      <c r="N6" s="2583"/>
      <c r="O6" s="2566"/>
      <c r="P6" s="2428"/>
      <c r="Q6" s="2519"/>
      <c r="R6" s="2591"/>
      <c r="S6" s="2566"/>
      <c r="T6" s="2428"/>
      <c r="U6" s="2519"/>
      <c r="AA6" s="2356"/>
      <c r="AB6" s="2356"/>
    </row>
    <row r="7" spans="1:28" s="13" customFormat="1" ht="12">
      <c r="A7" s="2357"/>
      <c r="B7" s="2550"/>
      <c r="C7" s="2511"/>
      <c r="D7" s="2511"/>
      <c r="E7" s="2553"/>
      <c r="F7" s="26" t="str">
        <f>職員点検資料２!F7</f>
        <v>（　　　　　　）</v>
      </c>
      <c r="G7" s="27" t="str">
        <f>IF(職員点検資料２!G7="","",職員点検資料２!G7)</f>
        <v/>
      </c>
      <c r="H7" s="2553"/>
      <c r="I7" s="2553"/>
      <c r="J7" s="2584"/>
      <c r="K7" s="2567"/>
      <c r="L7" s="2429"/>
      <c r="M7" s="2520"/>
      <c r="N7" s="2584"/>
      <c r="O7" s="2567"/>
      <c r="P7" s="2429"/>
      <c r="Q7" s="2520"/>
      <c r="R7" s="2592"/>
      <c r="S7" s="2567"/>
      <c r="T7" s="2429"/>
      <c r="U7" s="2520"/>
      <c r="AA7" s="2357"/>
      <c r="AB7" s="2357"/>
    </row>
    <row r="8" spans="1:28" s="13" customFormat="1" ht="12" customHeight="1">
      <c r="A8" s="2355">
        <v>2</v>
      </c>
      <c r="B8" s="2548" t="str">
        <f>IF(職員点検資料２!B8="","",職員点検資料２!B8)</f>
        <v/>
      </c>
      <c r="C8" s="2509" t="str">
        <f>IF(職員点検資料２!C8="","",職員点検資料２!C8)</f>
        <v/>
      </c>
      <c r="D8" s="2546" t="str">
        <f>IF(職員点検資料２!D8="","",職員点検資料２!D8)</f>
        <v/>
      </c>
      <c r="E8" s="2551" t="str">
        <f>IF(職員点検資料２!E8="","",職員点検資料２!E8)</f>
        <v/>
      </c>
      <c r="F8" s="22" t="str">
        <f>職員点検資料２!F8</f>
        <v>保育士</v>
      </c>
      <c r="G8" s="23" t="str">
        <f>IF(職員点検資料２!G8="","",職員点検資料２!G8)</f>
        <v/>
      </c>
      <c r="H8" s="2551" t="str">
        <f>IF(職員点検資料２!H8="","",職員点検資料２!H8)</f>
        <v/>
      </c>
      <c r="I8" s="2581" t="str">
        <f>職員点検資料２!I8</f>
        <v>定めあり・定めなし</v>
      </c>
      <c r="J8" s="2582"/>
      <c r="K8" s="2577" t="s">
        <v>500</v>
      </c>
      <c r="L8" s="2542"/>
      <c r="M8" s="2537" t="s">
        <v>500</v>
      </c>
      <c r="N8" s="2582"/>
      <c r="O8" s="2577" t="s">
        <v>500</v>
      </c>
      <c r="P8" s="2542"/>
      <c r="Q8" s="2537" t="s">
        <v>500</v>
      </c>
      <c r="R8" s="2590"/>
      <c r="S8" s="2577" t="s">
        <v>500</v>
      </c>
      <c r="T8" s="2542"/>
      <c r="U8" s="2537" t="s">
        <v>500</v>
      </c>
      <c r="AA8" s="2355">
        <f>IF(J8+L8&lt;=職員点検資料１!$U$2,J8+L8,職員点検資料１!$U$2)</f>
        <v>0</v>
      </c>
      <c r="AB8" s="2355" t="str">
        <f>職員点検資料２!AG8</f>
        <v/>
      </c>
    </row>
    <row r="9" spans="1:28" s="13" customFormat="1" ht="12">
      <c r="A9" s="2356"/>
      <c r="B9" s="2549"/>
      <c r="C9" s="2510"/>
      <c r="D9" s="2510"/>
      <c r="E9" s="2552"/>
      <c r="F9" s="24" t="str">
        <f>職員点検資料２!F9</f>
        <v>幼稚園教諭</v>
      </c>
      <c r="G9" s="25" t="str">
        <f>IF(職員点検資料２!G9="","",職員点検資料２!G9)</f>
        <v/>
      </c>
      <c r="H9" s="2552"/>
      <c r="I9" s="2552"/>
      <c r="J9" s="2583"/>
      <c r="K9" s="2566"/>
      <c r="L9" s="2428"/>
      <c r="M9" s="2519"/>
      <c r="N9" s="2583"/>
      <c r="O9" s="2566"/>
      <c r="P9" s="2428"/>
      <c r="Q9" s="2519"/>
      <c r="R9" s="2591"/>
      <c r="S9" s="2566"/>
      <c r="T9" s="2428"/>
      <c r="U9" s="2519"/>
      <c r="AA9" s="2356"/>
      <c r="AB9" s="2356"/>
    </row>
    <row r="10" spans="1:28" s="13" customFormat="1" ht="12">
      <c r="A10" s="2357"/>
      <c r="B10" s="2550"/>
      <c r="C10" s="2511"/>
      <c r="D10" s="2511"/>
      <c r="E10" s="2553"/>
      <c r="F10" s="26" t="str">
        <f>職員点検資料２!F10</f>
        <v>（　　　　　　）</v>
      </c>
      <c r="G10" s="27" t="str">
        <f>IF(職員点検資料２!G10="","",職員点検資料２!G10)</f>
        <v/>
      </c>
      <c r="H10" s="2553"/>
      <c r="I10" s="2553"/>
      <c r="J10" s="2584"/>
      <c r="K10" s="2567"/>
      <c r="L10" s="2429"/>
      <c r="M10" s="2520"/>
      <c r="N10" s="2584"/>
      <c r="O10" s="2567"/>
      <c r="P10" s="2429"/>
      <c r="Q10" s="2520"/>
      <c r="R10" s="2592"/>
      <c r="S10" s="2567"/>
      <c r="T10" s="2429"/>
      <c r="U10" s="2520"/>
      <c r="AA10" s="2357"/>
      <c r="AB10" s="2357"/>
    </row>
    <row r="11" spans="1:28" s="13" customFormat="1" ht="12" customHeight="1">
      <c r="A11" s="2355">
        <v>3</v>
      </c>
      <c r="B11" s="2548" t="str">
        <f>IF(職員点検資料２!B11="","",職員点検資料２!B11)</f>
        <v/>
      </c>
      <c r="C11" s="2509" t="str">
        <f>IF(職員点検資料２!C11="","",職員点検資料２!C11)</f>
        <v/>
      </c>
      <c r="D11" s="2546" t="str">
        <f>IF(職員点検資料２!D11="","",職員点検資料２!D11)</f>
        <v/>
      </c>
      <c r="E11" s="2551" t="str">
        <f>IF(職員点検資料２!E11="","",職員点検資料２!E11)</f>
        <v/>
      </c>
      <c r="F11" s="22" t="str">
        <f>職員点検資料２!F11</f>
        <v>保育士</v>
      </c>
      <c r="G11" s="23" t="str">
        <f>IF(職員点検資料２!G11="","",職員点検資料２!G11)</f>
        <v/>
      </c>
      <c r="H11" s="2551" t="str">
        <f>IF(職員点検資料２!H11="","",職員点検資料２!H11)</f>
        <v/>
      </c>
      <c r="I11" s="2581" t="str">
        <f>職員点検資料２!I11</f>
        <v>定めあり・定めなし</v>
      </c>
      <c r="J11" s="2582"/>
      <c r="K11" s="2577" t="s">
        <v>500</v>
      </c>
      <c r="L11" s="2542"/>
      <c r="M11" s="2537" t="s">
        <v>500</v>
      </c>
      <c r="N11" s="2582"/>
      <c r="O11" s="2577" t="s">
        <v>500</v>
      </c>
      <c r="P11" s="2542"/>
      <c r="Q11" s="2537" t="s">
        <v>500</v>
      </c>
      <c r="R11" s="2590"/>
      <c r="S11" s="2577" t="s">
        <v>500</v>
      </c>
      <c r="T11" s="2542"/>
      <c r="U11" s="2537" t="s">
        <v>500</v>
      </c>
      <c r="AA11" s="2355">
        <f>IF(J11+L11&lt;=職員点検資料１!$U$2,J11+L11,職員点検資料１!$U$2)</f>
        <v>0</v>
      </c>
      <c r="AB11" s="2355" t="str">
        <f>職員点検資料２!AG11</f>
        <v/>
      </c>
    </row>
    <row r="12" spans="1:28" s="13" customFormat="1" ht="12">
      <c r="A12" s="2356"/>
      <c r="B12" s="2549"/>
      <c r="C12" s="2510"/>
      <c r="D12" s="2510"/>
      <c r="E12" s="2552"/>
      <c r="F12" s="24" t="str">
        <f>職員点検資料２!F12</f>
        <v>幼稚園教諭</v>
      </c>
      <c r="G12" s="25" t="str">
        <f>IF(職員点検資料２!G12="","",職員点検資料２!G12)</f>
        <v/>
      </c>
      <c r="H12" s="2552"/>
      <c r="I12" s="2552"/>
      <c r="J12" s="2583"/>
      <c r="K12" s="2566"/>
      <c r="L12" s="2428"/>
      <c r="M12" s="2519"/>
      <c r="N12" s="2583"/>
      <c r="O12" s="2566"/>
      <c r="P12" s="2428"/>
      <c r="Q12" s="2519"/>
      <c r="R12" s="2591"/>
      <c r="S12" s="2566"/>
      <c r="T12" s="2428"/>
      <c r="U12" s="2519"/>
      <c r="AA12" s="2356"/>
      <c r="AB12" s="2356"/>
    </row>
    <row r="13" spans="1:28" s="13" customFormat="1" ht="12">
      <c r="A13" s="2357"/>
      <c r="B13" s="2550"/>
      <c r="C13" s="2511"/>
      <c r="D13" s="2511"/>
      <c r="E13" s="2553"/>
      <c r="F13" s="26" t="str">
        <f>職員点検資料２!F13</f>
        <v>（　　　　　　）</v>
      </c>
      <c r="G13" s="27" t="str">
        <f>IF(職員点検資料２!G13="","",職員点検資料２!G13)</f>
        <v/>
      </c>
      <c r="H13" s="2553"/>
      <c r="I13" s="2553"/>
      <c r="J13" s="2584"/>
      <c r="K13" s="2567"/>
      <c r="L13" s="2429"/>
      <c r="M13" s="2520"/>
      <c r="N13" s="2584"/>
      <c r="O13" s="2567"/>
      <c r="P13" s="2429"/>
      <c r="Q13" s="2520"/>
      <c r="R13" s="2592"/>
      <c r="S13" s="2567"/>
      <c r="T13" s="2429"/>
      <c r="U13" s="2520"/>
      <c r="AA13" s="2357"/>
      <c r="AB13" s="2357"/>
    </row>
    <row r="14" spans="1:28" s="13" customFormat="1" ht="12" customHeight="1">
      <c r="A14" s="2355">
        <v>4</v>
      </c>
      <c r="B14" s="2548" t="str">
        <f>IF(職員点検資料２!B14="","",職員点検資料２!B14)</f>
        <v/>
      </c>
      <c r="C14" s="2509" t="str">
        <f>IF(職員点検資料２!C14="","",職員点検資料２!C14)</f>
        <v/>
      </c>
      <c r="D14" s="2546" t="str">
        <f>IF(職員点検資料２!D14="","",職員点検資料２!D14)</f>
        <v/>
      </c>
      <c r="E14" s="2551" t="str">
        <f>IF(職員点検資料２!E14="","",職員点検資料２!E14)</f>
        <v/>
      </c>
      <c r="F14" s="22" t="str">
        <f>職員点検資料２!F14</f>
        <v>保育士</v>
      </c>
      <c r="G14" s="23" t="str">
        <f>IF(職員点検資料２!G14="","",職員点検資料２!G14)</f>
        <v/>
      </c>
      <c r="H14" s="2551" t="str">
        <f>IF(職員点検資料２!H14="","",職員点検資料２!H14)</f>
        <v/>
      </c>
      <c r="I14" s="2581" t="str">
        <f>職員点検資料２!I14</f>
        <v>定めあり・定めなし</v>
      </c>
      <c r="J14" s="2582"/>
      <c r="K14" s="2577" t="s">
        <v>500</v>
      </c>
      <c r="L14" s="2542"/>
      <c r="M14" s="2537" t="s">
        <v>500</v>
      </c>
      <c r="N14" s="2593"/>
      <c r="O14" s="2577" t="s">
        <v>500</v>
      </c>
      <c r="P14" s="2542"/>
      <c r="Q14" s="2537" t="s">
        <v>500</v>
      </c>
      <c r="R14" s="2590"/>
      <c r="S14" s="2577" t="s">
        <v>500</v>
      </c>
      <c r="T14" s="2542"/>
      <c r="U14" s="2537" t="s">
        <v>500</v>
      </c>
      <c r="AA14" s="2355">
        <f>IF(J14+L14&lt;=職員点検資料１!$U$2,J14+L14,職員点検資料１!$U$2)</f>
        <v>0</v>
      </c>
      <c r="AB14" s="2355" t="str">
        <f>職員点検資料２!AG14</f>
        <v/>
      </c>
    </row>
    <row r="15" spans="1:28" s="13" customFormat="1" ht="12">
      <c r="A15" s="2356"/>
      <c r="B15" s="2549"/>
      <c r="C15" s="2510"/>
      <c r="D15" s="2510"/>
      <c r="E15" s="2552"/>
      <c r="F15" s="24" t="str">
        <f>職員点検資料２!F15</f>
        <v>幼稚園教諭</v>
      </c>
      <c r="G15" s="25" t="str">
        <f>IF(職員点検資料２!G15="","",職員点検資料２!G15)</f>
        <v/>
      </c>
      <c r="H15" s="2552"/>
      <c r="I15" s="2552"/>
      <c r="J15" s="2583"/>
      <c r="K15" s="2566"/>
      <c r="L15" s="2428"/>
      <c r="M15" s="2519"/>
      <c r="N15" s="2572"/>
      <c r="O15" s="2566"/>
      <c r="P15" s="2428"/>
      <c r="Q15" s="2519"/>
      <c r="R15" s="2591"/>
      <c r="S15" s="2566"/>
      <c r="T15" s="2428"/>
      <c r="U15" s="2519"/>
      <c r="AA15" s="2356"/>
      <c r="AB15" s="2356"/>
    </row>
    <row r="16" spans="1:28" s="13" customFormat="1" ht="12">
      <c r="A16" s="2357"/>
      <c r="B16" s="2550"/>
      <c r="C16" s="2511"/>
      <c r="D16" s="2511"/>
      <c r="E16" s="2553"/>
      <c r="F16" s="26" t="str">
        <f>職員点検資料２!F16</f>
        <v>（　　　　　　）</v>
      </c>
      <c r="G16" s="27" t="str">
        <f>IF(職員点検資料２!G16="","",職員点検資料２!G16)</f>
        <v/>
      </c>
      <c r="H16" s="2553"/>
      <c r="I16" s="2553"/>
      <c r="J16" s="2584"/>
      <c r="K16" s="2567"/>
      <c r="L16" s="2429"/>
      <c r="M16" s="2520"/>
      <c r="N16" s="2573"/>
      <c r="O16" s="2567"/>
      <c r="P16" s="2429"/>
      <c r="Q16" s="2520"/>
      <c r="R16" s="2592"/>
      <c r="S16" s="2567"/>
      <c r="T16" s="2429"/>
      <c r="U16" s="2520"/>
      <c r="AA16" s="2357"/>
      <c r="AB16" s="2357"/>
    </row>
    <row r="17" spans="1:28" s="13" customFormat="1" ht="12" customHeight="1">
      <c r="A17" s="2355">
        <v>5</v>
      </c>
      <c r="B17" s="2548" t="str">
        <f>IF(職員点検資料２!B17="","",職員点検資料２!B17)</f>
        <v/>
      </c>
      <c r="C17" s="2509" t="str">
        <f>IF(職員点検資料２!C17="","",職員点検資料２!C17)</f>
        <v/>
      </c>
      <c r="D17" s="2546" t="str">
        <f>IF(職員点検資料２!D17="","",職員点検資料２!D17)</f>
        <v/>
      </c>
      <c r="E17" s="2551" t="str">
        <f>IF(職員点検資料２!E17="","",職員点検資料２!E17)</f>
        <v/>
      </c>
      <c r="F17" s="22" t="str">
        <f>職員点検資料２!F17</f>
        <v>保育士</v>
      </c>
      <c r="G17" s="23" t="str">
        <f>IF(職員点検資料２!G17="","",職員点検資料２!G17)</f>
        <v/>
      </c>
      <c r="H17" s="2551" t="str">
        <f>IF(職員点検資料２!H17="","",職員点検資料２!H17)</f>
        <v/>
      </c>
      <c r="I17" s="2551" t="str">
        <f>職員点検資料２!I17</f>
        <v>定めあり・定めなし</v>
      </c>
      <c r="J17" s="2593"/>
      <c r="K17" s="2577" t="s">
        <v>500</v>
      </c>
      <c r="L17" s="2542"/>
      <c r="M17" s="2537" t="s">
        <v>500</v>
      </c>
      <c r="N17" s="2572"/>
      <c r="O17" s="2566" t="s">
        <v>500</v>
      </c>
      <c r="P17" s="2428"/>
      <c r="Q17" s="2519" t="s">
        <v>500</v>
      </c>
      <c r="R17" s="2578"/>
      <c r="S17" s="2577" t="s">
        <v>500</v>
      </c>
      <c r="T17" s="2542"/>
      <c r="U17" s="2537" t="s">
        <v>500</v>
      </c>
      <c r="AA17" s="2355">
        <f>IF(J17+L17&lt;=職員点検資料１!$U$2,J17+L17,職員点検資料１!$U$2)</f>
        <v>0</v>
      </c>
      <c r="AB17" s="2355" t="str">
        <f>職員点検資料２!AG17</f>
        <v/>
      </c>
    </row>
    <row r="18" spans="1:28" s="13" customFormat="1" ht="12">
      <c r="A18" s="2356"/>
      <c r="B18" s="2549"/>
      <c r="C18" s="2510"/>
      <c r="D18" s="2510"/>
      <c r="E18" s="2552"/>
      <c r="F18" s="24" t="str">
        <f>職員点検資料２!F18</f>
        <v>幼稚園教諭</v>
      </c>
      <c r="G18" s="25" t="str">
        <f>IF(職員点検資料２!G18="","",職員点検資料２!G18)</f>
        <v/>
      </c>
      <c r="H18" s="2552"/>
      <c r="I18" s="2552"/>
      <c r="J18" s="2572"/>
      <c r="K18" s="2566"/>
      <c r="L18" s="2428"/>
      <c r="M18" s="2519"/>
      <c r="N18" s="2572"/>
      <c r="O18" s="2566"/>
      <c r="P18" s="2428"/>
      <c r="Q18" s="2519"/>
      <c r="R18" s="2579"/>
      <c r="S18" s="2566"/>
      <c r="T18" s="2428"/>
      <c r="U18" s="2519"/>
      <c r="AA18" s="2356"/>
      <c r="AB18" s="2356"/>
    </row>
    <row r="19" spans="1:28" s="13" customFormat="1" ht="12">
      <c r="A19" s="2357"/>
      <c r="B19" s="2550"/>
      <c r="C19" s="2511"/>
      <c r="D19" s="2511"/>
      <c r="E19" s="2553"/>
      <c r="F19" s="26" t="str">
        <f>職員点検資料２!F19</f>
        <v>（　　　　　　）</v>
      </c>
      <c r="G19" s="27" t="str">
        <f>IF(職員点検資料２!G19="","",職員点検資料２!G19)</f>
        <v/>
      </c>
      <c r="H19" s="2553"/>
      <c r="I19" s="2553"/>
      <c r="J19" s="2573"/>
      <c r="K19" s="2567"/>
      <c r="L19" s="2429"/>
      <c r="M19" s="2520"/>
      <c r="N19" s="2573"/>
      <c r="O19" s="2567"/>
      <c r="P19" s="2429"/>
      <c r="Q19" s="2520"/>
      <c r="R19" s="2580"/>
      <c r="S19" s="2567"/>
      <c r="T19" s="2429"/>
      <c r="U19" s="2520"/>
      <c r="AA19" s="2357"/>
      <c r="AB19" s="2357"/>
    </row>
    <row r="20" spans="1:28" s="13" customFormat="1" ht="12" customHeight="1">
      <c r="A20" s="2355">
        <v>6</v>
      </c>
      <c r="B20" s="2548" t="str">
        <f>IF(職員点検資料２!B20="","",職員点検資料２!B20)</f>
        <v/>
      </c>
      <c r="C20" s="2509" t="str">
        <f>IF(職員点検資料２!C20="","",職員点検資料２!C20)</f>
        <v/>
      </c>
      <c r="D20" s="2546" t="str">
        <f>IF(職員点検資料２!D20="","",職員点検資料２!D20)</f>
        <v/>
      </c>
      <c r="E20" s="2551" t="str">
        <f>IF(職員点検資料２!E20="","",職員点検資料２!E20)</f>
        <v/>
      </c>
      <c r="F20" s="22" t="str">
        <f>職員点検資料２!F20</f>
        <v>保育士</v>
      </c>
      <c r="G20" s="23" t="str">
        <f>IF(職員点検資料２!G20="","",職員点検資料２!G20)</f>
        <v/>
      </c>
      <c r="H20" s="2551" t="str">
        <f>IF(職員点検資料２!H20="","",職員点検資料２!H20)</f>
        <v/>
      </c>
      <c r="I20" s="2551" t="str">
        <f>職員点検資料２!I20</f>
        <v>定めあり・定めなし</v>
      </c>
      <c r="J20" s="2571"/>
      <c r="K20" s="2565" t="s">
        <v>500</v>
      </c>
      <c r="L20" s="2454"/>
      <c r="M20" s="2518" t="s">
        <v>500</v>
      </c>
      <c r="N20" s="2571"/>
      <c r="O20" s="2565" t="s">
        <v>500</v>
      </c>
      <c r="P20" s="2454"/>
      <c r="Q20" s="2518" t="s">
        <v>500</v>
      </c>
      <c r="R20" s="2578"/>
      <c r="S20" s="2577" t="s">
        <v>500</v>
      </c>
      <c r="T20" s="2542"/>
      <c r="U20" s="2537" t="s">
        <v>500</v>
      </c>
      <c r="AA20" s="2355">
        <f>IF(J20+L20&lt;=職員点検資料１!$U$2,J20+L20,職員点検資料１!$U$2)</f>
        <v>0</v>
      </c>
      <c r="AB20" s="2355" t="str">
        <f>職員点検資料２!AG20</f>
        <v/>
      </c>
    </row>
    <row r="21" spans="1:28" s="13" customFormat="1" ht="12">
      <c r="A21" s="2356"/>
      <c r="B21" s="2549"/>
      <c r="C21" s="2510"/>
      <c r="D21" s="2510"/>
      <c r="E21" s="2552"/>
      <c r="F21" s="24" t="str">
        <f>職員点検資料２!F21</f>
        <v>幼稚園教諭</v>
      </c>
      <c r="G21" s="25" t="str">
        <f>IF(職員点検資料２!G21="","",職員点検資料２!G21)</f>
        <v/>
      </c>
      <c r="H21" s="2552"/>
      <c r="I21" s="2552"/>
      <c r="J21" s="2572"/>
      <c r="K21" s="2566"/>
      <c r="L21" s="2428"/>
      <c r="M21" s="2519"/>
      <c r="N21" s="2572"/>
      <c r="O21" s="2566"/>
      <c r="P21" s="2428"/>
      <c r="Q21" s="2519"/>
      <c r="R21" s="2579"/>
      <c r="S21" s="2566"/>
      <c r="T21" s="2428"/>
      <c r="U21" s="2519"/>
      <c r="AA21" s="2356"/>
      <c r="AB21" s="2356"/>
    </row>
    <row r="22" spans="1:28" s="13" customFormat="1" ht="12">
      <c r="A22" s="2357"/>
      <c r="B22" s="2550"/>
      <c r="C22" s="2511"/>
      <c r="D22" s="2511"/>
      <c r="E22" s="2553"/>
      <c r="F22" s="26" t="str">
        <f>職員点検資料２!F22</f>
        <v>（　　　　　　）</v>
      </c>
      <c r="G22" s="27" t="str">
        <f>IF(職員点検資料２!G22="","",職員点検資料２!G22)</f>
        <v/>
      </c>
      <c r="H22" s="2553"/>
      <c r="I22" s="2553"/>
      <c r="J22" s="2573"/>
      <c r="K22" s="2567"/>
      <c r="L22" s="2429"/>
      <c r="M22" s="2520"/>
      <c r="N22" s="2573"/>
      <c r="O22" s="2567"/>
      <c r="P22" s="2429"/>
      <c r="Q22" s="2520"/>
      <c r="R22" s="2580"/>
      <c r="S22" s="2567"/>
      <c r="T22" s="2429"/>
      <c r="U22" s="2520"/>
      <c r="AA22" s="2357"/>
      <c r="AB22" s="2357"/>
    </row>
    <row r="23" spans="1:28" s="13" customFormat="1" ht="12" customHeight="1">
      <c r="A23" s="2355">
        <v>7</v>
      </c>
      <c r="B23" s="2548" t="str">
        <f>IF(職員点検資料２!B23="","",職員点検資料２!B23)</f>
        <v/>
      </c>
      <c r="C23" s="2509" t="str">
        <f>IF(職員点検資料２!C23="","",職員点検資料２!C23)</f>
        <v/>
      </c>
      <c r="D23" s="2546" t="str">
        <f>IF(職員点検資料２!D23="","",職員点検資料２!D23)</f>
        <v/>
      </c>
      <c r="E23" s="2551" t="str">
        <f>IF(職員点検資料２!E23="","",職員点検資料２!E23)</f>
        <v/>
      </c>
      <c r="F23" s="22" t="str">
        <f>職員点検資料２!F23</f>
        <v>保育士</v>
      </c>
      <c r="G23" s="23" t="str">
        <f>IF(職員点検資料２!G23="","",職員点検資料２!G23)</f>
        <v/>
      </c>
      <c r="H23" s="2551" t="str">
        <f>IF(職員点検資料２!H23="","",職員点検資料２!H23)</f>
        <v/>
      </c>
      <c r="I23" s="2551" t="str">
        <f>職員点検資料２!I23</f>
        <v>定めあり・定めなし</v>
      </c>
      <c r="J23" s="2571"/>
      <c r="K23" s="2565" t="s">
        <v>500</v>
      </c>
      <c r="L23" s="2454"/>
      <c r="M23" s="2518" t="s">
        <v>500</v>
      </c>
      <c r="N23" s="2571"/>
      <c r="O23" s="2565" t="s">
        <v>500</v>
      </c>
      <c r="P23" s="2454"/>
      <c r="Q23" s="2518" t="s">
        <v>500</v>
      </c>
      <c r="R23" s="2578"/>
      <c r="S23" s="2577" t="s">
        <v>500</v>
      </c>
      <c r="T23" s="2542"/>
      <c r="U23" s="2537" t="s">
        <v>500</v>
      </c>
      <c r="AA23" s="2355">
        <f>IF(J23+L23&lt;=職員点検資料１!$U$2,J23+L23,職員点検資料１!$U$2)</f>
        <v>0</v>
      </c>
      <c r="AB23" s="2355" t="str">
        <f>職員点検資料２!AG23</f>
        <v/>
      </c>
    </row>
    <row r="24" spans="1:28" s="13" customFormat="1" ht="12">
      <c r="A24" s="2356"/>
      <c r="B24" s="2549"/>
      <c r="C24" s="2510"/>
      <c r="D24" s="2510"/>
      <c r="E24" s="2552"/>
      <c r="F24" s="24" t="str">
        <f>職員点検資料２!F24</f>
        <v>幼稚園教諭</v>
      </c>
      <c r="G24" s="25" t="str">
        <f>IF(職員点検資料２!G24="","",職員点検資料２!G24)</f>
        <v/>
      </c>
      <c r="H24" s="2552"/>
      <c r="I24" s="2552"/>
      <c r="J24" s="2572"/>
      <c r="K24" s="2566"/>
      <c r="L24" s="2428"/>
      <c r="M24" s="2519"/>
      <c r="N24" s="2572"/>
      <c r="O24" s="2566"/>
      <c r="P24" s="2428"/>
      <c r="Q24" s="2519"/>
      <c r="R24" s="2579"/>
      <c r="S24" s="2566"/>
      <c r="T24" s="2428"/>
      <c r="U24" s="2519"/>
      <c r="AA24" s="2356"/>
      <c r="AB24" s="2356"/>
    </row>
    <row r="25" spans="1:28" s="13" customFormat="1" ht="12">
      <c r="A25" s="2357"/>
      <c r="B25" s="2550"/>
      <c r="C25" s="2511"/>
      <c r="D25" s="2511"/>
      <c r="E25" s="2553"/>
      <c r="F25" s="26" t="str">
        <f>職員点検資料２!F25</f>
        <v>（　　　　　　）</v>
      </c>
      <c r="G25" s="27" t="str">
        <f>IF(職員点検資料２!G25="","",職員点検資料２!G25)</f>
        <v/>
      </c>
      <c r="H25" s="2553"/>
      <c r="I25" s="2553"/>
      <c r="J25" s="2573"/>
      <c r="K25" s="2567"/>
      <c r="L25" s="2429"/>
      <c r="M25" s="2520"/>
      <c r="N25" s="2573"/>
      <c r="O25" s="2567"/>
      <c r="P25" s="2429"/>
      <c r="Q25" s="2520"/>
      <c r="R25" s="2580"/>
      <c r="S25" s="2567"/>
      <c r="T25" s="2429"/>
      <c r="U25" s="2520"/>
      <c r="AA25" s="2357"/>
      <c r="AB25" s="2357"/>
    </row>
    <row r="26" spans="1:28" s="13" customFormat="1" ht="12" customHeight="1">
      <c r="A26" s="2355">
        <v>8</v>
      </c>
      <c r="B26" s="2548" t="str">
        <f>IF(職員点検資料２!B26="","",職員点検資料２!B26)</f>
        <v/>
      </c>
      <c r="C26" s="2509" t="str">
        <f>IF(職員点検資料２!C26="","",職員点検資料２!C26)</f>
        <v/>
      </c>
      <c r="D26" s="2546" t="str">
        <f>IF(職員点検資料２!D26="","",職員点検資料２!D26)</f>
        <v/>
      </c>
      <c r="E26" s="2551" t="str">
        <f>IF(職員点検資料２!E26="","",職員点検資料２!E26)</f>
        <v/>
      </c>
      <c r="F26" s="22" t="str">
        <f>職員点検資料２!F26</f>
        <v>保育士</v>
      </c>
      <c r="G26" s="23" t="str">
        <f>IF(職員点検資料２!G26="","",職員点検資料２!G26)</f>
        <v/>
      </c>
      <c r="H26" s="2551" t="str">
        <f>IF(職員点検資料２!H26="","",職員点検資料２!H26)</f>
        <v/>
      </c>
      <c r="I26" s="2551" t="str">
        <f>職員点検資料２!I26</f>
        <v>定めあり・定めなし</v>
      </c>
      <c r="J26" s="2571"/>
      <c r="K26" s="2565" t="s">
        <v>500</v>
      </c>
      <c r="L26" s="2454"/>
      <c r="M26" s="2518" t="s">
        <v>500</v>
      </c>
      <c r="N26" s="2571"/>
      <c r="O26" s="2565" t="s">
        <v>500</v>
      </c>
      <c r="P26" s="2454"/>
      <c r="Q26" s="2518" t="s">
        <v>500</v>
      </c>
      <c r="R26" s="2578"/>
      <c r="S26" s="2577" t="s">
        <v>500</v>
      </c>
      <c r="T26" s="2542"/>
      <c r="U26" s="2537" t="s">
        <v>500</v>
      </c>
      <c r="AA26" s="2355">
        <f>IF(J26+L26&lt;=職員点検資料１!$U$2,J26+L26,職員点検資料１!$U$2)</f>
        <v>0</v>
      </c>
      <c r="AB26" s="2355" t="str">
        <f>職員点検資料２!AG26</f>
        <v/>
      </c>
    </row>
    <row r="27" spans="1:28" s="13" customFormat="1" ht="12">
      <c r="A27" s="2356"/>
      <c r="B27" s="2549"/>
      <c r="C27" s="2510"/>
      <c r="D27" s="2510"/>
      <c r="E27" s="2552"/>
      <c r="F27" s="24" t="str">
        <f>職員点検資料２!F27</f>
        <v>幼稚園教諭</v>
      </c>
      <c r="G27" s="25" t="str">
        <f>IF(職員点検資料２!G27="","",職員点検資料２!G27)</f>
        <v/>
      </c>
      <c r="H27" s="2552"/>
      <c r="I27" s="2552"/>
      <c r="J27" s="2572"/>
      <c r="K27" s="2566"/>
      <c r="L27" s="2428"/>
      <c r="M27" s="2519"/>
      <c r="N27" s="2572"/>
      <c r="O27" s="2566"/>
      <c r="P27" s="2428"/>
      <c r="Q27" s="2519"/>
      <c r="R27" s="2579"/>
      <c r="S27" s="2566"/>
      <c r="T27" s="2428"/>
      <c r="U27" s="2519"/>
      <c r="AA27" s="2356"/>
      <c r="AB27" s="2356"/>
    </row>
    <row r="28" spans="1:28" s="13" customFormat="1" ht="12">
      <c r="A28" s="2357"/>
      <c r="B28" s="2550"/>
      <c r="C28" s="2511"/>
      <c r="D28" s="2511"/>
      <c r="E28" s="2553"/>
      <c r="F28" s="26" t="str">
        <f>職員点検資料２!F28</f>
        <v>（　　　　　　）</v>
      </c>
      <c r="G28" s="27" t="str">
        <f>IF(職員点検資料２!G28="","",職員点検資料２!G28)</f>
        <v/>
      </c>
      <c r="H28" s="2553"/>
      <c r="I28" s="2553"/>
      <c r="J28" s="2573"/>
      <c r="K28" s="2567"/>
      <c r="L28" s="2429"/>
      <c r="M28" s="2520"/>
      <c r="N28" s="2573"/>
      <c r="O28" s="2567"/>
      <c r="P28" s="2429"/>
      <c r="Q28" s="2520"/>
      <c r="R28" s="2580"/>
      <c r="S28" s="2567"/>
      <c r="T28" s="2429"/>
      <c r="U28" s="2520"/>
      <c r="AA28" s="2357"/>
      <c r="AB28" s="2357"/>
    </row>
    <row r="29" spans="1:28" s="13" customFormat="1" ht="12" customHeight="1">
      <c r="A29" s="2355">
        <v>9</v>
      </c>
      <c r="B29" s="2548" t="str">
        <f>IF(職員点検資料２!B29="","",職員点検資料２!B29)</f>
        <v/>
      </c>
      <c r="C29" s="2509" t="str">
        <f>IF(職員点検資料２!C29="","",職員点検資料２!C29)</f>
        <v/>
      </c>
      <c r="D29" s="2546" t="str">
        <f>IF(職員点検資料２!D29="","",職員点検資料２!D29)</f>
        <v/>
      </c>
      <c r="E29" s="2551" t="str">
        <f>IF(職員点検資料２!E29="","",職員点検資料２!E29)</f>
        <v/>
      </c>
      <c r="F29" s="22" t="str">
        <f>職員点検資料２!F29</f>
        <v>保育士</v>
      </c>
      <c r="G29" s="23" t="str">
        <f>IF(職員点検資料２!G29="","",職員点検資料２!G29)</f>
        <v/>
      </c>
      <c r="H29" s="2551" t="str">
        <f>IF(職員点検資料２!H29="","",職員点検資料２!H29)</f>
        <v/>
      </c>
      <c r="I29" s="2551" t="str">
        <f>職員点検資料２!I29</f>
        <v>定めあり・定めなし</v>
      </c>
      <c r="J29" s="2571"/>
      <c r="K29" s="2565" t="s">
        <v>500</v>
      </c>
      <c r="L29" s="2454"/>
      <c r="M29" s="2518" t="s">
        <v>500</v>
      </c>
      <c r="N29" s="2571"/>
      <c r="O29" s="2565" t="s">
        <v>500</v>
      </c>
      <c r="P29" s="2454"/>
      <c r="Q29" s="2518" t="s">
        <v>500</v>
      </c>
      <c r="R29" s="2578"/>
      <c r="S29" s="2577" t="s">
        <v>500</v>
      </c>
      <c r="T29" s="2542"/>
      <c r="U29" s="2537" t="s">
        <v>500</v>
      </c>
      <c r="AA29" s="2355">
        <f>IF(J29+L29&lt;=職員点検資料１!$U$2,J29+L29,職員点検資料１!$U$2)</f>
        <v>0</v>
      </c>
      <c r="AB29" s="2355" t="str">
        <f>職員点検資料２!AG29</f>
        <v/>
      </c>
    </row>
    <row r="30" spans="1:28" s="13" customFormat="1" ht="12">
      <c r="A30" s="2356"/>
      <c r="B30" s="2549"/>
      <c r="C30" s="2510"/>
      <c r="D30" s="2510"/>
      <c r="E30" s="2552"/>
      <c r="F30" s="24" t="str">
        <f>職員点検資料２!F30</f>
        <v>幼稚園教諭</v>
      </c>
      <c r="G30" s="25" t="str">
        <f>IF(職員点検資料２!G30="","",職員点検資料２!G30)</f>
        <v/>
      </c>
      <c r="H30" s="2552"/>
      <c r="I30" s="2552"/>
      <c r="J30" s="2572"/>
      <c r="K30" s="2566"/>
      <c r="L30" s="2428"/>
      <c r="M30" s="2519"/>
      <c r="N30" s="2572"/>
      <c r="O30" s="2566"/>
      <c r="P30" s="2428"/>
      <c r="Q30" s="2519"/>
      <c r="R30" s="2579"/>
      <c r="S30" s="2566"/>
      <c r="T30" s="2428"/>
      <c r="U30" s="2519"/>
      <c r="AA30" s="2356"/>
      <c r="AB30" s="2356"/>
    </row>
    <row r="31" spans="1:28" s="13" customFormat="1" ht="12">
      <c r="A31" s="2357"/>
      <c r="B31" s="2550"/>
      <c r="C31" s="2511"/>
      <c r="D31" s="2511"/>
      <c r="E31" s="2553"/>
      <c r="F31" s="26" t="str">
        <f>職員点検資料２!F31</f>
        <v>（　　　　　　）</v>
      </c>
      <c r="G31" s="27" t="str">
        <f>IF(職員点検資料２!G31="","",職員点検資料２!G31)</f>
        <v/>
      </c>
      <c r="H31" s="2553"/>
      <c r="I31" s="2553"/>
      <c r="J31" s="2573"/>
      <c r="K31" s="2567"/>
      <c r="L31" s="2429"/>
      <c r="M31" s="2520"/>
      <c r="N31" s="2573"/>
      <c r="O31" s="2567"/>
      <c r="P31" s="2429"/>
      <c r="Q31" s="2520"/>
      <c r="R31" s="2580"/>
      <c r="S31" s="2567"/>
      <c r="T31" s="2429"/>
      <c r="U31" s="2520"/>
      <c r="AA31" s="2357"/>
      <c r="AB31" s="2357"/>
    </row>
    <row r="32" spans="1:28" s="13" customFormat="1" ht="12" customHeight="1">
      <c r="A32" s="2355">
        <v>10</v>
      </c>
      <c r="B32" s="2548" t="str">
        <f>IF(職員点検資料２!B32="","",職員点検資料２!B32)</f>
        <v/>
      </c>
      <c r="C32" s="2509" t="str">
        <f>IF(職員点検資料２!C32="","",職員点検資料２!C32)</f>
        <v/>
      </c>
      <c r="D32" s="2546" t="str">
        <f>IF(職員点検資料２!D32="","",職員点検資料２!D32)</f>
        <v/>
      </c>
      <c r="E32" s="2551" t="str">
        <f>IF(職員点検資料２!E32="","",職員点検資料２!E32)</f>
        <v/>
      </c>
      <c r="F32" s="22" t="str">
        <f>職員点検資料２!F32</f>
        <v>保育士</v>
      </c>
      <c r="G32" s="23" t="str">
        <f>IF(職員点検資料２!G32="","",職員点検資料２!G32)</f>
        <v/>
      </c>
      <c r="H32" s="2551" t="str">
        <f>IF(職員点検資料２!H32="","",職員点検資料２!H32)</f>
        <v/>
      </c>
      <c r="I32" s="2551" t="str">
        <f>職員点検資料２!I32</f>
        <v>定めあり・定めなし</v>
      </c>
      <c r="J32" s="2571"/>
      <c r="K32" s="2565" t="s">
        <v>500</v>
      </c>
      <c r="L32" s="2454"/>
      <c r="M32" s="2518" t="s">
        <v>500</v>
      </c>
      <c r="N32" s="2571"/>
      <c r="O32" s="2565" t="s">
        <v>500</v>
      </c>
      <c r="P32" s="2454"/>
      <c r="Q32" s="2518" t="s">
        <v>500</v>
      </c>
      <c r="R32" s="2578"/>
      <c r="S32" s="2577" t="s">
        <v>500</v>
      </c>
      <c r="T32" s="2542"/>
      <c r="U32" s="2537" t="s">
        <v>500</v>
      </c>
      <c r="AA32" s="2355">
        <f>IF(J32+L32&lt;=職員点検資料１!$U$2,J32+L32,職員点検資料１!$U$2)</f>
        <v>0</v>
      </c>
      <c r="AB32" s="2355" t="str">
        <f>職員点検資料２!AG32</f>
        <v/>
      </c>
    </row>
    <row r="33" spans="1:28" s="13" customFormat="1" ht="12">
      <c r="A33" s="2356"/>
      <c r="B33" s="2549"/>
      <c r="C33" s="2510"/>
      <c r="D33" s="2510"/>
      <c r="E33" s="2552"/>
      <c r="F33" s="24" t="str">
        <f>職員点検資料２!F33</f>
        <v>幼稚園教諭</v>
      </c>
      <c r="G33" s="25" t="str">
        <f>IF(職員点検資料２!G33="","",職員点検資料２!G33)</f>
        <v/>
      </c>
      <c r="H33" s="2552"/>
      <c r="I33" s="2552"/>
      <c r="J33" s="2572"/>
      <c r="K33" s="2566"/>
      <c r="L33" s="2428"/>
      <c r="M33" s="2519"/>
      <c r="N33" s="2572"/>
      <c r="O33" s="2566"/>
      <c r="P33" s="2428"/>
      <c r="Q33" s="2519"/>
      <c r="R33" s="2579"/>
      <c r="S33" s="2566"/>
      <c r="T33" s="2428"/>
      <c r="U33" s="2519"/>
      <c r="AA33" s="2356"/>
      <c r="AB33" s="2356"/>
    </row>
    <row r="34" spans="1:28" s="13" customFormat="1" ht="12">
      <c r="A34" s="2357"/>
      <c r="B34" s="2550"/>
      <c r="C34" s="2511"/>
      <c r="D34" s="2511"/>
      <c r="E34" s="2553"/>
      <c r="F34" s="26" t="str">
        <f>職員点検資料２!F34</f>
        <v>（　　　　　　）</v>
      </c>
      <c r="G34" s="27" t="str">
        <f>IF(職員点検資料２!G34="","",職員点検資料２!G34)</f>
        <v/>
      </c>
      <c r="H34" s="2553"/>
      <c r="I34" s="2553"/>
      <c r="J34" s="2573"/>
      <c r="K34" s="2567"/>
      <c r="L34" s="2429"/>
      <c r="M34" s="2520"/>
      <c r="N34" s="2573"/>
      <c r="O34" s="2567"/>
      <c r="P34" s="2429"/>
      <c r="Q34" s="2520"/>
      <c r="R34" s="2580"/>
      <c r="S34" s="2567"/>
      <c r="T34" s="2429"/>
      <c r="U34" s="2520"/>
      <c r="AA34" s="2357"/>
      <c r="AB34" s="2357"/>
    </row>
    <row r="35" spans="1:28" s="13" customFormat="1" ht="12" customHeight="1">
      <c r="A35" s="2355">
        <v>11</v>
      </c>
      <c r="B35" s="2548" t="str">
        <f>IF(職員点検資料２!B35="","",職員点検資料２!B35)</f>
        <v/>
      </c>
      <c r="C35" s="2509" t="str">
        <f>IF(職員点検資料２!C35="","",職員点検資料２!C35)</f>
        <v/>
      </c>
      <c r="D35" s="2546" t="str">
        <f>IF(職員点検資料２!D35="","",職員点検資料２!D35)</f>
        <v/>
      </c>
      <c r="E35" s="2551" t="str">
        <f>IF(職員点検資料２!E35="","",職員点検資料２!E35)</f>
        <v/>
      </c>
      <c r="F35" s="22" t="str">
        <f>職員点検資料２!F35</f>
        <v>保育士</v>
      </c>
      <c r="G35" s="23" t="str">
        <f>IF(職員点検資料２!G35="","",職員点検資料２!G35)</f>
        <v/>
      </c>
      <c r="H35" s="2551" t="str">
        <f>IF(職員点検資料２!H35="","",職員点検資料２!H35)</f>
        <v/>
      </c>
      <c r="I35" s="2551" t="str">
        <f>職員点検資料２!I35</f>
        <v>定めあり・定めなし</v>
      </c>
      <c r="J35" s="2571"/>
      <c r="K35" s="2565" t="s">
        <v>500</v>
      </c>
      <c r="L35" s="2454"/>
      <c r="M35" s="2518" t="s">
        <v>500</v>
      </c>
      <c r="N35" s="2571"/>
      <c r="O35" s="2565" t="s">
        <v>500</v>
      </c>
      <c r="P35" s="2454"/>
      <c r="Q35" s="2518" t="s">
        <v>500</v>
      </c>
      <c r="R35" s="2578"/>
      <c r="S35" s="2577" t="s">
        <v>500</v>
      </c>
      <c r="T35" s="2542"/>
      <c r="U35" s="2537" t="s">
        <v>500</v>
      </c>
      <c r="AA35" s="2355">
        <f>IF(J35+L35&lt;=職員点検資料１!$U$2,J35+L35,職員点検資料１!$U$2)</f>
        <v>0</v>
      </c>
      <c r="AB35" s="2355" t="str">
        <f>職員点検資料２!AG35</f>
        <v/>
      </c>
    </row>
    <row r="36" spans="1:28" s="13" customFormat="1" ht="12">
      <c r="A36" s="2356"/>
      <c r="B36" s="2549"/>
      <c r="C36" s="2510"/>
      <c r="D36" s="2510"/>
      <c r="E36" s="2552"/>
      <c r="F36" s="24" t="str">
        <f>職員点検資料２!F36</f>
        <v>幼稚園教諭</v>
      </c>
      <c r="G36" s="25" t="str">
        <f>IF(職員点検資料２!G36="","",職員点検資料２!G36)</f>
        <v/>
      </c>
      <c r="H36" s="2552"/>
      <c r="I36" s="2552"/>
      <c r="J36" s="2572"/>
      <c r="K36" s="2566"/>
      <c r="L36" s="2428"/>
      <c r="M36" s="2519"/>
      <c r="N36" s="2572"/>
      <c r="O36" s="2566"/>
      <c r="P36" s="2428"/>
      <c r="Q36" s="2519"/>
      <c r="R36" s="2579"/>
      <c r="S36" s="2566"/>
      <c r="T36" s="2428"/>
      <c r="U36" s="2519"/>
      <c r="AA36" s="2356"/>
      <c r="AB36" s="2356"/>
    </row>
    <row r="37" spans="1:28" s="13" customFormat="1" ht="12">
      <c r="A37" s="2357"/>
      <c r="B37" s="2550"/>
      <c r="C37" s="2511"/>
      <c r="D37" s="2511"/>
      <c r="E37" s="2553"/>
      <c r="F37" s="26" t="str">
        <f>職員点検資料２!F37</f>
        <v>（　　　　　　）</v>
      </c>
      <c r="G37" s="27" t="str">
        <f>IF(職員点検資料２!G37="","",職員点検資料２!G37)</f>
        <v/>
      </c>
      <c r="H37" s="2553"/>
      <c r="I37" s="2553"/>
      <c r="J37" s="2573"/>
      <c r="K37" s="2567"/>
      <c r="L37" s="2429"/>
      <c r="M37" s="2520"/>
      <c r="N37" s="2573"/>
      <c r="O37" s="2567"/>
      <c r="P37" s="2429"/>
      <c r="Q37" s="2520"/>
      <c r="R37" s="2580"/>
      <c r="S37" s="2567"/>
      <c r="T37" s="2429"/>
      <c r="U37" s="2520"/>
      <c r="AA37" s="2357"/>
      <c r="AB37" s="2357"/>
    </row>
    <row r="38" spans="1:28" s="13" customFormat="1" ht="12" customHeight="1">
      <c r="A38" s="2355">
        <v>12</v>
      </c>
      <c r="B38" s="2548" t="str">
        <f>IF(職員点検資料２!B38="","",職員点検資料２!B38)</f>
        <v/>
      </c>
      <c r="C38" s="2509" t="str">
        <f>IF(職員点検資料２!C38="","",職員点検資料２!C38)</f>
        <v/>
      </c>
      <c r="D38" s="2546" t="str">
        <f>IF(職員点検資料２!D38="","",職員点検資料２!D38)</f>
        <v/>
      </c>
      <c r="E38" s="2551" t="str">
        <f>IF(職員点検資料２!E38="","",職員点検資料２!E38)</f>
        <v/>
      </c>
      <c r="F38" s="22" t="str">
        <f>職員点検資料２!F38</f>
        <v>保育士</v>
      </c>
      <c r="G38" s="23" t="str">
        <f>IF(職員点検資料２!G38="","",職員点検資料２!G38)</f>
        <v/>
      </c>
      <c r="H38" s="2551" t="str">
        <f>IF(職員点検資料２!H38="","",職員点検資料２!H38)</f>
        <v/>
      </c>
      <c r="I38" s="2551" t="str">
        <f>職員点検資料２!I38</f>
        <v>定めあり・定めなし</v>
      </c>
      <c r="J38" s="2571"/>
      <c r="K38" s="2565" t="s">
        <v>500</v>
      </c>
      <c r="L38" s="2454"/>
      <c r="M38" s="2518" t="s">
        <v>500</v>
      </c>
      <c r="N38" s="2571"/>
      <c r="O38" s="2565" t="s">
        <v>500</v>
      </c>
      <c r="P38" s="2454"/>
      <c r="Q38" s="2518" t="s">
        <v>500</v>
      </c>
      <c r="R38" s="2578"/>
      <c r="S38" s="2577" t="s">
        <v>500</v>
      </c>
      <c r="T38" s="2542"/>
      <c r="U38" s="2537" t="s">
        <v>500</v>
      </c>
      <c r="AA38" s="2355">
        <f>IF(J38+L38&lt;=職員点検資料１!$U$2,J38+L38,職員点検資料１!$U$2)</f>
        <v>0</v>
      </c>
      <c r="AB38" s="2355" t="str">
        <f>職員点検資料２!AG38</f>
        <v/>
      </c>
    </row>
    <row r="39" spans="1:28" s="13" customFormat="1" ht="12">
      <c r="A39" s="2356"/>
      <c r="B39" s="2549"/>
      <c r="C39" s="2510"/>
      <c r="D39" s="2510"/>
      <c r="E39" s="2552"/>
      <c r="F39" s="24" t="str">
        <f>職員点検資料２!F39</f>
        <v>幼稚園教諭</v>
      </c>
      <c r="G39" s="25" t="str">
        <f>IF(職員点検資料２!G39="","",職員点検資料２!G39)</f>
        <v/>
      </c>
      <c r="H39" s="2552"/>
      <c r="I39" s="2552"/>
      <c r="J39" s="2572"/>
      <c r="K39" s="2566"/>
      <c r="L39" s="2428"/>
      <c r="M39" s="2519"/>
      <c r="N39" s="2572"/>
      <c r="O39" s="2566"/>
      <c r="P39" s="2428"/>
      <c r="Q39" s="2519"/>
      <c r="R39" s="2579"/>
      <c r="S39" s="2566"/>
      <c r="T39" s="2428"/>
      <c r="U39" s="2519"/>
      <c r="AA39" s="2356"/>
      <c r="AB39" s="2356"/>
    </row>
    <row r="40" spans="1:28" s="13" customFormat="1" ht="12">
      <c r="A40" s="2357"/>
      <c r="B40" s="2550"/>
      <c r="C40" s="2511"/>
      <c r="D40" s="2511"/>
      <c r="E40" s="2553"/>
      <c r="F40" s="26" t="str">
        <f>職員点検資料２!F40</f>
        <v>（　　　　　　）</v>
      </c>
      <c r="G40" s="27" t="str">
        <f>IF(職員点検資料２!G40="","",職員点検資料２!G40)</f>
        <v/>
      </c>
      <c r="H40" s="2553"/>
      <c r="I40" s="2553"/>
      <c r="J40" s="2573"/>
      <c r="K40" s="2567"/>
      <c r="L40" s="2429"/>
      <c r="M40" s="2520"/>
      <c r="N40" s="2573"/>
      <c r="O40" s="2567"/>
      <c r="P40" s="2429"/>
      <c r="Q40" s="2520"/>
      <c r="R40" s="2580"/>
      <c r="S40" s="2567"/>
      <c r="T40" s="2429"/>
      <c r="U40" s="2520"/>
      <c r="AA40" s="2357"/>
      <c r="AB40" s="2357"/>
    </row>
    <row r="41" spans="1:28" s="13" customFormat="1" ht="12" customHeight="1">
      <c r="A41" s="2355">
        <v>13</v>
      </c>
      <c r="B41" s="2548" t="str">
        <f>IF(職員点検資料２!B41="","",職員点検資料２!B41)</f>
        <v/>
      </c>
      <c r="C41" s="2509" t="str">
        <f>IF(職員点検資料２!C41="","",職員点検資料２!C41)</f>
        <v/>
      </c>
      <c r="D41" s="2546" t="str">
        <f>IF(職員点検資料２!D41="","",職員点検資料２!D41)</f>
        <v/>
      </c>
      <c r="E41" s="2551" t="str">
        <f>IF(職員点検資料２!E41="","",職員点検資料２!E41)</f>
        <v/>
      </c>
      <c r="F41" s="22" t="str">
        <f>職員点検資料２!F41</f>
        <v>保育士</v>
      </c>
      <c r="G41" s="23" t="str">
        <f>IF(職員点検資料２!G41="","",職員点検資料２!G41)</f>
        <v/>
      </c>
      <c r="H41" s="2551" t="str">
        <f>IF(職員点検資料２!H41="","",職員点検資料２!H41)</f>
        <v/>
      </c>
      <c r="I41" s="2551" t="str">
        <f>職員点検資料２!I41</f>
        <v>定めあり・定めなし</v>
      </c>
      <c r="J41" s="2571"/>
      <c r="K41" s="2565" t="s">
        <v>500</v>
      </c>
      <c r="L41" s="2454"/>
      <c r="M41" s="2518" t="s">
        <v>500</v>
      </c>
      <c r="N41" s="2571"/>
      <c r="O41" s="2565" t="s">
        <v>500</v>
      </c>
      <c r="P41" s="2454"/>
      <c r="Q41" s="2518" t="s">
        <v>500</v>
      </c>
      <c r="R41" s="2578"/>
      <c r="S41" s="2577" t="s">
        <v>500</v>
      </c>
      <c r="T41" s="2542"/>
      <c r="U41" s="2537" t="s">
        <v>500</v>
      </c>
      <c r="AA41" s="2355">
        <f>IF(J41+L41&lt;=職員点検資料１!$U$2,J41+L41,職員点検資料１!$U$2)</f>
        <v>0</v>
      </c>
      <c r="AB41" s="2355" t="str">
        <f>職員点検資料２!AG41</f>
        <v/>
      </c>
    </row>
    <row r="42" spans="1:28" s="13" customFormat="1" ht="12">
      <c r="A42" s="2356"/>
      <c r="B42" s="2549"/>
      <c r="C42" s="2510"/>
      <c r="D42" s="2510"/>
      <c r="E42" s="2552"/>
      <c r="F42" s="24" t="str">
        <f>職員点検資料２!F42</f>
        <v>幼稚園教諭</v>
      </c>
      <c r="G42" s="25" t="str">
        <f>IF(職員点検資料２!G42="","",職員点検資料２!G42)</f>
        <v/>
      </c>
      <c r="H42" s="2552"/>
      <c r="I42" s="2552"/>
      <c r="J42" s="2572"/>
      <c r="K42" s="2566"/>
      <c r="L42" s="2428"/>
      <c r="M42" s="2519"/>
      <c r="N42" s="2572"/>
      <c r="O42" s="2566"/>
      <c r="P42" s="2428"/>
      <c r="Q42" s="2519"/>
      <c r="R42" s="2579"/>
      <c r="S42" s="2566"/>
      <c r="T42" s="2428"/>
      <c r="U42" s="2519"/>
      <c r="AA42" s="2356"/>
      <c r="AB42" s="2356"/>
    </row>
    <row r="43" spans="1:28" s="13" customFormat="1" ht="12">
      <c r="A43" s="2357"/>
      <c r="B43" s="2550"/>
      <c r="C43" s="2511"/>
      <c r="D43" s="2511"/>
      <c r="E43" s="2553"/>
      <c r="F43" s="26" t="str">
        <f>職員点検資料２!F43</f>
        <v>（　　　　　　）</v>
      </c>
      <c r="G43" s="27" t="str">
        <f>IF(職員点検資料２!G43="","",職員点検資料２!G43)</f>
        <v/>
      </c>
      <c r="H43" s="2553"/>
      <c r="I43" s="2553"/>
      <c r="J43" s="2573"/>
      <c r="K43" s="2567"/>
      <c r="L43" s="2429"/>
      <c r="M43" s="2520"/>
      <c r="N43" s="2573"/>
      <c r="O43" s="2567"/>
      <c r="P43" s="2429"/>
      <c r="Q43" s="2520"/>
      <c r="R43" s="2580"/>
      <c r="S43" s="2567"/>
      <c r="T43" s="2429"/>
      <c r="U43" s="2520"/>
      <c r="AA43" s="2357"/>
      <c r="AB43" s="2357"/>
    </row>
    <row r="44" spans="1:28" s="13" customFormat="1" ht="12" customHeight="1">
      <c r="A44" s="2355">
        <v>14</v>
      </c>
      <c r="B44" s="2548" t="str">
        <f>IF(職員点検資料２!B44="","",職員点検資料２!B44)</f>
        <v/>
      </c>
      <c r="C44" s="2509" t="str">
        <f>IF(職員点検資料２!C44="","",職員点検資料２!C44)</f>
        <v/>
      </c>
      <c r="D44" s="2546" t="str">
        <f>IF(職員点検資料２!D44="","",職員点検資料２!D44)</f>
        <v/>
      </c>
      <c r="E44" s="2551" t="str">
        <f>IF(職員点検資料２!E44="","",職員点検資料２!E44)</f>
        <v/>
      </c>
      <c r="F44" s="22" t="str">
        <f>職員点検資料２!F44</f>
        <v>保育士</v>
      </c>
      <c r="G44" s="23" t="str">
        <f>IF(職員点検資料２!G44="","",職員点検資料２!G44)</f>
        <v/>
      </c>
      <c r="H44" s="2551" t="str">
        <f>IF(職員点検資料２!H44="","",職員点検資料２!H44)</f>
        <v/>
      </c>
      <c r="I44" s="2551" t="str">
        <f>職員点検資料２!I44</f>
        <v>定めあり・定めなし</v>
      </c>
      <c r="J44" s="2571"/>
      <c r="K44" s="2565" t="s">
        <v>500</v>
      </c>
      <c r="L44" s="2454"/>
      <c r="M44" s="2518" t="s">
        <v>500</v>
      </c>
      <c r="N44" s="2571"/>
      <c r="O44" s="2565" t="s">
        <v>500</v>
      </c>
      <c r="P44" s="2454"/>
      <c r="Q44" s="2518" t="s">
        <v>500</v>
      </c>
      <c r="R44" s="2578"/>
      <c r="S44" s="2577" t="s">
        <v>500</v>
      </c>
      <c r="T44" s="2542"/>
      <c r="U44" s="2537" t="s">
        <v>500</v>
      </c>
      <c r="AA44" s="2355">
        <f>IF(J44+L44&lt;=職員点検資料１!$U$2,J44+L44,職員点検資料１!$U$2)</f>
        <v>0</v>
      </c>
      <c r="AB44" s="2355" t="str">
        <f>職員点検資料２!AG44</f>
        <v/>
      </c>
    </row>
    <row r="45" spans="1:28" s="13" customFormat="1" ht="12">
      <c r="A45" s="2356"/>
      <c r="B45" s="2549"/>
      <c r="C45" s="2510"/>
      <c r="D45" s="2510"/>
      <c r="E45" s="2552"/>
      <c r="F45" s="24" t="str">
        <f>職員点検資料２!F45</f>
        <v>幼稚園教諭</v>
      </c>
      <c r="G45" s="25" t="str">
        <f>IF(職員点検資料２!G45="","",職員点検資料２!G45)</f>
        <v/>
      </c>
      <c r="H45" s="2552"/>
      <c r="I45" s="2552"/>
      <c r="J45" s="2572"/>
      <c r="K45" s="2566"/>
      <c r="L45" s="2428"/>
      <c r="M45" s="2519"/>
      <c r="N45" s="2572"/>
      <c r="O45" s="2566"/>
      <c r="P45" s="2428"/>
      <c r="Q45" s="2519"/>
      <c r="R45" s="2579"/>
      <c r="S45" s="2566"/>
      <c r="T45" s="2428"/>
      <c r="U45" s="2519"/>
      <c r="AA45" s="2356"/>
      <c r="AB45" s="2356"/>
    </row>
    <row r="46" spans="1:28" s="13" customFormat="1" ht="12">
      <c r="A46" s="2357"/>
      <c r="B46" s="2550"/>
      <c r="C46" s="2511"/>
      <c r="D46" s="2511"/>
      <c r="E46" s="2553"/>
      <c r="F46" s="26" t="str">
        <f>職員点検資料２!F46</f>
        <v>（　　　　　　）</v>
      </c>
      <c r="G46" s="27" t="str">
        <f>IF(職員点検資料２!G46="","",職員点検資料２!G46)</f>
        <v/>
      </c>
      <c r="H46" s="2553"/>
      <c r="I46" s="2553"/>
      <c r="J46" s="2573"/>
      <c r="K46" s="2567"/>
      <c r="L46" s="2429"/>
      <c r="M46" s="2520"/>
      <c r="N46" s="2573"/>
      <c r="O46" s="2567"/>
      <c r="P46" s="2429"/>
      <c r="Q46" s="2520"/>
      <c r="R46" s="2580"/>
      <c r="S46" s="2567"/>
      <c r="T46" s="2429"/>
      <c r="U46" s="2520"/>
      <c r="AA46" s="2357"/>
      <c r="AB46" s="2357"/>
    </row>
    <row r="47" spans="1:28" s="13" customFormat="1" ht="12" customHeight="1">
      <c r="A47" s="2355">
        <v>15</v>
      </c>
      <c r="B47" s="2548" t="str">
        <f>IF(職員点検資料２!B47="","",職員点検資料２!B47)</f>
        <v/>
      </c>
      <c r="C47" s="2509" t="str">
        <f>IF(職員点検資料２!C47="","",職員点検資料２!C47)</f>
        <v/>
      </c>
      <c r="D47" s="2546" t="str">
        <f>IF(職員点検資料２!D47="","",職員点検資料２!D47)</f>
        <v/>
      </c>
      <c r="E47" s="2551" t="str">
        <f>IF(職員点検資料２!E47="","",職員点検資料２!E47)</f>
        <v/>
      </c>
      <c r="F47" s="22" t="str">
        <f>職員点検資料２!F47</f>
        <v>保育士</v>
      </c>
      <c r="G47" s="23" t="str">
        <f>IF(職員点検資料２!G47="","",職員点検資料２!G47)</f>
        <v/>
      </c>
      <c r="H47" s="2551" t="str">
        <f>IF(職員点検資料２!H47="","",職員点検資料２!H47)</f>
        <v/>
      </c>
      <c r="I47" s="2551" t="str">
        <f>職員点検資料２!I47</f>
        <v>定めあり・定めなし</v>
      </c>
      <c r="J47" s="2571"/>
      <c r="K47" s="2565" t="s">
        <v>500</v>
      </c>
      <c r="L47" s="2454"/>
      <c r="M47" s="2518" t="s">
        <v>500</v>
      </c>
      <c r="N47" s="2571"/>
      <c r="O47" s="2565" t="s">
        <v>500</v>
      </c>
      <c r="P47" s="2454"/>
      <c r="Q47" s="2518" t="s">
        <v>500</v>
      </c>
      <c r="R47" s="2578"/>
      <c r="S47" s="2577" t="s">
        <v>500</v>
      </c>
      <c r="T47" s="2542"/>
      <c r="U47" s="2537" t="s">
        <v>500</v>
      </c>
      <c r="AA47" s="2355">
        <f>IF(J47+L47&lt;=職員点検資料１!$U$2,J47+L47,職員点検資料１!$U$2)</f>
        <v>0</v>
      </c>
      <c r="AB47" s="2355" t="str">
        <f>職員点検資料２!AG47</f>
        <v/>
      </c>
    </row>
    <row r="48" spans="1:28" s="13" customFormat="1" ht="12">
      <c r="A48" s="2356"/>
      <c r="B48" s="2549"/>
      <c r="C48" s="2510"/>
      <c r="D48" s="2510"/>
      <c r="E48" s="2552"/>
      <c r="F48" s="24" t="str">
        <f>職員点検資料２!F48</f>
        <v>幼稚園教諭</v>
      </c>
      <c r="G48" s="25" t="str">
        <f>IF(職員点検資料２!G48="","",職員点検資料２!G48)</f>
        <v/>
      </c>
      <c r="H48" s="2552"/>
      <c r="I48" s="2552"/>
      <c r="J48" s="2572"/>
      <c r="K48" s="2566"/>
      <c r="L48" s="2428"/>
      <c r="M48" s="2519"/>
      <c r="N48" s="2572"/>
      <c r="O48" s="2566"/>
      <c r="P48" s="2428"/>
      <c r="Q48" s="2519"/>
      <c r="R48" s="2579"/>
      <c r="S48" s="2566"/>
      <c r="T48" s="2428"/>
      <c r="U48" s="2519"/>
      <c r="AA48" s="2356"/>
      <c r="AB48" s="2356"/>
    </row>
    <row r="49" spans="1:28" s="13" customFormat="1" ht="12">
      <c r="A49" s="2357"/>
      <c r="B49" s="2550"/>
      <c r="C49" s="2511"/>
      <c r="D49" s="2511"/>
      <c r="E49" s="2553"/>
      <c r="F49" s="26" t="str">
        <f>職員点検資料２!F49</f>
        <v>（　　　　　　）</v>
      </c>
      <c r="G49" s="27" t="str">
        <f>IF(職員点検資料２!G49="","",職員点検資料２!G49)</f>
        <v/>
      </c>
      <c r="H49" s="2553"/>
      <c r="I49" s="2553"/>
      <c r="J49" s="2573"/>
      <c r="K49" s="2567"/>
      <c r="L49" s="2429"/>
      <c r="M49" s="2520"/>
      <c r="N49" s="2573"/>
      <c r="O49" s="2567"/>
      <c r="P49" s="2429"/>
      <c r="Q49" s="2520"/>
      <c r="R49" s="2580"/>
      <c r="S49" s="2567"/>
      <c r="T49" s="2429"/>
      <c r="U49" s="2520"/>
      <c r="AA49" s="2357"/>
      <c r="AB49" s="2357"/>
    </row>
    <row r="50" spans="1:28" s="13" customFormat="1" ht="12" customHeight="1">
      <c r="A50" s="2355">
        <v>16</v>
      </c>
      <c r="B50" s="2548" t="str">
        <f>IF(職員点検資料２!B50="","",職員点検資料２!B50)</f>
        <v/>
      </c>
      <c r="C50" s="2509" t="str">
        <f>IF(職員点検資料２!C50="","",職員点検資料２!C50)</f>
        <v/>
      </c>
      <c r="D50" s="2546" t="str">
        <f>IF(職員点検資料２!D50="","",職員点検資料２!D50)</f>
        <v/>
      </c>
      <c r="E50" s="2551" t="str">
        <f>IF(職員点検資料２!E50="","",職員点検資料２!E50)</f>
        <v/>
      </c>
      <c r="F50" s="22" t="str">
        <f>職員点検資料２!F50</f>
        <v>保育士</v>
      </c>
      <c r="G50" s="23" t="str">
        <f>IF(職員点検資料２!G50="","",職員点検資料２!G50)</f>
        <v/>
      </c>
      <c r="H50" s="2551" t="str">
        <f>IF(職員点検資料２!H50="","",職員点検資料２!H50)</f>
        <v/>
      </c>
      <c r="I50" s="2551" t="str">
        <f>職員点検資料２!I50</f>
        <v>定めあり・定めなし</v>
      </c>
      <c r="J50" s="2571"/>
      <c r="K50" s="2565" t="s">
        <v>500</v>
      </c>
      <c r="L50" s="2454"/>
      <c r="M50" s="2518" t="s">
        <v>500</v>
      </c>
      <c r="N50" s="2571"/>
      <c r="O50" s="2565" t="s">
        <v>500</v>
      </c>
      <c r="P50" s="2454"/>
      <c r="Q50" s="2518" t="s">
        <v>500</v>
      </c>
      <c r="R50" s="2578"/>
      <c r="S50" s="2577" t="s">
        <v>500</v>
      </c>
      <c r="T50" s="2542"/>
      <c r="U50" s="2537" t="s">
        <v>500</v>
      </c>
      <c r="AA50" s="2355">
        <f>IF(J50+L50&lt;=職員点検資料１!$U$2,J50+L50,職員点検資料１!$U$2)</f>
        <v>0</v>
      </c>
      <c r="AB50" s="2355" t="str">
        <f>職員点検資料２!AG50</f>
        <v/>
      </c>
    </row>
    <row r="51" spans="1:28" s="13" customFormat="1" ht="12">
      <c r="A51" s="2356"/>
      <c r="B51" s="2549"/>
      <c r="C51" s="2510"/>
      <c r="D51" s="2510"/>
      <c r="E51" s="2552"/>
      <c r="F51" s="24" t="str">
        <f>職員点検資料２!F51</f>
        <v>幼稚園教諭</v>
      </c>
      <c r="G51" s="25" t="str">
        <f>IF(職員点検資料２!G51="","",職員点検資料２!G51)</f>
        <v/>
      </c>
      <c r="H51" s="2552"/>
      <c r="I51" s="2552"/>
      <c r="J51" s="2572"/>
      <c r="K51" s="2566"/>
      <c r="L51" s="2428"/>
      <c r="M51" s="2519"/>
      <c r="N51" s="2572"/>
      <c r="O51" s="2566"/>
      <c r="P51" s="2428"/>
      <c r="Q51" s="2519"/>
      <c r="R51" s="2579"/>
      <c r="S51" s="2566"/>
      <c r="T51" s="2428"/>
      <c r="U51" s="2519"/>
      <c r="AA51" s="2356"/>
      <c r="AB51" s="2356"/>
    </row>
    <row r="52" spans="1:28" s="13" customFormat="1" ht="12">
      <c r="A52" s="2357"/>
      <c r="B52" s="2550"/>
      <c r="C52" s="2511"/>
      <c r="D52" s="2511"/>
      <c r="E52" s="2553"/>
      <c r="F52" s="26" t="str">
        <f>職員点検資料２!F52</f>
        <v>（　　　　　　）</v>
      </c>
      <c r="G52" s="27" t="str">
        <f>IF(職員点検資料２!G52="","",職員点検資料２!G52)</f>
        <v/>
      </c>
      <c r="H52" s="2553"/>
      <c r="I52" s="2553"/>
      <c r="J52" s="2573"/>
      <c r="K52" s="2567"/>
      <c r="L52" s="2429"/>
      <c r="M52" s="2520"/>
      <c r="N52" s="2573"/>
      <c r="O52" s="2567"/>
      <c r="P52" s="2429"/>
      <c r="Q52" s="2520"/>
      <c r="R52" s="2580"/>
      <c r="S52" s="2567"/>
      <c r="T52" s="2429"/>
      <c r="U52" s="2520"/>
      <c r="AA52" s="2357"/>
      <c r="AB52" s="2357"/>
    </row>
    <row r="53" spans="1:28" s="13" customFormat="1" ht="12" customHeight="1">
      <c r="A53" s="2355">
        <v>17</v>
      </c>
      <c r="B53" s="2548" t="str">
        <f>IF(職員点検資料２!B53="","",職員点検資料２!B53)</f>
        <v/>
      </c>
      <c r="C53" s="2509" t="str">
        <f>IF(職員点検資料２!C53="","",職員点検資料２!C53)</f>
        <v/>
      </c>
      <c r="D53" s="2546" t="str">
        <f>IF(職員点検資料２!D53="","",職員点検資料２!D53)</f>
        <v/>
      </c>
      <c r="E53" s="2551" t="str">
        <f>IF(職員点検資料２!E53="","",職員点検資料２!E53)</f>
        <v/>
      </c>
      <c r="F53" s="22" t="str">
        <f>職員点検資料２!F53</f>
        <v>保育士</v>
      </c>
      <c r="G53" s="23" t="str">
        <f>IF(職員点検資料２!G53="","",職員点検資料２!G53)</f>
        <v/>
      </c>
      <c r="H53" s="2551" t="str">
        <f>IF(職員点検資料２!H53="","",職員点検資料２!H53)</f>
        <v/>
      </c>
      <c r="I53" s="2551" t="str">
        <f>職員点検資料２!I53</f>
        <v>定めあり・定めなし</v>
      </c>
      <c r="J53" s="2571"/>
      <c r="K53" s="2565" t="s">
        <v>500</v>
      </c>
      <c r="L53" s="2454"/>
      <c r="M53" s="2518" t="s">
        <v>500</v>
      </c>
      <c r="N53" s="2571"/>
      <c r="O53" s="2565" t="s">
        <v>500</v>
      </c>
      <c r="P53" s="2454"/>
      <c r="Q53" s="2518" t="s">
        <v>500</v>
      </c>
      <c r="R53" s="2578"/>
      <c r="S53" s="2577" t="s">
        <v>500</v>
      </c>
      <c r="T53" s="2542"/>
      <c r="U53" s="2537" t="s">
        <v>500</v>
      </c>
      <c r="AA53" s="2355">
        <f>IF(J53+L53&lt;=職員点検資料１!$U$2,J53+L53,職員点検資料１!$U$2)</f>
        <v>0</v>
      </c>
      <c r="AB53" s="2355" t="str">
        <f>職員点検資料２!AG53</f>
        <v/>
      </c>
    </row>
    <row r="54" spans="1:28" s="13" customFormat="1" ht="12">
      <c r="A54" s="2356"/>
      <c r="B54" s="2549"/>
      <c r="C54" s="2510"/>
      <c r="D54" s="2510"/>
      <c r="E54" s="2552"/>
      <c r="F54" s="24" t="str">
        <f>職員点検資料２!F54</f>
        <v>幼稚園教諭</v>
      </c>
      <c r="G54" s="25" t="str">
        <f>IF(職員点検資料２!G54="","",職員点検資料２!G54)</f>
        <v/>
      </c>
      <c r="H54" s="2552"/>
      <c r="I54" s="2552"/>
      <c r="J54" s="2572"/>
      <c r="K54" s="2566"/>
      <c r="L54" s="2428"/>
      <c r="M54" s="2519"/>
      <c r="N54" s="2572"/>
      <c r="O54" s="2566"/>
      <c r="P54" s="2428"/>
      <c r="Q54" s="2519"/>
      <c r="R54" s="2579"/>
      <c r="S54" s="2566"/>
      <c r="T54" s="2428"/>
      <c r="U54" s="2519"/>
      <c r="AA54" s="2356"/>
      <c r="AB54" s="2356"/>
    </row>
    <row r="55" spans="1:28" s="13" customFormat="1">
      <c r="A55" s="2357"/>
      <c r="B55" s="2550"/>
      <c r="C55" s="2511"/>
      <c r="D55" s="2511"/>
      <c r="E55" s="2553"/>
      <c r="F55" s="26" t="str">
        <f>職員点検資料２!F55</f>
        <v>（　　　　　　）</v>
      </c>
      <c r="G55" s="27" t="str">
        <f>IF(職員点検資料２!G55="","",職員点検資料２!G55)</f>
        <v/>
      </c>
      <c r="H55" s="2553"/>
      <c r="I55" s="2553"/>
      <c r="J55" s="2573"/>
      <c r="K55" s="2567"/>
      <c r="L55" s="2429"/>
      <c r="M55" s="2520"/>
      <c r="N55" s="2573"/>
      <c r="O55" s="2567"/>
      <c r="P55" s="2429"/>
      <c r="Q55" s="2520"/>
      <c r="R55" s="2580"/>
      <c r="S55" s="2567"/>
      <c r="T55" s="2429"/>
      <c r="U55" s="2520"/>
      <c r="V55" s="11"/>
      <c r="W55" s="11"/>
      <c r="X55" s="11"/>
      <c r="Y55" s="11"/>
      <c r="AA55" s="2357"/>
      <c r="AB55" s="2357"/>
    </row>
    <row r="56" spans="1:28" s="13" customFormat="1" ht="12" customHeight="1">
      <c r="A56" s="2355">
        <v>18</v>
      </c>
      <c r="B56" s="2548" t="str">
        <f>IF(職員点検資料２!B56="","",職員点検資料２!B56)</f>
        <v/>
      </c>
      <c r="C56" s="2509" t="str">
        <f>IF(職員点検資料２!C56="","",職員点検資料２!C56)</f>
        <v/>
      </c>
      <c r="D56" s="2546" t="str">
        <f>IF(職員点検資料２!D56="","",職員点検資料２!D56)</f>
        <v/>
      </c>
      <c r="E56" s="2551" t="str">
        <f>IF(職員点検資料２!E56="","",職員点検資料２!E56)</f>
        <v/>
      </c>
      <c r="F56" s="22" t="str">
        <f>職員点検資料２!F56</f>
        <v>保育士</v>
      </c>
      <c r="G56" s="23" t="str">
        <f>IF(職員点検資料２!G56="","",職員点検資料２!G56)</f>
        <v/>
      </c>
      <c r="H56" s="2551" t="str">
        <f>IF(職員点検資料２!H56="","",職員点検資料２!H56)</f>
        <v/>
      </c>
      <c r="I56" s="2551" t="str">
        <f>職員点検資料２!I56</f>
        <v>定めあり・定めなし</v>
      </c>
      <c r="J56" s="2571"/>
      <c r="K56" s="2565" t="s">
        <v>500</v>
      </c>
      <c r="L56" s="2454"/>
      <c r="M56" s="2518" t="s">
        <v>500</v>
      </c>
      <c r="N56" s="2571"/>
      <c r="O56" s="2565" t="s">
        <v>500</v>
      </c>
      <c r="P56" s="2454"/>
      <c r="Q56" s="2518" t="s">
        <v>500</v>
      </c>
      <c r="R56" s="2578"/>
      <c r="S56" s="2577" t="s">
        <v>500</v>
      </c>
      <c r="T56" s="2542"/>
      <c r="U56" s="2537" t="s">
        <v>500</v>
      </c>
      <c r="V56" s="11"/>
      <c r="W56" s="11"/>
      <c r="X56" s="11"/>
      <c r="Y56" s="11"/>
      <c r="AA56" s="2355">
        <f>IF(J56+L56&lt;=職員点検資料１!$U$2,J56+L56,職員点検資料１!$U$2)</f>
        <v>0</v>
      </c>
      <c r="AB56" s="2355" t="str">
        <f>職員点検資料２!AG56</f>
        <v/>
      </c>
    </row>
    <row r="57" spans="1:28" s="13" customFormat="1">
      <c r="A57" s="2356"/>
      <c r="B57" s="2549"/>
      <c r="C57" s="2510"/>
      <c r="D57" s="2510"/>
      <c r="E57" s="2552"/>
      <c r="F57" s="24" t="str">
        <f>職員点検資料２!F57</f>
        <v>幼稚園教諭</v>
      </c>
      <c r="G57" s="25" t="str">
        <f>IF(職員点検資料２!G57="","",職員点検資料２!G57)</f>
        <v/>
      </c>
      <c r="H57" s="2552"/>
      <c r="I57" s="2552"/>
      <c r="J57" s="2572"/>
      <c r="K57" s="2566"/>
      <c r="L57" s="2428"/>
      <c r="M57" s="2519"/>
      <c r="N57" s="2572"/>
      <c r="O57" s="2566"/>
      <c r="P57" s="2428"/>
      <c r="Q57" s="2519"/>
      <c r="R57" s="2579"/>
      <c r="S57" s="2566"/>
      <c r="T57" s="2428"/>
      <c r="U57" s="2519"/>
      <c r="V57" s="11"/>
      <c r="W57" s="11"/>
      <c r="X57" s="11"/>
      <c r="Y57" s="11"/>
      <c r="AA57" s="2356"/>
      <c r="AB57" s="2356"/>
    </row>
    <row r="58" spans="1:28" s="13" customFormat="1">
      <c r="A58" s="2357"/>
      <c r="B58" s="2550"/>
      <c r="C58" s="2511"/>
      <c r="D58" s="2511"/>
      <c r="E58" s="2553"/>
      <c r="F58" s="26" t="str">
        <f>職員点検資料２!F58</f>
        <v>（　　　　　　）</v>
      </c>
      <c r="G58" s="27" t="str">
        <f>IF(職員点検資料２!G58="","",職員点検資料２!G58)</f>
        <v/>
      </c>
      <c r="H58" s="2553"/>
      <c r="I58" s="2553"/>
      <c r="J58" s="2573"/>
      <c r="K58" s="2567"/>
      <c r="L58" s="2429"/>
      <c r="M58" s="2520"/>
      <c r="N58" s="2573"/>
      <c r="O58" s="2567"/>
      <c r="P58" s="2429"/>
      <c r="Q58" s="2520"/>
      <c r="R58" s="2580"/>
      <c r="S58" s="2567"/>
      <c r="T58" s="2429"/>
      <c r="U58" s="2520"/>
      <c r="V58" s="11"/>
      <c r="W58" s="11"/>
      <c r="X58" s="11"/>
      <c r="Y58" s="11"/>
      <c r="AA58" s="2357"/>
      <c r="AB58" s="2357"/>
    </row>
    <row r="59" spans="1:28" s="13" customFormat="1" ht="12" customHeight="1">
      <c r="A59" s="2355">
        <v>19</v>
      </c>
      <c r="B59" s="2548" t="str">
        <f>IF(職員点検資料２!B59="","",職員点検資料２!B59)</f>
        <v/>
      </c>
      <c r="C59" s="2509" t="str">
        <f>IF(職員点検資料２!C59="","",職員点検資料２!C59)</f>
        <v/>
      </c>
      <c r="D59" s="2546" t="str">
        <f>IF(職員点検資料２!D59="","",職員点検資料２!D59)</f>
        <v/>
      </c>
      <c r="E59" s="2551" t="str">
        <f>IF(職員点検資料２!E59="","",職員点検資料２!E59)</f>
        <v/>
      </c>
      <c r="F59" s="22" t="str">
        <f>職員点検資料２!F59</f>
        <v>保育士</v>
      </c>
      <c r="G59" s="23" t="str">
        <f>IF(職員点検資料２!G59="","",職員点検資料２!G59)</f>
        <v/>
      </c>
      <c r="H59" s="2551" t="str">
        <f>IF(職員点検資料２!H59="","",職員点検資料２!H59)</f>
        <v/>
      </c>
      <c r="I59" s="2551" t="str">
        <f>職員点検資料２!I59</f>
        <v>定めあり・定めなし</v>
      </c>
      <c r="J59" s="2571"/>
      <c r="K59" s="2565" t="s">
        <v>500</v>
      </c>
      <c r="L59" s="2454"/>
      <c r="M59" s="2518" t="s">
        <v>500</v>
      </c>
      <c r="N59" s="2571"/>
      <c r="O59" s="2565" t="s">
        <v>500</v>
      </c>
      <c r="P59" s="2454"/>
      <c r="Q59" s="2518" t="s">
        <v>500</v>
      </c>
      <c r="R59" s="2578"/>
      <c r="S59" s="2577" t="s">
        <v>500</v>
      </c>
      <c r="T59" s="2542"/>
      <c r="U59" s="2537" t="s">
        <v>500</v>
      </c>
      <c r="V59" s="11"/>
      <c r="W59" s="11"/>
      <c r="X59" s="11"/>
      <c r="Y59" s="11"/>
      <c r="AA59" s="2355">
        <f>IF(J59+L59&lt;=職員点検資料１!$U$2,J59+L59,職員点検資料１!$U$2)</f>
        <v>0</v>
      </c>
      <c r="AB59" s="2355" t="str">
        <f>職員点検資料２!AG59</f>
        <v/>
      </c>
    </row>
    <row r="60" spans="1:28" s="13" customFormat="1">
      <c r="A60" s="2356"/>
      <c r="B60" s="2549"/>
      <c r="C60" s="2510"/>
      <c r="D60" s="2510"/>
      <c r="E60" s="2552"/>
      <c r="F60" s="24" t="str">
        <f>職員点検資料２!F60</f>
        <v>幼稚園教諭</v>
      </c>
      <c r="G60" s="25" t="str">
        <f>IF(職員点検資料２!G60="","",職員点検資料２!G60)</f>
        <v/>
      </c>
      <c r="H60" s="2552"/>
      <c r="I60" s="2552"/>
      <c r="J60" s="2572"/>
      <c r="K60" s="2566"/>
      <c r="L60" s="2428"/>
      <c r="M60" s="2519"/>
      <c r="N60" s="2572"/>
      <c r="O60" s="2566"/>
      <c r="P60" s="2428"/>
      <c r="Q60" s="2519"/>
      <c r="R60" s="2579"/>
      <c r="S60" s="2566"/>
      <c r="T60" s="2428"/>
      <c r="U60" s="2519"/>
      <c r="V60" s="11"/>
      <c r="W60" s="11"/>
      <c r="X60" s="11"/>
      <c r="Y60" s="11"/>
      <c r="AA60" s="2356"/>
      <c r="AB60" s="2356"/>
    </row>
    <row r="61" spans="1:28" s="13" customFormat="1">
      <c r="A61" s="2357"/>
      <c r="B61" s="2550"/>
      <c r="C61" s="2511"/>
      <c r="D61" s="2511"/>
      <c r="E61" s="2553"/>
      <c r="F61" s="26" t="str">
        <f>職員点検資料２!F61</f>
        <v>（　　　　　　）</v>
      </c>
      <c r="G61" s="27" t="str">
        <f>IF(職員点検資料２!G61="","",職員点検資料２!G61)</f>
        <v/>
      </c>
      <c r="H61" s="2553"/>
      <c r="I61" s="2553"/>
      <c r="J61" s="2573"/>
      <c r="K61" s="2567"/>
      <c r="L61" s="2429"/>
      <c r="M61" s="2520"/>
      <c r="N61" s="2573"/>
      <c r="O61" s="2567"/>
      <c r="P61" s="2429"/>
      <c r="Q61" s="2520"/>
      <c r="R61" s="2580"/>
      <c r="S61" s="2567"/>
      <c r="T61" s="2429"/>
      <c r="U61" s="2520"/>
      <c r="V61" s="11"/>
      <c r="W61" s="11"/>
      <c r="X61" s="11"/>
      <c r="Y61" s="11"/>
      <c r="AA61" s="2357"/>
      <c r="AB61" s="2357"/>
    </row>
    <row r="62" spans="1:28" s="13" customFormat="1" ht="12" customHeight="1">
      <c r="A62" s="2355">
        <v>20</v>
      </c>
      <c r="B62" s="2548" t="str">
        <f>IF(職員点検資料２!B62="","",職員点検資料２!B62)</f>
        <v/>
      </c>
      <c r="C62" s="2509" t="str">
        <f>IF(職員点検資料２!C62="","",職員点検資料２!C62)</f>
        <v/>
      </c>
      <c r="D62" s="2546" t="str">
        <f>IF(職員点検資料２!D62="","",職員点検資料２!D62)</f>
        <v/>
      </c>
      <c r="E62" s="2551" t="str">
        <f>IF(職員点検資料２!E62="","",職員点検資料２!E62)</f>
        <v/>
      </c>
      <c r="F62" s="22" t="str">
        <f>職員点検資料２!F62</f>
        <v>保育士</v>
      </c>
      <c r="G62" s="23" t="str">
        <f>IF(職員点検資料２!G62="","",職員点検資料２!G62)</f>
        <v/>
      </c>
      <c r="H62" s="2551" t="str">
        <f>IF(職員点検資料２!H62="","",職員点検資料２!H62)</f>
        <v/>
      </c>
      <c r="I62" s="2551" t="str">
        <f>職員点検資料２!I62</f>
        <v>定めあり・定めなし</v>
      </c>
      <c r="J62" s="2571"/>
      <c r="K62" s="2565" t="s">
        <v>500</v>
      </c>
      <c r="L62" s="2454"/>
      <c r="M62" s="2518" t="s">
        <v>500</v>
      </c>
      <c r="N62" s="2571"/>
      <c r="O62" s="2565" t="s">
        <v>500</v>
      </c>
      <c r="P62" s="2454"/>
      <c r="Q62" s="2518" t="s">
        <v>500</v>
      </c>
      <c r="R62" s="2578"/>
      <c r="S62" s="2577" t="s">
        <v>500</v>
      </c>
      <c r="T62" s="2542"/>
      <c r="U62" s="2537" t="s">
        <v>500</v>
      </c>
      <c r="V62" s="11"/>
      <c r="W62" s="11"/>
      <c r="X62" s="11"/>
      <c r="Y62" s="11"/>
      <c r="AA62" s="2355">
        <f>IF(J62+L62&lt;=職員点検資料１!$U$2,J62+L62,職員点検資料１!$U$2)</f>
        <v>0</v>
      </c>
      <c r="AB62" s="2355" t="str">
        <f>職員点検資料２!AG62</f>
        <v/>
      </c>
    </row>
    <row r="63" spans="1:28" s="13" customFormat="1">
      <c r="A63" s="2356"/>
      <c r="B63" s="2549"/>
      <c r="C63" s="2510"/>
      <c r="D63" s="2510"/>
      <c r="E63" s="2552"/>
      <c r="F63" s="24" t="str">
        <f>職員点検資料２!F63</f>
        <v>幼稚園教諭</v>
      </c>
      <c r="G63" s="25" t="str">
        <f>IF(職員点検資料２!G63="","",職員点検資料２!G63)</f>
        <v/>
      </c>
      <c r="H63" s="2552"/>
      <c r="I63" s="2552"/>
      <c r="J63" s="2572"/>
      <c r="K63" s="2566"/>
      <c r="L63" s="2428"/>
      <c r="M63" s="2519"/>
      <c r="N63" s="2572"/>
      <c r="O63" s="2566"/>
      <c r="P63" s="2428"/>
      <c r="Q63" s="2519"/>
      <c r="R63" s="2579"/>
      <c r="S63" s="2566"/>
      <c r="T63" s="2428"/>
      <c r="U63" s="2519"/>
      <c r="V63" s="11"/>
      <c r="W63" s="11"/>
      <c r="X63" s="11"/>
      <c r="Y63" s="11"/>
      <c r="AA63" s="2356"/>
      <c r="AB63" s="2356"/>
    </row>
    <row r="64" spans="1:28" s="13" customFormat="1">
      <c r="A64" s="2357"/>
      <c r="B64" s="2550"/>
      <c r="C64" s="2511"/>
      <c r="D64" s="2511"/>
      <c r="E64" s="2553"/>
      <c r="F64" s="26" t="str">
        <f>職員点検資料２!F64</f>
        <v>（　　　　　　）</v>
      </c>
      <c r="G64" s="27" t="str">
        <f>IF(職員点検資料２!G64="","",職員点検資料２!G64)</f>
        <v/>
      </c>
      <c r="H64" s="2553"/>
      <c r="I64" s="2553"/>
      <c r="J64" s="2573"/>
      <c r="K64" s="2567"/>
      <c r="L64" s="2429"/>
      <c r="M64" s="2520"/>
      <c r="N64" s="2573"/>
      <c r="O64" s="2567"/>
      <c r="P64" s="2429"/>
      <c r="Q64" s="2520"/>
      <c r="R64" s="2580"/>
      <c r="S64" s="2567"/>
      <c r="T64" s="2429"/>
      <c r="U64" s="2520"/>
      <c r="V64" s="11"/>
      <c r="W64" s="11"/>
      <c r="X64" s="11"/>
      <c r="Y64" s="11"/>
      <c r="AA64" s="2357"/>
      <c r="AB64" s="2357"/>
    </row>
    <row r="65" spans="1:28" s="13" customFormat="1" ht="12" customHeight="1">
      <c r="A65" s="2355">
        <v>21</v>
      </c>
      <c r="B65" s="2548" t="str">
        <f>IF(職員点検資料２!B65="","",職員点検資料２!B65)</f>
        <v/>
      </c>
      <c r="C65" s="2509" t="str">
        <f>IF(職員点検資料２!C65="","",職員点検資料２!C65)</f>
        <v/>
      </c>
      <c r="D65" s="2546" t="str">
        <f>IF(職員点検資料２!D65="","",職員点検資料２!D65)</f>
        <v/>
      </c>
      <c r="E65" s="2551" t="str">
        <f>IF(職員点検資料２!E65="","",職員点検資料２!E65)</f>
        <v/>
      </c>
      <c r="F65" s="22" t="str">
        <f>職員点検資料２!F65</f>
        <v>保育士</v>
      </c>
      <c r="G65" s="23" t="str">
        <f>IF(職員点検資料２!G65="","",職員点検資料２!G65)</f>
        <v/>
      </c>
      <c r="H65" s="2551" t="str">
        <f>IF(職員点検資料２!H65="","",職員点検資料２!H65)</f>
        <v/>
      </c>
      <c r="I65" s="2551" t="str">
        <f>職員点検資料２!I65</f>
        <v>定めあり・定めなし</v>
      </c>
      <c r="J65" s="2571"/>
      <c r="K65" s="2565" t="s">
        <v>500</v>
      </c>
      <c r="L65" s="2454"/>
      <c r="M65" s="2518" t="s">
        <v>500</v>
      </c>
      <c r="N65" s="2571"/>
      <c r="O65" s="2565" t="s">
        <v>500</v>
      </c>
      <c r="P65" s="2454"/>
      <c r="Q65" s="2518" t="s">
        <v>500</v>
      </c>
      <c r="R65" s="2578"/>
      <c r="S65" s="2577" t="s">
        <v>500</v>
      </c>
      <c r="T65" s="2542"/>
      <c r="U65" s="2537" t="s">
        <v>500</v>
      </c>
      <c r="V65" s="11"/>
      <c r="W65" s="11"/>
      <c r="X65" s="11"/>
      <c r="Y65" s="11"/>
      <c r="AA65" s="2355">
        <f>IF(J65+L65&lt;=職員点検資料１!$U$2,J65+L65,職員点検資料１!$U$2)</f>
        <v>0</v>
      </c>
      <c r="AB65" s="2355" t="str">
        <f>職員点検資料２!AG65</f>
        <v/>
      </c>
    </row>
    <row r="66" spans="1:28" s="13" customFormat="1">
      <c r="A66" s="2356"/>
      <c r="B66" s="2549"/>
      <c r="C66" s="2510"/>
      <c r="D66" s="2510"/>
      <c r="E66" s="2552"/>
      <c r="F66" s="24" t="str">
        <f>職員点検資料２!F66</f>
        <v>幼稚園教諭</v>
      </c>
      <c r="G66" s="25" t="str">
        <f>IF(職員点検資料２!G66="","",職員点検資料２!G66)</f>
        <v/>
      </c>
      <c r="H66" s="2552"/>
      <c r="I66" s="2552"/>
      <c r="J66" s="2572"/>
      <c r="K66" s="2566"/>
      <c r="L66" s="2428"/>
      <c r="M66" s="2519"/>
      <c r="N66" s="2572"/>
      <c r="O66" s="2566"/>
      <c r="P66" s="2428"/>
      <c r="Q66" s="2519"/>
      <c r="R66" s="2579"/>
      <c r="S66" s="2566"/>
      <c r="T66" s="2428"/>
      <c r="U66" s="2519"/>
      <c r="V66" s="11"/>
      <c r="W66" s="11"/>
      <c r="X66" s="11"/>
      <c r="Y66" s="11"/>
      <c r="AA66" s="2356"/>
      <c r="AB66" s="2356"/>
    </row>
    <row r="67" spans="1:28" s="13" customFormat="1">
      <c r="A67" s="2357"/>
      <c r="B67" s="2550"/>
      <c r="C67" s="2511"/>
      <c r="D67" s="2511"/>
      <c r="E67" s="2553"/>
      <c r="F67" s="26" t="str">
        <f>職員点検資料２!F67</f>
        <v>（　　　　　　）</v>
      </c>
      <c r="G67" s="27" t="str">
        <f>IF(職員点検資料２!G67="","",職員点検資料２!G67)</f>
        <v/>
      </c>
      <c r="H67" s="2553"/>
      <c r="I67" s="2553"/>
      <c r="J67" s="2573"/>
      <c r="K67" s="2567"/>
      <c r="L67" s="2429"/>
      <c r="M67" s="2520"/>
      <c r="N67" s="2573"/>
      <c r="O67" s="2567"/>
      <c r="P67" s="2429"/>
      <c r="Q67" s="2520"/>
      <c r="R67" s="2580"/>
      <c r="S67" s="2567"/>
      <c r="T67" s="2429"/>
      <c r="U67" s="2520"/>
      <c r="V67" s="11"/>
      <c r="W67" s="11"/>
      <c r="X67" s="11"/>
      <c r="Y67" s="11"/>
      <c r="AA67" s="2357"/>
      <c r="AB67" s="2357"/>
    </row>
    <row r="68" spans="1:28" s="13" customFormat="1" ht="12" customHeight="1">
      <c r="A68" s="2355">
        <v>22</v>
      </c>
      <c r="B68" s="2548" t="str">
        <f>IF(職員点検資料２!B68="","",職員点検資料２!B68)</f>
        <v/>
      </c>
      <c r="C68" s="2509" t="str">
        <f>IF(職員点検資料２!C68="","",職員点検資料２!C68)</f>
        <v/>
      </c>
      <c r="D68" s="2546" t="str">
        <f>IF(職員点検資料２!D68="","",職員点検資料２!D68)</f>
        <v/>
      </c>
      <c r="E68" s="2551" t="str">
        <f>IF(職員点検資料２!E68="","",職員点検資料２!E68)</f>
        <v/>
      </c>
      <c r="F68" s="22" t="str">
        <f>職員点検資料２!F68</f>
        <v>保育士</v>
      </c>
      <c r="G68" s="23" t="str">
        <f>IF(職員点検資料２!G68="","",職員点検資料２!G68)</f>
        <v/>
      </c>
      <c r="H68" s="2551" t="str">
        <f>IF(職員点検資料２!H68="","",職員点検資料２!H68)</f>
        <v/>
      </c>
      <c r="I68" s="2551" t="str">
        <f>職員点検資料２!I68</f>
        <v>定めあり・定めなし</v>
      </c>
      <c r="J68" s="2571"/>
      <c r="K68" s="2565" t="s">
        <v>500</v>
      </c>
      <c r="L68" s="2454"/>
      <c r="M68" s="2518" t="s">
        <v>500</v>
      </c>
      <c r="N68" s="2571"/>
      <c r="O68" s="2565" t="s">
        <v>500</v>
      </c>
      <c r="P68" s="2454"/>
      <c r="Q68" s="2518" t="s">
        <v>500</v>
      </c>
      <c r="R68" s="2578"/>
      <c r="S68" s="2577" t="s">
        <v>500</v>
      </c>
      <c r="T68" s="2542"/>
      <c r="U68" s="2537" t="s">
        <v>500</v>
      </c>
      <c r="V68" s="11"/>
      <c r="W68" s="11"/>
      <c r="X68" s="11"/>
      <c r="Y68" s="11"/>
      <c r="AA68" s="2355">
        <f>IF(J68+L68&lt;=職員点検資料１!$U$2,J68+L68,職員点検資料１!$U$2)</f>
        <v>0</v>
      </c>
      <c r="AB68" s="2355" t="str">
        <f>職員点検資料２!AG68</f>
        <v/>
      </c>
    </row>
    <row r="69" spans="1:28" s="13" customFormat="1">
      <c r="A69" s="2356"/>
      <c r="B69" s="2549"/>
      <c r="C69" s="2510"/>
      <c r="D69" s="2510"/>
      <c r="E69" s="2552"/>
      <c r="F69" s="24" t="str">
        <f>職員点検資料２!F69</f>
        <v>幼稚園教諭</v>
      </c>
      <c r="G69" s="25" t="str">
        <f>IF(職員点検資料２!G69="","",職員点検資料２!G69)</f>
        <v/>
      </c>
      <c r="H69" s="2552"/>
      <c r="I69" s="2552"/>
      <c r="J69" s="2572"/>
      <c r="K69" s="2566"/>
      <c r="L69" s="2428"/>
      <c r="M69" s="2519"/>
      <c r="N69" s="2572"/>
      <c r="O69" s="2566"/>
      <c r="P69" s="2428"/>
      <c r="Q69" s="2519"/>
      <c r="R69" s="2579"/>
      <c r="S69" s="2566"/>
      <c r="T69" s="2428"/>
      <c r="U69" s="2519"/>
      <c r="V69" s="11"/>
      <c r="W69" s="11"/>
      <c r="X69" s="11"/>
      <c r="Y69" s="11"/>
      <c r="AA69" s="2356"/>
      <c r="AB69" s="2356"/>
    </row>
    <row r="70" spans="1:28" s="13" customFormat="1">
      <c r="A70" s="2357"/>
      <c r="B70" s="2550"/>
      <c r="C70" s="2511"/>
      <c r="D70" s="2511"/>
      <c r="E70" s="2553"/>
      <c r="F70" s="26" t="str">
        <f>職員点検資料２!F70</f>
        <v>（　　　　　　）</v>
      </c>
      <c r="G70" s="27" t="str">
        <f>IF(職員点検資料２!G70="","",職員点検資料２!G70)</f>
        <v/>
      </c>
      <c r="H70" s="2553"/>
      <c r="I70" s="2553"/>
      <c r="J70" s="2573"/>
      <c r="K70" s="2567"/>
      <c r="L70" s="2429"/>
      <c r="M70" s="2520"/>
      <c r="N70" s="2573"/>
      <c r="O70" s="2567"/>
      <c r="P70" s="2429"/>
      <c r="Q70" s="2520"/>
      <c r="R70" s="2580"/>
      <c r="S70" s="2567"/>
      <c r="T70" s="2429"/>
      <c r="U70" s="2520"/>
      <c r="V70" s="11"/>
      <c r="W70" s="11"/>
      <c r="X70" s="11"/>
      <c r="Y70" s="11"/>
      <c r="AA70" s="2357"/>
      <c r="AB70" s="2357"/>
    </row>
    <row r="71" spans="1:28" s="13" customFormat="1" ht="12" customHeight="1">
      <c r="A71" s="2355">
        <v>23</v>
      </c>
      <c r="B71" s="2548" t="str">
        <f>IF(職員点検資料２!B71="","",職員点検資料２!B71)</f>
        <v/>
      </c>
      <c r="C71" s="2509" t="str">
        <f>IF(職員点検資料２!C71="","",職員点検資料２!C71)</f>
        <v/>
      </c>
      <c r="D71" s="2546" t="str">
        <f>IF(職員点検資料２!D71="","",職員点検資料２!D71)</f>
        <v/>
      </c>
      <c r="E71" s="2551" t="str">
        <f>IF(職員点検資料２!E71="","",職員点検資料２!E71)</f>
        <v/>
      </c>
      <c r="F71" s="22" t="str">
        <f>職員点検資料２!F71</f>
        <v>保育士</v>
      </c>
      <c r="G71" s="23" t="str">
        <f>IF(職員点検資料２!G71="","",職員点検資料２!G71)</f>
        <v/>
      </c>
      <c r="H71" s="2551" t="str">
        <f>IF(職員点検資料２!H71="","",職員点検資料２!H71)</f>
        <v/>
      </c>
      <c r="I71" s="2551" t="str">
        <f>職員点検資料２!I71</f>
        <v>定めあり・定めなし</v>
      </c>
      <c r="J71" s="2571"/>
      <c r="K71" s="2565" t="s">
        <v>500</v>
      </c>
      <c r="L71" s="2454"/>
      <c r="M71" s="2518" t="s">
        <v>500</v>
      </c>
      <c r="N71" s="2571"/>
      <c r="O71" s="2565" t="s">
        <v>500</v>
      </c>
      <c r="P71" s="2454"/>
      <c r="Q71" s="2518" t="s">
        <v>500</v>
      </c>
      <c r="R71" s="2578"/>
      <c r="S71" s="2577" t="s">
        <v>500</v>
      </c>
      <c r="T71" s="2542"/>
      <c r="U71" s="2537" t="s">
        <v>500</v>
      </c>
      <c r="V71" s="11"/>
      <c r="W71" s="11"/>
      <c r="X71" s="11"/>
      <c r="Y71" s="11"/>
      <c r="AA71" s="2355">
        <f>IF(J71+L71&lt;=職員点検資料１!$U$2,J71+L71,職員点検資料１!$U$2)</f>
        <v>0</v>
      </c>
      <c r="AB71" s="2355" t="str">
        <f>職員点検資料２!AG71</f>
        <v/>
      </c>
    </row>
    <row r="72" spans="1:28" s="13" customFormat="1">
      <c r="A72" s="2356"/>
      <c r="B72" s="2549"/>
      <c r="C72" s="2510"/>
      <c r="D72" s="2510"/>
      <c r="E72" s="2552"/>
      <c r="F72" s="24" t="str">
        <f>職員点検資料２!F72</f>
        <v>幼稚園教諭</v>
      </c>
      <c r="G72" s="25" t="str">
        <f>IF(職員点検資料２!G72="","",職員点検資料２!G72)</f>
        <v/>
      </c>
      <c r="H72" s="2552"/>
      <c r="I72" s="2552"/>
      <c r="J72" s="2572"/>
      <c r="K72" s="2566"/>
      <c r="L72" s="2428"/>
      <c r="M72" s="2519"/>
      <c r="N72" s="2572"/>
      <c r="O72" s="2566"/>
      <c r="P72" s="2428"/>
      <c r="Q72" s="2519"/>
      <c r="R72" s="2579"/>
      <c r="S72" s="2566"/>
      <c r="T72" s="2428"/>
      <c r="U72" s="2519"/>
      <c r="V72" s="11"/>
      <c r="W72" s="11"/>
      <c r="X72" s="11"/>
      <c r="Y72" s="11"/>
      <c r="AA72" s="2356"/>
      <c r="AB72" s="2356"/>
    </row>
    <row r="73" spans="1:28" s="13" customFormat="1">
      <c r="A73" s="2357"/>
      <c r="B73" s="2550"/>
      <c r="C73" s="2511"/>
      <c r="D73" s="2511"/>
      <c r="E73" s="2553"/>
      <c r="F73" s="26" t="str">
        <f>職員点検資料２!F73</f>
        <v>（　　　　　　）</v>
      </c>
      <c r="G73" s="27" t="str">
        <f>IF(職員点検資料２!G73="","",職員点検資料２!G73)</f>
        <v/>
      </c>
      <c r="H73" s="2553"/>
      <c r="I73" s="2553"/>
      <c r="J73" s="2573"/>
      <c r="K73" s="2567"/>
      <c r="L73" s="2429"/>
      <c r="M73" s="2520"/>
      <c r="N73" s="2573"/>
      <c r="O73" s="2567"/>
      <c r="P73" s="2429"/>
      <c r="Q73" s="2520"/>
      <c r="R73" s="2580"/>
      <c r="S73" s="2567"/>
      <c r="T73" s="2429"/>
      <c r="U73" s="2520"/>
      <c r="V73" s="11"/>
      <c r="W73" s="11"/>
      <c r="X73" s="11"/>
      <c r="Y73" s="11"/>
      <c r="AA73" s="2357"/>
      <c r="AB73" s="2357"/>
    </row>
    <row r="74" spans="1:28" s="13" customFormat="1" ht="12" customHeight="1">
      <c r="A74" s="2355">
        <v>24</v>
      </c>
      <c r="B74" s="2548" t="str">
        <f>IF(職員点検資料２!B74="","",職員点検資料２!B74)</f>
        <v/>
      </c>
      <c r="C74" s="2509" t="str">
        <f>IF(職員点検資料２!C74="","",職員点検資料２!C74)</f>
        <v/>
      </c>
      <c r="D74" s="2546" t="str">
        <f>IF(職員点検資料２!D74="","",職員点検資料２!D74)</f>
        <v/>
      </c>
      <c r="E74" s="2551" t="str">
        <f>IF(職員点検資料２!E74="","",職員点検資料２!E74)</f>
        <v/>
      </c>
      <c r="F74" s="22" t="str">
        <f>職員点検資料２!F74</f>
        <v>保育士</v>
      </c>
      <c r="G74" s="23" t="str">
        <f>IF(職員点検資料２!G74="","",職員点検資料２!G74)</f>
        <v/>
      </c>
      <c r="H74" s="2551" t="str">
        <f>IF(職員点検資料２!H74="","",職員点検資料２!H74)</f>
        <v/>
      </c>
      <c r="I74" s="2551" t="str">
        <f>職員点検資料２!I74</f>
        <v>定めあり・定めなし</v>
      </c>
      <c r="J74" s="2571"/>
      <c r="K74" s="2565" t="s">
        <v>500</v>
      </c>
      <c r="L74" s="2454"/>
      <c r="M74" s="2518" t="s">
        <v>500</v>
      </c>
      <c r="N74" s="2571"/>
      <c r="O74" s="2565" t="s">
        <v>500</v>
      </c>
      <c r="P74" s="2454"/>
      <c r="Q74" s="2518" t="s">
        <v>500</v>
      </c>
      <c r="R74" s="2578"/>
      <c r="S74" s="2577" t="s">
        <v>500</v>
      </c>
      <c r="T74" s="2542"/>
      <c r="U74" s="2537" t="s">
        <v>500</v>
      </c>
      <c r="V74" s="11"/>
      <c r="W74" s="11"/>
      <c r="X74" s="11"/>
      <c r="Y74" s="11"/>
      <c r="AA74" s="2355">
        <f>IF(J74+L74&lt;=職員点検資料１!$U$2,J74+L74,職員点検資料１!$U$2)</f>
        <v>0</v>
      </c>
      <c r="AB74" s="2355" t="str">
        <f>職員点検資料２!AG74</f>
        <v/>
      </c>
    </row>
    <row r="75" spans="1:28" s="13" customFormat="1">
      <c r="A75" s="2356"/>
      <c r="B75" s="2549"/>
      <c r="C75" s="2510"/>
      <c r="D75" s="2510"/>
      <c r="E75" s="2552"/>
      <c r="F75" s="24" t="str">
        <f>職員点検資料２!F75</f>
        <v>幼稚園教諭</v>
      </c>
      <c r="G75" s="25" t="str">
        <f>IF(職員点検資料２!G75="","",職員点検資料２!G75)</f>
        <v/>
      </c>
      <c r="H75" s="2552"/>
      <c r="I75" s="2552"/>
      <c r="J75" s="2572"/>
      <c r="K75" s="2566"/>
      <c r="L75" s="2428"/>
      <c r="M75" s="2519"/>
      <c r="N75" s="2572"/>
      <c r="O75" s="2566"/>
      <c r="P75" s="2428"/>
      <c r="Q75" s="2519"/>
      <c r="R75" s="2579"/>
      <c r="S75" s="2566"/>
      <c r="T75" s="2428"/>
      <c r="U75" s="2519"/>
      <c r="V75" s="11"/>
      <c r="W75" s="11"/>
      <c r="X75" s="11"/>
      <c r="Y75" s="11"/>
      <c r="AA75" s="2356"/>
      <c r="AB75" s="2356"/>
    </row>
    <row r="76" spans="1:28" s="13" customFormat="1">
      <c r="A76" s="2357"/>
      <c r="B76" s="2550"/>
      <c r="C76" s="2511"/>
      <c r="D76" s="2511"/>
      <c r="E76" s="2553"/>
      <c r="F76" s="26" t="str">
        <f>職員点検資料２!F76</f>
        <v>（　　　　　　）</v>
      </c>
      <c r="G76" s="27" t="str">
        <f>IF(職員点検資料２!G76="","",職員点検資料２!G76)</f>
        <v/>
      </c>
      <c r="H76" s="2553"/>
      <c r="I76" s="2553"/>
      <c r="J76" s="2573"/>
      <c r="K76" s="2567"/>
      <c r="L76" s="2429"/>
      <c r="M76" s="2520"/>
      <c r="N76" s="2573"/>
      <c r="O76" s="2567"/>
      <c r="P76" s="2429"/>
      <c r="Q76" s="2520"/>
      <c r="R76" s="2580"/>
      <c r="S76" s="2567"/>
      <c r="T76" s="2429"/>
      <c r="U76" s="2520"/>
      <c r="V76" s="11"/>
      <c r="W76" s="11"/>
      <c r="X76" s="11"/>
      <c r="Y76" s="11"/>
      <c r="AA76" s="2357"/>
      <c r="AB76" s="2357"/>
    </row>
    <row r="77" spans="1:28" s="13" customFormat="1" ht="12" customHeight="1">
      <c r="A77" s="2355">
        <v>25</v>
      </c>
      <c r="B77" s="2548" t="str">
        <f>IF(職員点検資料２!B77="","",職員点検資料２!B77)</f>
        <v/>
      </c>
      <c r="C77" s="2509" t="str">
        <f>IF(職員点検資料２!C77="","",職員点検資料２!C77)</f>
        <v/>
      </c>
      <c r="D77" s="2546" t="str">
        <f>IF(職員点検資料２!D77="","",職員点検資料２!D77)</f>
        <v/>
      </c>
      <c r="E77" s="2551" t="str">
        <f>IF(職員点検資料２!E77="","",職員点検資料２!E77)</f>
        <v/>
      </c>
      <c r="F77" s="22" t="str">
        <f>職員点検資料２!F77</f>
        <v>保育士</v>
      </c>
      <c r="G77" s="23" t="str">
        <f>IF(職員点検資料２!G77="","",職員点検資料２!G77)</f>
        <v/>
      </c>
      <c r="H77" s="2551" t="str">
        <f>IF(職員点検資料２!H77="","",職員点検資料２!H77)</f>
        <v/>
      </c>
      <c r="I77" s="2551" t="str">
        <f>職員点検資料２!I77</f>
        <v>定めあり・定めなし</v>
      </c>
      <c r="J77" s="2571"/>
      <c r="K77" s="2565" t="s">
        <v>500</v>
      </c>
      <c r="L77" s="2454"/>
      <c r="M77" s="2518" t="s">
        <v>500</v>
      </c>
      <c r="N77" s="2571"/>
      <c r="O77" s="2565" t="s">
        <v>500</v>
      </c>
      <c r="P77" s="2454"/>
      <c r="Q77" s="2518" t="s">
        <v>500</v>
      </c>
      <c r="R77" s="2578"/>
      <c r="S77" s="2577" t="s">
        <v>500</v>
      </c>
      <c r="T77" s="2542"/>
      <c r="U77" s="2537" t="s">
        <v>500</v>
      </c>
      <c r="V77" s="11"/>
      <c r="W77" s="11"/>
      <c r="X77" s="11"/>
      <c r="Y77" s="11"/>
      <c r="AA77" s="2355">
        <f>IF(J77+L77&lt;=職員点検資料１!$U$2,J77+L77,職員点検資料１!$U$2)</f>
        <v>0</v>
      </c>
      <c r="AB77" s="2355" t="str">
        <f>職員点検資料２!AG77</f>
        <v/>
      </c>
    </row>
    <row r="78" spans="1:28" s="13" customFormat="1">
      <c r="A78" s="2356"/>
      <c r="B78" s="2549"/>
      <c r="C78" s="2510"/>
      <c r="D78" s="2510"/>
      <c r="E78" s="2552"/>
      <c r="F78" s="24" t="str">
        <f>職員点検資料２!F78</f>
        <v>幼稚園教諭</v>
      </c>
      <c r="G78" s="25" t="str">
        <f>IF(職員点検資料２!G78="","",職員点検資料２!G78)</f>
        <v/>
      </c>
      <c r="H78" s="2552"/>
      <c r="I78" s="2552"/>
      <c r="J78" s="2572"/>
      <c r="K78" s="2566"/>
      <c r="L78" s="2428"/>
      <c r="M78" s="2519"/>
      <c r="N78" s="2572"/>
      <c r="O78" s="2566"/>
      <c r="P78" s="2428"/>
      <c r="Q78" s="2519"/>
      <c r="R78" s="2579"/>
      <c r="S78" s="2566"/>
      <c r="T78" s="2428"/>
      <c r="U78" s="2519"/>
      <c r="V78" s="11"/>
      <c r="W78" s="11"/>
      <c r="X78" s="11"/>
      <c r="Y78" s="11"/>
      <c r="AA78" s="2356"/>
      <c r="AB78" s="2356"/>
    </row>
    <row r="79" spans="1:28" s="13" customFormat="1">
      <c r="A79" s="2357"/>
      <c r="B79" s="2550"/>
      <c r="C79" s="2511"/>
      <c r="D79" s="2511"/>
      <c r="E79" s="2553"/>
      <c r="F79" s="26" t="str">
        <f>職員点検資料２!F79</f>
        <v>（　　　　　　）</v>
      </c>
      <c r="G79" s="27" t="str">
        <f>IF(職員点検資料２!G79="","",職員点検資料２!G79)</f>
        <v/>
      </c>
      <c r="H79" s="2553"/>
      <c r="I79" s="2553"/>
      <c r="J79" s="2573"/>
      <c r="K79" s="2567"/>
      <c r="L79" s="2429"/>
      <c r="M79" s="2520"/>
      <c r="N79" s="2573"/>
      <c r="O79" s="2567"/>
      <c r="P79" s="2429"/>
      <c r="Q79" s="2520"/>
      <c r="R79" s="2580"/>
      <c r="S79" s="2567"/>
      <c r="T79" s="2429"/>
      <c r="U79" s="2520"/>
      <c r="V79" s="11"/>
      <c r="W79" s="11"/>
      <c r="X79" s="11"/>
      <c r="Y79" s="11"/>
      <c r="AA79" s="2357"/>
      <c r="AB79" s="2357"/>
    </row>
    <row r="80" spans="1:28" s="13" customFormat="1" ht="12" customHeight="1">
      <c r="A80" s="2355">
        <v>26</v>
      </c>
      <c r="B80" s="2548" t="str">
        <f>IF(職員点検資料２!B80="","",職員点検資料２!B80)</f>
        <v/>
      </c>
      <c r="C80" s="2509" t="str">
        <f>IF(職員点検資料２!C80="","",職員点検資料２!C80)</f>
        <v/>
      </c>
      <c r="D80" s="2546" t="str">
        <f>IF(職員点検資料２!D80="","",職員点検資料２!D80)</f>
        <v/>
      </c>
      <c r="E80" s="2551" t="str">
        <f>IF(職員点検資料２!E80="","",職員点検資料２!E80)</f>
        <v/>
      </c>
      <c r="F80" s="22" t="str">
        <f>職員点検資料２!F80</f>
        <v>保育士</v>
      </c>
      <c r="G80" s="23" t="str">
        <f>IF(職員点検資料２!G80="","",職員点検資料２!G80)</f>
        <v/>
      </c>
      <c r="H80" s="2551" t="str">
        <f>IF(職員点検資料２!H80="","",職員点検資料２!H80)</f>
        <v/>
      </c>
      <c r="I80" s="2551" t="str">
        <f>職員点検資料２!I80</f>
        <v>定めあり・定めなし</v>
      </c>
      <c r="J80" s="2571"/>
      <c r="K80" s="2565" t="s">
        <v>500</v>
      </c>
      <c r="L80" s="2454"/>
      <c r="M80" s="2518" t="s">
        <v>500</v>
      </c>
      <c r="N80" s="2571"/>
      <c r="O80" s="2565" t="s">
        <v>500</v>
      </c>
      <c r="P80" s="2454"/>
      <c r="Q80" s="2518" t="s">
        <v>500</v>
      </c>
      <c r="R80" s="2578"/>
      <c r="S80" s="2577" t="s">
        <v>500</v>
      </c>
      <c r="T80" s="2542"/>
      <c r="U80" s="2537" t="s">
        <v>500</v>
      </c>
      <c r="V80" s="11"/>
      <c r="W80" s="11"/>
      <c r="X80" s="11"/>
      <c r="Y80" s="11"/>
      <c r="AA80" s="2355">
        <f>IF(J80+L80&lt;=職員点検資料１!$U$2,J80+L80,職員点検資料１!$U$2)</f>
        <v>0</v>
      </c>
      <c r="AB80" s="2355" t="str">
        <f>職員点検資料２!AG80</f>
        <v/>
      </c>
    </row>
    <row r="81" spans="1:28" s="13" customFormat="1">
      <c r="A81" s="2356"/>
      <c r="B81" s="2549"/>
      <c r="C81" s="2510"/>
      <c r="D81" s="2510"/>
      <c r="E81" s="2552"/>
      <c r="F81" s="24" t="str">
        <f>職員点検資料２!F81</f>
        <v>幼稚園教諭</v>
      </c>
      <c r="G81" s="25" t="str">
        <f>IF(職員点検資料２!G81="","",職員点検資料２!G81)</f>
        <v/>
      </c>
      <c r="H81" s="2552"/>
      <c r="I81" s="2552"/>
      <c r="J81" s="2572"/>
      <c r="K81" s="2566"/>
      <c r="L81" s="2428"/>
      <c r="M81" s="2519"/>
      <c r="N81" s="2572"/>
      <c r="O81" s="2566"/>
      <c r="P81" s="2428"/>
      <c r="Q81" s="2519"/>
      <c r="R81" s="2579"/>
      <c r="S81" s="2566"/>
      <c r="T81" s="2428"/>
      <c r="U81" s="2519"/>
      <c r="V81" s="11"/>
      <c r="W81" s="11"/>
      <c r="X81" s="11"/>
      <c r="Y81" s="11"/>
      <c r="AA81" s="2356"/>
      <c r="AB81" s="2356"/>
    </row>
    <row r="82" spans="1:28" s="13" customFormat="1">
      <c r="A82" s="2357"/>
      <c r="B82" s="2550"/>
      <c r="C82" s="2511"/>
      <c r="D82" s="2511"/>
      <c r="E82" s="2553"/>
      <c r="F82" s="26" t="str">
        <f>職員点検資料２!F82</f>
        <v>（　　　　　　）</v>
      </c>
      <c r="G82" s="27" t="str">
        <f>IF(職員点検資料２!G82="","",職員点検資料２!G82)</f>
        <v/>
      </c>
      <c r="H82" s="2553"/>
      <c r="I82" s="2553"/>
      <c r="J82" s="2573"/>
      <c r="K82" s="2567"/>
      <c r="L82" s="2429"/>
      <c r="M82" s="2520"/>
      <c r="N82" s="2573"/>
      <c r="O82" s="2567"/>
      <c r="P82" s="2429"/>
      <c r="Q82" s="2520"/>
      <c r="R82" s="2580"/>
      <c r="S82" s="2567"/>
      <c r="T82" s="2429"/>
      <c r="U82" s="2520"/>
      <c r="V82" s="11"/>
      <c r="W82" s="11"/>
      <c r="X82" s="11"/>
      <c r="Y82" s="11"/>
      <c r="AA82" s="2357"/>
      <c r="AB82" s="2357"/>
    </row>
    <row r="83" spans="1:28" s="13" customFormat="1" ht="12" customHeight="1">
      <c r="A83" s="2355">
        <v>27</v>
      </c>
      <c r="B83" s="2548" t="str">
        <f>IF(職員点検資料２!B83="","",職員点検資料２!B83)</f>
        <v/>
      </c>
      <c r="C83" s="2509" t="str">
        <f>IF(職員点検資料２!C83="","",職員点検資料２!C83)</f>
        <v/>
      </c>
      <c r="D83" s="2546" t="str">
        <f>IF(職員点検資料２!D83="","",職員点検資料２!D83)</f>
        <v/>
      </c>
      <c r="E83" s="2551" t="str">
        <f>IF(職員点検資料２!E83="","",職員点検資料２!E83)</f>
        <v/>
      </c>
      <c r="F83" s="22" t="str">
        <f>職員点検資料２!F83</f>
        <v>保育士</v>
      </c>
      <c r="G83" s="23" t="str">
        <f>IF(職員点検資料２!G83="","",職員点検資料２!G83)</f>
        <v/>
      </c>
      <c r="H83" s="2551" t="str">
        <f>IF(職員点検資料２!H83="","",職員点検資料２!H83)</f>
        <v/>
      </c>
      <c r="I83" s="2551" t="str">
        <f>職員点検資料２!I83</f>
        <v>定めあり・定めなし</v>
      </c>
      <c r="J83" s="2571"/>
      <c r="K83" s="2565" t="s">
        <v>500</v>
      </c>
      <c r="L83" s="2454"/>
      <c r="M83" s="2518" t="s">
        <v>500</v>
      </c>
      <c r="N83" s="2571"/>
      <c r="O83" s="2565" t="s">
        <v>500</v>
      </c>
      <c r="P83" s="2454"/>
      <c r="Q83" s="2518" t="s">
        <v>500</v>
      </c>
      <c r="R83" s="2578"/>
      <c r="S83" s="2577" t="s">
        <v>500</v>
      </c>
      <c r="T83" s="2542"/>
      <c r="U83" s="2537" t="s">
        <v>500</v>
      </c>
      <c r="V83" s="11"/>
      <c r="W83" s="11"/>
      <c r="X83" s="11"/>
      <c r="Y83" s="11"/>
      <c r="AA83" s="2355">
        <f>IF(J83+L83&lt;=職員点検資料１!$U$2,J83+L83,職員点検資料１!$U$2)</f>
        <v>0</v>
      </c>
      <c r="AB83" s="2355" t="str">
        <f>職員点検資料２!AG83</f>
        <v/>
      </c>
    </row>
    <row r="84" spans="1:28" s="13" customFormat="1">
      <c r="A84" s="2356"/>
      <c r="B84" s="2549"/>
      <c r="C84" s="2510"/>
      <c r="D84" s="2510"/>
      <c r="E84" s="2552"/>
      <c r="F84" s="24" t="str">
        <f>職員点検資料２!F84</f>
        <v>幼稚園教諭</v>
      </c>
      <c r="G84" s="25" t="str">
        <f>IF(職員点検資料２!G84="","",職員点検資料２!G84)</f>
        <v/>
      </c>
      <c r="H84" s="2552"/>
      <c r="I84" s="2552"/>
      <c r="J84" s="2572"/>
      <c r="K84" s="2566"/>
      <c r="L84" s="2428"/>
      <c r="M84" s="2519"/>
      <c r="N84" s="2572"/>
      <c r="O84" s="2566"/>
      <c r="P84" s="2428"/>
      <c r="Q84" s="2519"/>
      <c r="R84" s="2579"/>
      <c r="S84" s="2566"/>
      <c r="T84" s="2428"/>
      <c r="U84" s="2519"/>
      <c r="V84" s="11"/>
      <c r="W84" s="11"/>
      <c r="X84" s="11"/>
      <c r="Y84" s="11"/>
      <c r="AA84" s="2356"/>
      <c r="AB84" s="2356"/>
    </row>
    <row r="85" spans="1:28" s="13" customFormat="1">
      <c r="A85" s="2357"/>
      <c r="B85" s="2550"/>
      <c r="C85" s="2511"/>
      <c r="D85" s="2511"/>
      <c r="E85" s="2553"/>
      <c r="F85" s="26" t="str">
        <f>職員点検資料２!F85</f>
        <v>（　　　　　　）</v>
      </c>
      <c r="G85" s="27" t="str">
        <f>IF(職員点検資料２!G85="","",職員点検資料２!G85)</f>
        <v/>
      </c>
      <c r="H85" s="2553"/>
      <c r="I85" s="2553"/>
      <c r="J85" s="2573"/>
      <c r="K85" s="2567"/>
      <c r="L85" s="2429"/>
      <c r="M85" s="2520"/>
      <c r="N85" s="2573"/>
      <c r="O85" s="2567"/>
      <c r="P85" s="2429"/>
      <c r="Q85" s="2520"/>
      <c r="R85" s="2580"/>
      <c r="S85" s="2567"/>
      <c r="T85" s="2429"/>
      <c r="U85" s="2520"/>
      <c r="V85" s="11"/>
      <c r="W85" s="11"/>
      <c r="X85" s="11"/>
      <c r="Y85" s="11"/>
      <c r="AA85" s="2357"/>
      <c r="AB85" s="2357"/>
    </row>
    <row r="86" spans="1:28" s="13" customFormat="1" ht="12" customHeight="1">
      <c r="A86" s="2355">
        <v>28</v>
      </c>
      <c r="B86" s="2548" t="str">
        <f>IF(職員点検資料２!B86="","",職員点検資料２!B86)</f>
        <v/>
      </c>
      <c r="C86" s="2509" t="str">
        <f>IF(職員点検資料２!C86="","",職員点検資料２!C86)</f>
        <v/>
      </c>
      <c r="D86" s="2546" t="str">
        <f>IF(職員点検資料２!D86="","",職員点検資料２!D86)</f>
        <v/>
      </c>
      <c r="E86" s="2551" t="str">
        <f>IF(職員点検資料２!E86="","",職員点検資料２!E86)</f>
        <v/>
      </c>
      <c r="F86" s="22" t="str">
        <f>職員点検資料２!F86</f>
        <v>保育士</v>
      </c>
      <c r="G86" s="23" t="str">
        <f>IF(職員点検資料２!G86="","",職員点検資料２!G86)</f>
        <v/>
      </c>
      <c r="H86" s="2551" t="str">
        <f>IF(職員点検資料２!H86="","",職員点検資料２!H86)</f>
        <v/>
      </c>
      <c r="I86" s="2551" t="str">
        <f>職員点検資料２!I86</f>
        <v>定めあり・定めなし</v>
      </c>
      <c r="J86" s="2571"/>
      <c r="K86" s="2565" t="s">
        <v>500</v>
      </c>
      <c r="L86" s="2454"/>
      <c r="M86" s="2518" t="s">
        <v>500</v>
      </c>
      <c r="N86" s="2571"/>
      <c r="O86" s="2565" t="s">
        <v>500</v>
      </c>
      <c r="P86" s="2454"/>
      <c r="Q86" s="2518" t="s">
        <v>500</v>
      </c>
      <c r="R86" s="2578"/>
      <c r="S86" s="2577" t="s">
        <v>500</v>
      </c>
      <c r="T86" s="2542"/>
      <c r="U86" s="2537" t="s">
        <v>500</v>
      </c>
      <c r="V86" s="11"/>
      <c r="W86" s="11"/>
      <c r="X86" s="11"/>
      <c r="Y86" s="11"/>
      <c r="AA86" s="2355">
        <f>IF(J86+L86&lt;=職員点検資料１!$U$2,J86+L86,職員点検資料１!$U$2)</f>
        <v>0</v>
      </c>
      <c r="AB86" s="2355" t="str">
        <f>職員点検資料２!AG86</f>
        <v/>
      </c>
    </row>
    <row r="87" spans="1:28" s="13" customFormat="1">
      <c r="A87" s="2356"/>
      <c r="B87" s="2549"/>
      <c r="C87" s="2510"/>
      <c r="D87" s="2510"/>
      <c r="E87" s="2552"/>
      <c r="F87" s="24" t="str">
        <f>職員点検資料２!F87</f>
        <v>幼稚園教諭</v>
      </c>
      <c r="G87" s="25" t="str">
        <f>IF(職員点検資料２!G87="","",職員点検資料２!G87)</f>
        <v/>
      </c>
      <c r="H87" s="2552"/>
      <c r="I87" s="2552"/>
      <c r="J87" s="2572"/>
      <c r="K87" s="2566"/>
      <c r="L87" s="2428"/>
      <c r="M87" s="2519"/>
      <c r="N87" s="2572"/>
      <c r="O87" s="2566"/>
      <c r="P87" s="2428"/>
      <c r="Q87" s="2519"/>
      <c r="R87" s="2579"/>
      <c r="S87" s="2566"/>
      <c r="T87" s="2428"/>
      <c r="U87" s="2519"/>
      <c r="V87" s="11"/>
      <c r="W87" s="11"/>
      <c r="X87" s="11"/>
      <c r="Y87" s="11"/>
      <c r="AA87" s="2356"/>
      <c r="AB87" s="2356"/>
    </row>
    <row r="88" spans="1:28" s="13" customFormat="1">
      <c r="A88" s="2357"/>
      <c r="B88" s="2550"/>
      <c r="C88" s="2511"/>
      <c r="D88" s="2511"/>
      <c r="E88" s="2553"/>
      <c r="F88" s="26" t="str">
        <f>職員点検資料２!F88</f>
        <v>（　　　　　　）</v>
      </c>
      <c r="G88" s="27" t="str">
        <f>IF(職員点検資料２!G88="","",職員点検資料２!G88)</f>
        <v/>
      </c>
      <c r="H88" s="2553"/>
      <c r="I88" s="2553"/>
      <c r="J88" s="2573"/>
      <c r="K88" s="2567"/>
      <c r="L88" s="2429"/>
      <c r="M88" s="2520"/>
      <c r="N88" s="2573"/>
      <c r="O88" s="2567"/>
      <c r="P88" s="2429"/>
      <c r="Q88" s="2520"/>
      <c r="R88" s="2580"/>
      <c r="S88" s="2567"/>
      <c r="T88" s="2429"/>
      <c r="U88" s="2520"/>
      <c r="V88" s="11"/>
      <c r="W88" s="11"/>
      <c r="X88" s="11"/>
      <c r="Y88" s="11"/>
      <c r="AA88" s="2357"/>
      <c r="AB88" s="2357"/>
    </row>
    <row r="89" spans="1:28" s="13" customFormat="1" ht="12" customHeight="1">
      <c r="A89" s="2355">
        <v>29</v>
      </c>
      <c r="B89" s="2548" t="str">
        <f>IF(職員点検資料２!B89="","",職員点検資料２!B89)</f>
        <v/>
      </c>
      <c r="C89" s="2509" t="str">
        <f>IF(職員点検資料２!C89="","",職員点検資料２!C89)</f>
        <v/>
      </c>
      <c r="D89" s="2546" t="str">
        <f>IF(職員点検資料２!D89="","",職員点検資料２!D89)</f>
        <v/>
      </c>
      <c r="E89" s="2551" t="str">
        <f>IF(職員点検資料２!E89="","",職員点検資料２!E89)</f>
        <v/>
      </c>
      <c r="F89" s="22" t="str">
        <f>職員点検資料２!F89</f>
        <v>保育士</v>
      </c>
      <c r="G89" s="23" t="str">
        <f>IF(職員点検資料２!G89="","",職員点検資料２!G89)</f>
        <v/>
      </c>
      <c r="H89" s="2551" t="str">
        <f>IF(職員点検資料２!H89="","",職員点検資料２!H89)</f>
        <v/>
      </c>
      <c r="I89" s="2551" t="str">
        <f>職員点検資料２!I89</f>
        <v>定めあり・定めなし</v>
      </c>
      <c r="J89" s="2571"/>
      <c r="K89" s="2565" t="s">
        <v>500</v>
      </c>
      <c r="L89" s="2454"/>
      <c r="M89" s="2518" t="s">
        <v>500</v>
      </c>
      <c r="N89" s="2571"/>
      <c r="O89" s="2565" t="s">
        <v>500</v>
      </c>
      <c r="P89" s="2454"/>
      <c r="Q89" s="2518" t="s">
        <v>500</v>
      </c>
      <c r="R89" s="2578"/>
      <c r="S89" s="2577" t="s">
        <v>500</v>
      </c>
      <c r="T89" s="2542"/>
      <c r="U89" s="2537" t="s">
        <v>500</v>
      </c>
      <c r="V89" s="11"/>
      <c r="W89" s="11"/>
      <c r="X89" s="11"/>
      <c r="Y89" s="11"/>
      <c r="AA89" s="2355">
        <f>IF(J89+L89&lt;=職員点検資料１!$U$2,J89+L89,職員点検資料１!$U$2)</f>
        <v>0</v>
      </c>
      <c r="AB89" s="2355" t="str">
        <f>職員点検資料２!AG89</f>
        <v/>
      </c>
    </row>
    <row r="90" spans="1:28" s="13" customFormat="1">
      <c r="A90" s="2356"/>
      <c r="B90" s="2549"/>
      <c r="C90" s="2510"/>
      <c r="D90" s="2510"/>
      <c r="E90" s="2552"/>
      <c r="F90" s="24" t="str">
        <f>職員点検資料２!F90</f>
        <v>幼稚園教諭</v>
      </c>
      <c r="G90" s="25" t="str">
        <f>IF(職員点検資料２!G90="","",職員点検資料２!G90)</f>
        <v/>
      </c>
      <c r="H90" s="2552"/>
      <c r="I90" s="2552"/>
      <c r="J90" s="2572"/>
      <c r="K90" s="2566"/>
      <c r="L90" s="2428"/>
      <c r="M90" s="2519"/>
      <c r="N90" s="2572"/>
      <c r="O90" s="2566"/>
      <c r="P90" s="2428"/>
      <c r="Q90" s="2519"/>
      <c r="R90" s="2579"/>
      <c r="S90" s="2566"/>
      <c r="T90" s="2428"/>
      <c r="U90" s="2519"/>
      <c r="V90" s="11"/>
      <c r="W90" s="11"/>
      <c r="X90" s="11"/>
      <c r="Y90" s="11"/>
      <c r="AA90" s="2356"/>
      <c r="AB90" s="2356"/>
    </row>
    <row r="91" spans="1:28" s="13" customFormat="1">
      <c r="A91" s="2357"/>
      <c r="B91" s="2550"/>
      <c r="C91" s="2511"/>
      <c r="D91" s="2511"/>
      <c r="E91" s="2553"/>
      <c r="F91" s="26" t="str">
        <f>職員点検資料２!F91</f>
        <v>（　　　　　　）</v>
      </c>
      <c r="G91" s="27" t="str">
        <f>IF(職員点検資料２!G91="","",職員点検資料２!G91)</f>
        <v/>
      </c>
      <c r="H91" s="2553"/>
      <c r="I91" s="2553"/>
      <c r="J91" s="2573"/>
      <c r="K91" s="2567"/>
      <c r="L91" s="2429"/>
      <c r="M91" s="2520"/>
      <c r="N91" s="2573"/>
      <c r="O91" s="2567"/>
      <c r="P91" s="2429"/>
      <c r="Q91" s="2520"/>
      <c r="R91" s="2580"/>
      <c r="S91" s="2567"/>
      <c r="T91" s="2429"/>
      <c r="U91" s="2520"/>
      <c r="V91" s="11"/>
      <c r="W91" s="11"/>
      <c r="X91" s="11"/>
      <c r="Y91" s="11"/>
      <c r="AA91" s="2357"/>
      <c r="AB91" s="2357"/>
    </row>
    <row r="92" spans="1:28" s="13" customFormat="1" ht="12" customHeight="1">
      <c r="A92" s="2355">
        <v>30</v>
      </c>
      <c r="B92" s="2548" t="str">
        <f>IF(職員点検資料２!B92="","",職員点検資料２!B92)</f>
        <v/>
      </c>
      <c r="C92" s="2509" t="str">
        <f>IF(職員点検資料２!C92="","",職員点検資料２!C92)</f>
        <v/>
      </c>
      <c r="D92" s="2546" t="str">
        <f>IF(職員点検資料２!D92="","",職員点検資料２!D92)</f>
        <v/>
      </c>
      <c r="E92" s="2551" t="str">
        <f>IF(職員点検資料２!E92="","",職員点検資料２!E92)</f>
        <v/>
      </c>
      <c r="F92" s="22" t="str">
        <f>職員点検資料２!F92</f>
        <v>保育士</v>
      </c>
      <c r="G92" s="23" t="str">
        <f>IF(職員点検資料２!G92="","",職員点検資料２!G92)</f>
        <v/>
      </c>
      <c r="H92" s="2551" t="str">
        <f>IF(職員点検資料２!H92="","",職員点検資料２!H92)</f>
        <v/>
      </c>
      <c r="I92" s="2551" t="str">
        <f>職員点検資料２!I92</f>
        <v>定めあり・定めなし</v>
      </c>
      <c r="J92" s="2571"/>
      <c r="K92" s="2565" t="s">
        <v>500</v>
      </c>
      <c r="L92" s="2454"/>
      <c r="M92" s="2518" t="s">
        <v>500</v>
      </c>
      <c r="N92" s="2571"/>
      <c r="O92" s="2565" t="s">
        <v>500</v>
      </c>
      <c r="P92" s="2454"/>
      <c r="Q92" s="2518" t="s">
        <v>500</v>
      </c>
      <c r="R92" s="2578"/>
      <c r="S92" s="2577" t="s">
        <v>500</v>
      </c>
      <c r="T92" s="2542"/>
      <c r="U92" s="2537" t="s">
        <v>500</v>
      </c>
      <c r="V92" s="11"/>
      <c r="W92" s="11"/>
      <c r="X92" s="11"/>
      <c r="Y92" s="11"/>
      <c r="AA92" s="2355">
        <f>IF(J92+L92&lt;=職員点検資料１!$U$2,J92+L92,職員点検資料１!$U$2)</f>
        <v>0</v>
      </c>
      <c r="AB92" s="2355" t="str">
        <f>職員点検資料２!AG92</f>
        <v/>
      </c>
    </row>
    <row r="93" spans="1:28" s="13" customFormat="1">
      <c r="A93" s="2356"/>
      <c r="B93" s="2549"/>
      <c r="C93" s="2510"/>
      <c r="D93" s="2510"/>
      <c r="E93" s="2552"/>
      <c r="F93" s="24" t="str">
        <f>職員点検資料２!F93</f>
        <v>幼稚園教諭</v>
      </c>
      <c r="G93" s="25" t="str">
        <f>IF(職員点検資料２!G93="","",職員点検資料２!G93)</f>
        <v/>
      </c>
      <c r="H93" s="2552"/>
      <c r="I93" s="2552"/>
      <c r="J93" s="2572"/>
      <c r="K93" s="2566"/>
      <c r="L93" s="2428"/>
      <c r="M93" s="2519"/>
      <c r="N93" s="2572"/>
      <c r="O93" s="2566"/>
      <c r="P93" s="2428"/>
      <c r="Q93" s="2519"/>
      <c r="R93" s="2579"/>
      <c r="S93" s="2566"/>
      <c r="T93" s="2428"/>
      <c r="U93" s="2519"/>
      <c r="V93" s="11"/>
      <c r="W93" s="11"/>
      <c r="X93" s="11"/>
      <c r="Y93" s="11"/>
      <c r="AA93" s="2356"/>
      <c r="AB93" s="2356"/>
    </row>
    <row r="94" spans="1:28" s="13" customFormat="1">
      <c r="A94" s="2357"/>
      <c r="B94" s="2550"/>
      <c r="C94" s="2511"/>
      <c r="D94" s="2511"/>
      <c r="E94" s="2553"/>
      <c r="F94" s="26" t="str">
        <f>職員点検資料２!F94</f>
        <v>（　　　　　　）</v>
      </c>
      <c r="G94" s="27" t="str">
        <f>IF(職員点検資料２!G94="","",職員点検資料２!G94)</f>
        <v/>
      </c>
      <c r="H94" s="2553"/>
      <c r="I94" s="2553"/>
      <c r="J94" s="2573"/>
      <c r="K94" s="2567"/>
      <c r="L94" s="2429"/>
      <c r="M94" s="2520"/>
      <c r="N94" s="2573"/>
      <c r="O94" s="2567"/>
      <c r="P94" s="2429"/>
      <c r="Q94" s="2520"/>
      <c r="R94" s="2580"/>
      <c r="S94" s="2567"/>
      <c r="T94" s="2429"/>
      <c r="U94" s="2520"/>
      <c r="V94" s="11"/>
      <c r="W94" s="11"/>
      <c r="X94" s="11"/>
      <c r="Y94" s="11"/>
      <c r="AA94" s="2357"/>
      <c r="AB94" s="2357"/>
    </row>
    <row r="95" spans="1:28" s="13" customFormat="1" ht="12" customHeight="1">
      <c r="A95" s="2355">
        <v>31</v>
      </c>
      <c r="B95" s="2548" t="str">
        <f>IF(職員点検資料２!B95="","",職員点検資料２!B95)</f>
        <v/>
      </c>
      <c r="C95" s="2509" t="str">
        <f>IF(職員点検資料２!C95="","",職員点検資料２!C95)</f>
        <v/>
      </c>
      <c r="D95" s="2546" t="str">
        <f>IF(職員点検資料２!D95="","",職員点検資料２!D95)</f>
        <v/>
      </c>
      <c r="E95" s="2551" t="str">
        <f>IF(職員点検資料２!E95="","",職員点検資料２!E95)</f>
        <v/>
      </c>
      <c r="F95" s="22" t="str">
        <f>職員点検資料２!F95</f>
        <v>保育士</v>
      </c>
      <c r="G95" s="23" t="str">
        <f>IF(職員点検資料２!G95="","",職員点検資料２!G95)</f>
        <v/>
      </c>
      <c r="H95" s="2551" t="str">
        <f>IF(職員点検資料２!H95="","",職員点検資料２!H95)</f>
        <v/>
      </c>
      <c r="I95" s="2551" t="str">
        <f>職員点検資料２!I95</f>
        <v>定めあり・定めなし</v>
      </c>
      <c r="J95" s="2571"/>
      <c r="K95" s="2565" t="s">
        <v>500</v>
      </c>
      <c r="L95" s="2454"/>
      <c r="M95" s="2518" t="s">
        <v>500</v>
      </c>
      <c r="N95" s="2571"/>
      <c r="O95" s="2565" t="s">
        <v>500</v>
      </c>
      <c r="P95" s="2454"/>
      <c r="Q95" s="2518" t="s">
        <v>500</v>
      </c>
      <c r="R95" s="2578"/>
      <c r="S95" s="2577" t="s">
        <v>500</v>
      </c>
      <c r="T95" s="2542"/>
      <c r="U95" s="2537" t="s">
        <v>500</v>
      </c>
      <c r="V95" s="11"/>
      <c r="W95" s="11"/>
      <c r="X95" s="11"/>
      <c r="Y95" s="11"/>
      <c r="AA95" s="2355">
        <f>IF(J95+L95&lt;=職員点検資料１!$U$2,J95+L95,職員点検資料１!$U$2)</f>
        <v>0</v>
      </c>
      <c r="AB95" s="2355" t="str">
        <f>職員点検資料２!AG95</f>
        <v/>
      </c>
    </row>
    <row r="96" spans="1:28" s="13" customFormat="1">
      <c r="A96" s="2356"/>
      <c r="B96" s="2549"/>
      <c r="C96" s="2510"/>
      <c r="D96" s="2510"/>
      <c r="E96" s="2552"/>
      <c r="F96" s="24" t="str">
        <f>職員点検資料２!F96</f>
        <v>幼稚園教諭</v>
      </c>
      <c r="G96" s="25" t="str">
        <f>IF(職員点検資料２!G96="","",職員点検資料２!G96)</f>
        <v/>
      </c>
      <c r="H96" s="2552"/>
      <c r="I96" s="2552"/>
      <c r="J96" s="2572"/>
      <c r="K96" s="2566"/>
      <c r="L96" s="2428"/>
      <c r="M96" s="2519"/>
      <c r="N96" s="2572"/>
      <c r="O96" s="2566"/>
      <c r="P96" s="2428"/>
      <c r="Q96" s="2519"/>
      <c r="R96" s="2579"/>
      <c r="S96" s="2566"/>
      <c r="T96" s="2428"/>
      <c r="U96" s="2519"/>
      <c r="V96" s="11"/>
      <c r="W96" s="11"/>
      <c r="X96" s="11"/>
      <c r="Y96" s="11"/>
      <c r="AA96" s="2356"/>
      <c r="AB96" s="2356"/>
    </row>
    <row r="97" spans="1:28" s="13" customFormat="1">
      <c r="A97" s="2357"/>
      <c r="B97" s="2550"/>
      <c r="C97" s="2511"/>
      <c r="D97" s="2511"/>
      <c r="E97" s="2553"/>
      <c r="F97" s="26" t="str">
        <f>職員点検資料２!F97</f>
        <v>（　　　　　　）</v>
      </c>
      <c r="G97" s="27" t="str">
        <f>IF(職員点検資料２!G97="","",職員点検資料２!G97)</f>
        <v/>
      </c>
      <c r="H97" s="2553"/>
      <c r="I97" s="2553"/>
      <c r="J97" s="2573"/>
      <c r="K97" s="2567"/>
      <c r="L97" s="2429"/>
      <c r="M97" s="2520"/>
      <c r="N97" s="2573"/>
      <c r="O97" s="2567"/>
      <c r="P97" s="2429"/>
      <c r="Q97" s="2520"/>
      <c r="R97" s="2580"/>
      <c r="S97" s="2567"/>
      <c r="T97" s="2429"/>
      <c r="U97" s="2520"/>
      <c r="V97" s="11"/>
      <c r="W97" s="11"/>
      <c r="X97" s="11"/>
      <c r="Y97" s="11"/>
      <c r="AA97" s="2357"/>
      <c r="AB97" s="2357"/>
    </row>
    <row r="98" spans="1:28" s="13" customFormat="1" ht="12" customHeight="1">
      <c r="A98" s="2355">
        <v>32</v>
      </c>
      <c r="B98" s="2548" t="str">
        <f>IF(職員点検資料２!B98="","",職員点検資料２!B98)</f>
        <v/>
      </c>
      <c r="C98" s="2509" t="str">
        <f>IF(職員点検資料２!C98="","",職員点検資料２!C98)</f>
        <v/>
      </c>
      <c r="D98" s="2546" t="str">
        <f>IF(職員点検資料２!D98="","",職員点検資料２!D98)</f>
        <v/>
      </c>
      <c r="E98" s="2551" t="str">
        <f>IF(職員点検資料２!E98="","",職員点検資料２!E98)</f>
        <v/>
      </c>
      <c r="F98" s="22" t="str">
        <f>職員点検資料２!F98</f>
        <v>保育士</v>
      </c>
      <c r="G98" s="23" t="str">
        <f>IF(職員点検資料２!G98="","",職員点検資料２!G98)</f>
        <v/>
      </c>
      <c r="H98" s="2551" t="str">
        <f>IF(職員点検資料２!H98="","",職員点検資料２!H98)</f>
        <v/>
      </c>
      <c r="I98" s="2551" t="str">
        <f>職員点検資料２!I98</f>
        <v>定めあり・定めなし</v>
      </c>
      <c r="J98" s="2571"/>
      <c r="K98" s="2565" t="s">
        <v>500</v>
      </c>
      <c r="L98" s="2454"/>
      <c r="M98" s="2518" t="s">
        <v>500</v>
      </c>
      <c r="N98" s="2571"/>
      <c r="O98" s="2565" t="s">
        <v>500</v>
      </c>
      <c r="P98" s="2454"/>
      <c r="Q98" s="2518" t="s">
        <v>500</v>
      </c>
      <c r="R98" s="2578"/>
      <c r="S98" s="2577" t="s">
        <v>500</v>
      </c>
      <c r="T98" s="2542"/>
      <c r="U98" s="2537" t="s">
        <v>500</v>
      </c>
      <c r="V98" s="11"/>
      <c r="W98" s="11"/>
      <c r="X98" s="11"/>
      <c r="Y98" s="11"/>
      <c r="AA98" s="2355">
        <f>IF(J98+L98&lt;=職員点検資料１!$U$2,J98+L98,職員点検資料１!$U$2)</f>
        <v>0</v>
      </c>
      <c r="AB98" s="2355" t="str">
        <f>職員点検資料２!AG98</f>
        <v/>
      </c>
    </row>
    <row r="99" spans="1:28" s="13" customFormat="1">
      <c r="A99" s="2356"/>
      <c r="B99" s="2549"/>
      <c r="C99" s="2510"/>
      <c r="D99" s="2510"/>
      <c r="E99" s="2552"/>
      <c r="F99" s="24" t="str">
        <f>職員点検資料２!F99</f>
        <v>幼稚園教諭</v>
      </c>
      <c r="G99" s="25" t="str">
        <f>IF(職員点検資料２!G99="","",職員点検資料２!G99)</f>
        <v/>
      </c>
      <c r="H99" s="2552"/>
      <c r="I99" s="2552"/>
      <c r="J99" s="2572"/>
      <c r="K99" s="2566"/>
      <c r="L99" s="2428"/>
      <c r="M99" s="2519"/>
      <c r="N99" s="2572"/>
      <c r="O99" s="2566"/>
      <c r="P99" s="2428"/>
      <c r="Q99" s="2519"/>
      <c r="R99" s="2579"/>
      <c r="S99" s="2566"/>
      <c r="T99" s="2428"/>
      <c r="U99" s="2519"/>
      <c r="V99" s="11"/>
      <c r="W99" s="11"/>
      <c r="X99" s="11"/>
      <c r="Y99" s="11"/>
      <c r="AA99" s="2356"/>
      <c r="AB99" s="2356"/>
    </row>
    <row r="100" spans="1:28" s="13" customFormat="1">
      <c r="A100" s="2357"/>
      <c r="B100" s="2550"/>
      <c r="C100" s="2511"/>
      <c r="D100" s="2511"/>
      <c r="E100" s="2553"/>
      <c r="F100" s="26" t="str">
        <f>職員点検資料２!F100</f>
        <v>（　　　　　　）</v>
      </c>
      <c r="G100" s="27" t="str">
        <f>IF(職員点検資料２!G100="","",職員点検資料２!G100)</f>
        <v/>
      </c>
      <c r="H100" s="2553"/>
      <c r="I100" s="2553"/>
      <c r="J100" s="2573"/>
      <c r="K100" s="2567"/>
      <c r="L100" s="2429"/>
      <c r="M100" s="2520"/>
      <c r="N100" s="2573"/>
      <c r="O100" s="2567"/>
      <c r="P100" s="2429"/>
      <c r="Q100" s="2520"/>
      <c r="R100" s="2580"/>
      <c r="S100" s="2567"/>
      <c r="T100" s="2429"/>
      <c r="U100" s="2520"/>
      <c r="V100" s="11"/>
      <c r="W100" s="11"/>
      <c r="X100" s="11"/>
      <c r="Y100" s="11"/>
      <c r="AA100" s="2357"/>
      <c r="AB100" s="2357"/>
    </row>
    <row r="101" spans="1:28" s="13" customFormat="1" ht="12" customHeight="1">
      <c r="A101" s="2355">
        <v>33</v>
      </c>
      <c r="B101" s="2548" t="str">
        <f>IF(職員点検資料２!B101="","",職員点検資料２!B101)</f>
        <v/>
      </c>
      <c r="C101" s="2509" t="str">
        <f>IF(職員点検資料２!C101="","",職員点検資料２!C101)</f>
        <v/>
      </c>
      <c r="D101" s="2546" t="str">
        <f>IF(職員点検資料２!D101="","",職員点検資料２!D101)</f>
        <v/>
      </c>
      <c r="E101" s="2551" t="str">
        <f>IF(職員点検資料２!E101="","",職員点検資料２!E101)</f>
        <v/>
      </c>
      <c r="F101" s="22" t="str">
        <f>職員点検資料２!F101</f>
        <v>保育士</v>
      </c>
      <c r="G101" s="23" t="str">
        <f>IF(職員点検資料２!G101="","",職員点検資料２!G101)</f>
        <v/>
      </c>
      <c r="H101" s="2551" t="str">
        <f>IF(職員点検資料２!H101="","",職員点検資料２!H101)</f>
        <v/>
      </c>
      <c r="I101" s="2551" t="str">
        <f>職員点検資料２!I101</f>
        <v>定めあり・定めなし</v>
      </c>
      <c r="J101" s="2571"/>
      <c r="K101" s="2565" t="s">
        <v>500</v>
      </c>
      <c r="L101" s="2454"/>
      <c r="M101" s="2518" t="s">
        <v>500</v>
      </c>
      <c r="N101" s="2571"/>
      <c r="O101" s="2565" t="s">
        <v>500</v>
      </c>
      <c r="P101" s="2454"/>
      <c r="Q101" s="2518" t="s">
        <v>500</v>
      </c>
      <c r="R101" s="2578"/>
      <c r="S101" s="2577" t="s">
        <v>500</v>
      </c>
      <c r="T101" s="2542"/>
      <c r="U101" s="2537" t="s">
        <v>500</v>
      </c>
      <c r="V101" s="11"/>
      <c r="W101" s="11"/>
      <c r="X101" s="11"/>
      <c r="Y101" s="11"/>
      <c r="AA101" s="2355">
        <f>IF(J101+L101&lt;=職員点検資料１!$U$2,J101+L101,職員点検資料１!$U$2)</f>
        <v>0</v>
      </c>
      <c r="AB101" s="2355" t="str">
        <f>職員点検資料２!AG101</f>
        <v/>
      </c>
    </row>
    <row r="102" spans="1:28" s="13" customFormat="1">
      <c r="A102" s="2356"/>
      <c r="B102" s="2549"/>
      <c r="C102" s="2510"/>
      <c r="D102" s="2510"/>
      <c r="E102" s="2552"/>
      <c r="F102" s="24" t="str">
        <f>職員点検資料２!F102</f>
        <v>幼稚園教諭</v>
      </c>
      <c r="G102" s="25" t="str">
        <f>IF(職員点検資料２!G102="","",職員点検資料２!G102)</f>
        <v/>
      </c>
      <c r="H102" s="2552"/>
      <c r="I102" s="2552"/>
      <c r="J102" s="2572"/>
      <c r="K102" s="2566"/>
      <c r="L102" s="2428"/>
      <c r="M102" s="2519"/>
      <c r="N102" s="2572"/>
      <c r="O102" s="2566"/>
      <c r="P102" s="2428"/>
      <c r="Q102" s="2519"/>
      <c r="R102" s="2579"/>
      <c r="S102" s="2566"/>
      <c r="T102" s="2428"/>
      <c r="U102" s="2519"/>
      <c r="V102" s="11"/>
      <c r="W102" s="11"/>
      <c r="X102" s="11"/>
      <c r="Y102" s="11"/>
      <c r="AA102" s="2356"/>
      <c r="AB102" s="2356"/>
    </row>
    <row r="103" spans="1:28" s="13" customFormat="1">
      <c r="A103" s="2357"/>
      <c r="B103" s="2550"/>
      <c r="C103" s="2511"/>
      <c r="D103" s="2511"/>
      <c r="E103" s="2553"/>
      <c r="F103" s="26" t="str">
        <f>職員点検資料２!F103</f>
        <v>（　　　　　　）</v>
      </c>
      <c r="G103" s="27" t="str">
        <f>IF(職員点検資料２!G103="","",職員点検資料２!G103)</f>
        <v/>
      </c>
      <c r="H103" s="2553"/>
      <c r="I103" s="2553"/>
      <c r="J103" s="2573"/>
      <c r="K103" s="2567"/>
      <c r="L103" s="2429"/>
      <c r="M103" s="2520"/>
      <c r="N103" s="2573"/>
      <c r="O103" s="2567"/>
      <c r="P103" s="2429"/>
      <c r="Q103" s="2520"/>
      <c r="R103" s="2580"/>
      <c r="S103" s="2567"/>
      <c r="T103" s="2429"/>
      <c r="U103" s="2520"/>
      <c r="V103" s="11"/>
      <c r="W103" s="11"/>
      <c r="X103" s="11"/>
      <c r="Y103" s="11"/>
      <c r="AA103" s="2357"/>
      <c r="AB103" s="2357"/>
    </row>
    <row r="104" spans="1:28" s="13" customFormat="1" ht="12" customHeight="1">
      <c r="A104" s="2355">
        <v>34</v>
      </c>
      <c r="B104" s="2548" t="str">
        <f>IF(職員点検資料２!B104="","",職員点検資料２!B104)</f>
        <v/>
      </c>
      <c r="C104" s="2509" t="str">
        <f>IF(職員点検資料２!C104="","",職員点検資料２!C104)</f>
        <v/>
      </c>
      <c r="D104" s="2546" t="str">
        <f>IF(職員点検資料２!D104="","",職員点検資料２!D104)</f>
        <v/>
      </c>
      <c r="E104" s="2551" t="str">
        <f>IF(職員点検資料２!E104="","",職員点検資料２!E104)</f>
        <v/>
      </c>
      <c r="F104" s="22" t="str">
        <f>職員点検資料２!F104</f>
        <v>保育士</v>
      </c>
      <c r="G104" s="23" t="str">
        <f>IF(職員点検資料２!G104="","",職員点検資料２!G104)</f>
        <v/>
      </c>
      <c r="H104" s="2551" t="str">
        <f>IF(職員点検資料２!H104="","",職員点検資料２!H104)</f>
        <v/>
      </c>
      <c r="I104" s="2551" t="str">
        <f>職員点検資料２!I104</f>
        <v>定めあり・定めなし</v>
      </c>
      <c r="J104" s="2571"/>
      <c r="K104" s="2565" t="s">
        <v>500</v>
      </c>
      <c r="L104" s="2454"/>
      <c r="M104" s="2518" t="s">
        <v>500</v>
      </c>
      <c r="N104" s="2571"/>
      <c r="O104" s="2565" t="s">
        <v>500</v>
      </c>
      <c r="P104" s="2454"/>
      <c r="Q104" s="2518" t="s">
        <v>500</v>
      </c>
      <c r="R104" s="2578"/>
      <c r="S104" s="2577" t="s">
        <v>500</v>
      </c>
      <c r="T104" s="2542"/>
      <c r="U104" s="2537" t="s">
        <v>500</v>
      </c>
      <c r="V104" s="11"/>
      <c r="W104" s="11"/>
      <c r="X104" s="11"/>
      <c r="Y104" s="11"/>
      <c r="AA104" s="2355">
        <f>IF(J104+L104&lt;=職員点検資料１!$U$2,J104+L104,職員点検資料１!$U$2)</f>
        <v>0</v>
      </c>
      <c r="AB104" s="2355" t="str">
        <f>職員点検資料２!AG104</f>
        <v/>
      </c>
    </row>
    <row r="105" spans="1:28" s="13" customFormat="1">
      <c r="A105" s="2356"/>
      <c r="B105" s="2549"/>
      <c r="C105" s="2510"/>
      <c r="D105" s="2510"/>
      <c r="E105" s="2552"/>
      <c r="F105" s="24" t="str">
        <f>職員点検資料２!F105</f>
        <v>幼稚園教諭</v>
      </c>
      <c r="G105" s="25" t="str">
        <f>IF(職員点検資料２!G105="","",職員点検資料２!G105)</f>
        <v/>
      </c>
      <c r="H105" s="2552"/>
      <c r="I105" s="2552"/>
      <c r="J105" s="2572"/>
      <c r="K105" s="2566"/>
      <c r="L105" s="2428"/>
      <c r="M105" s="2519"/>
      <c r="N105" s="2572"/>
      <c r="O105" s="2566"/>
      <c r="P105" s="2428"/>
      <c r="Q105" s="2519"/>
      <c r="R105" s="2579"/>
      <c r="S105" s="2566"/>
      <c r="T105" s="2428"/>
      <c r="U105" s="2519"/>
      <c r="V105" s="11"/>
      <c r="W105" s="11"/>
      <c r="X105" s="11"/>
      <c r="Y105" s="11"/>
      <c r="AA105" s="2356"/>
      <c r="AB105" s="2356"/>
    </row>
    <row r="106" spans="1:28" s="13" customFormat="1">
      <c r="A106" s="2357"/>
      <c r="B106" s="2550"/>
      <c r="C106" s="2511"/>
      <c r="D106" s="2511"/>
      <c r="E106" s="2553"/>
      <c r="F106" s="26" t="str">
        <f>職員点検資料２!F106</f>
        <v>（　　　　　　）</v>
      </c>
      <c r="G106" s="27" t="str">
        <f>IF(職員点検資料２!G106="","",職員点検資料２!G106)</f>
        <v/>
      </c>
      <c r="H106" s="2553"/>
      <c r="I106" s="2553"/>
      <c r="J106" s="2573"/>
      <c r="K106" s="2567"/>
      <c r="L106" s="2429"/>
      <c r="M106" s="2520"/>
      <c r="N106" s="2573"/>
      <c r="O106" s="2567"/>
      <c r="P106" s="2429"/>
      <c r="Q106" s="2520"/>
      <c r="R106" s="2580"/>
      <c r="S106" s="2567"/>
      <c r="T106" s="2429"/>
      <c r="U106" s="2520"/>
      <c r="V106" s="11"/>
      <c r="W106" s="11"/>
      <c r="X106" s="11"/>
      <c r="Y106" s="11"/>
      <c r="AA106" s="2357"/>
      <c r="AB106" s="2357"/>
    </row>
    <row r="107" spans="1:28" s="13" customFormat="1" ht="12" customHeight="1">
      <c r="A107" s="2355">
        <v>35</v>
      </c>
      <c r="B107" s="2548" t="str">
        <f>IF(職員点検資料２!B107="","",職員点検資料２!B107)</f>
        <v/>
      </c>
      <c r="C107" s="2509" t="str">
        <f>IF(職員点検資料２!C107="","",職員点検資料２!C107)</f>
        <v/>
      </c>
      <c r="D107" s="2546" t="str">
        <f>IF(職員点検資料２!D107="","",職員点検資料２!D107)</f>
        <v/>
      </c>
      <c r="E107" s="2551" t="str">
        <f>IF(職員点検資料２!E107="","",職員点検資料２!E107)</f>
        <v/>
      </c>
      <c r="F107" s="22" t="str">
        <f>職員点検資料２!F107</f>
        <v>保育士</v>
      </c>
      <c r="G107" s="23" t="str">
        <f>IF(職員点検資料２!G107="","",職員点検資料２!G107)</f>
        <v/>
      </c>
      <c r="H107" s="2551" t="str">
        <f>IF(職員点検資料２!H107="","",職員点検資料２!H107)</f>
        <v/>
      </c>
      <c r="I107" s="2551" t="str">
        <f>職員点検資料２!I107</f>
        <v>定めあり・定めなし</v>
      </c>
      <c r="J107" s="2571"/>
      <c r="K107" s="2565" t="s">
        <v>500</v>
      </c>
      <c r="L107" s="2454"/>
      <c r="M107" s="2518" t="s">
        <v>500</v>
      </c>
      <c r="N107" s="2571"/>
      <c r="O107" s="2565" t="s">
        <v>500</v>
      </c>
      <c r="P107" s="2454"/>
      <c r="Q107" s="2518" t="s">
        <v>500</v>
      </c>
      <c r="R107" s="2578"/>
      <c r="S107" s="2577" t="s">
        <v>500</v>
      </c>
      <c r="T107" s="2542"/>
      <c r="U107" s="2537" t="s">
        <v>500</v>
      </c>
      <c r="V107" s="11"/>
      <c r="W107" s="11"/>
      <c r="X107" s="11"/>
      <c r="Y107" s="11"/>
      <c r="AA107" s="2355">
        <f>IF(J107+L107&lt;=職員点検資料１!$U$2,J107+L107,職員点検資料１!$U$2)</f>
        <v>0</v>
      </c>
      <c r="AB107" s="2355" t="str">
        <f>職員点検資料２!AG107</f>
        <v/>
      </c>
    </row>
    <row r="108" spans="1:28" s="13" customFormat="1">
      <c r="A108" s="2356"/>
      <c r="B108" s="2549"/>
      <c r="C108" s="2510"/>
      <c r="D108" s="2510"/>
      <c r="E108" s="2552"/>
      <c r="F108" s="24" t="str">
        <f>職員点検資料２!F108</f>
        <v>幼稚園教諭</v>
      </c>
      <c r="G108" s="25" t="str">
        <f>IF(職員点検資料２!G108="","",職員点検資料２!G108)</f>
        <v/>
      </c>
      <c r="H108" s="2552"/>
      <c r="I108" s="2552"/>
      <c r="J108" s="2572"/>
      <c r="K108" s="2566"/>
      <c r="L108" s="2428"/>
      <c r="M108" s="2519"/>
      <c r="N108" s="2572"/>
      <c r="O108" s="2566"/>
      <c r="P108" s="2428"/>
      <c r="Q108" s="2519"/>
      <c r="R108" s="2579"/>
      <c r="S108" s="2566"/>
      <c r="T108" s="2428"/>
      <c r="U108" s="2519"/>
      <c r="V108" s="11"/>
      <c r="W108" s="11"/>
      <c r="X108" s="11"/>
      <c r="Y108" s="11"/>
      <c r="AA108" s="2356"/>
      <c r="AB108" s="2356"/>
    </row>
    <row r="109" spans="1:28" s="13" customFormat="1">
      <c r="A109" s="2357"/>
      <c r="B109" s="2550"/>
      <c r="C109" s="2511"/>
      <c r="D109" s="2511"/>
      <c r="E109" s="2553"/>
      <c r="F109" s="26" t="str">
        <f>職員点検資料２!F109</f>
        <v>（　　　　　　）</v>
      </c>
      <c r="G109" s="27" t="str">
        <f>IF(職員点検資料２!G109="","",職員点検資料２!G109)</f>
        <v/>
      </c>
      <c r="H109" s="2553"/>
      <c r="I109" s="2553"/>
      <c r="J109" s="2573"/>
      <c r="K109" s="2567"/>
      <c r="L109" s="2429"/>
      <c r="M109" s="2520"/>
      <c r="N109" s="2573"/>
      <c r="O109" s="2567"/>
      <c r="P109" s="2429"/>
      <c r="Q109" s="2520"/>
      <c r="R109" s="2580"/>
      <c r="S109" s="2567"/>
      <c r="T109" s="2429"/>
      <c r="U109" s="2520"/>
      <c r="V109" s="11"/>
      <c r="W109" s="11"/>
      <c r="X109" s="11"/>
      <c r="Y109" s="11"/>
      <c r="AA109" s="2357"/>
      <c r="AB109" s="2357"/>
    </row>
    <row r="110" spans="1:28" s="13" customFormat="1" ht="12" customHeight="1">
      <c r="A110" s="2355">
        <v>36</v>
      </c>
      <c r="B110" s="2548" t="str">
        <f>IF(職員点検資料２!B110="","",職員点検資料２!B110)</f>
        <v/>
      </c>
      <c r="C110" s="2509" t="str">
        <f>IF(職員点検資料２!C110="","",職員点検資料２!C110)</f>
        <v/>
      </c>
      <c r="D110" s="2546" t="str">
        <f>IF(職員点検資料２!D110="","",職員点検資料２!D110)</f>
        <v/>
      </c>
      <c r="E110" s="2551" t="str">
        <f>IF(職員点検資料２!E110="","",職員点検資料２!E110)</f>
        <v/>
      </c>
      <c r="F110" s="22" t="str">
        <f>職員点検資料２!F110</f>
        <v>保育士</v>
      </c>
      <c r="G110" s="23" t="str">
        <f>IF(職員点検資料２!G110="","",職員点検資料２!G110)</f>
        <v/>
      </c>
      <c r="H110" s="2551" t="str">
        <f>IF(職員点検資料２!H110="","",職員点検資料２!H110)</f>
        <v/>
      </c>
      <c r="I110" s="2551" t="str">
        <f>職員点検資料２!I110</f>
        <v>定めあり・定めなし</v>
      </c>
      <c r="J110" s="2571"/>
      <c r="K110" s="2565" t="s">
        <v>500</v>
      </c>
      <c r="L110" s="2454"/>
      <c r="M110" s="2518" t="s">
        <v>500</v>
      </c>
      <c r="N110" s="2571"/>
      <c r="O110" s="2565" t="s">
        <v>500</v>
      </c>
      <c r="P110" s="2454"/>
      <c r="Q110" s="2518" t="s">
        <v>500</v>
      </c>
      <c r="R110" s="2578"/>
      <c r="S110" s="2577" t="s">
        <v>500</v>
      </c>
      <c r="T110" s="2542"/>
      <c r="U110" s="2537" t="s">
        <v>500</v>
      </c>
      <c r="V110" s="11"/>
      <c r="W110" s="11"/>
      <c r="X110" s="11"/>
      <c r="Y110" s="11"/>
      <c r="AA110" s="2355">
        <f>IF(J110+L110&lt;=職員点検資料１!$U$2,J110+L110,職員点検資料１!$U$2)</f>
        <v>0</v>
      </c>
      <c r="AB110" s="2355" t="str">
        <f>職員点検資料２!AG110</f>
        <v/>
      </c>
    </row>
    <row r="111" spans="1:28" s="13" customFormat="1">
      <c r="A111" s="2356"/>
      <c r="B111" s="2549"/>
      <c r="C111" s="2510"/>
      <c r="D111" s="2510"/>
      <c r="E111" s="2552"/>
      <c r="F111" s="24" t="str">
        <f>職員点検資料２!F111</f>
        <v>幼稚園教諭</v>
      </c>
      <c r="G111" s="25" t="str">
        <f>IF(職員点検資料２!G111="","",職員点検資料２!G111)</f>
        <v/>
      </c>
      <c r="H111" s="2552"/>
      <c r="I111" s="2552"/>
      <c r="J111" s="2572"/>
      <c r="K111" s="2566"/>
      <c r="L111" s="2428"/>
      <c r="M111" s="2519"/>
      <c r="N111" s="2572"/>
      <c r="O111" s="2566"/>
      <c r="P111" s="2428"/>
      <c r="Q111" s="2519"/>
      <c r="R111" s="2579"/>
      <c r="S111" s="2566"/>
      <c r="T111" s="2428"/>
      <c r="U111" s="2519"/>
      <c r="V111" s="11"/>
      <c r="W111" s="11"/>
      <c r="X111" s="11"/>
      <c r="Y111" s="11"/>
      <c r="AA111" s="2356"/>
      <c r="AB111" s="2356"/>
    </row>
    <row r="112" spans="1:28" s="13" customFormat="1">
      <c r="A112" s="2357"/>
      <c r="B112" s="2550"/>
      <c r="C112" s="2511"/>
      <c r="D112" s="2511"/>
      <c r="E112" s="2553"/>
      <c r="F112" s="26" t="str">
        <f>職員点検資料２!F112</f>
        <v>（　　　　　　）</v>
      </c>
      <c r="G112" s="27" t="str">
        <f>IF(職員点検資料２!G112="","",職員点検資料２!G112)</f>
        <v/>
      </c>
      <c r="H112" s="2553"/>
      <c r="I112" s="2553"/>
      <c r="J112" s="2573"/>
      <c r="K112" s="2567"/>
      <c r="L112" s="2429"/>
      <c r="M112" s="2520"/>
      <c r="N112" s="2573"/>
      <c r="O112" s="2567"/>
      <c r="P112" s="2429"/>
      <c r="Q112" s="2520"/>
      <c r="R112" s="2580"/>
      <c r="S112" s="2567"/>
      <c r="T112" s="2429"/>
      <c r="U112" s="2520"/>
      <c r="V112" s="11"/>
      <c r="W112" s="11"/>
      <c r="X112" s="11"/>
      <c r="Y112" s="11"/>
      <c r="AA112" s="2357"/>
      <c r="AB112" s="2357"/>
    </row>
    <row r="113" spans="1:28" s="13" customFormat="1" ht="12" customHeight="1">
      <c r="A113" s="2355">
        <v>37</v>
      </c>
      <c r="B113" s="2548" t="str">
        <f>IF(職員点検資料２!B113="","",職員点検資料２!B113)</f>
        <v/>
      </c>
      <c r="C113" s="2509" t="str">
        <f>IF(職員点検資料２!C113="","",職員点検資料２!C113)</f>
        <v/>
      </c>
      <c r="D113" s="2546" t="str">
        <f>IF(職員点検資料２!D113="","",職員点検資料２!D113)</f>
        <v/>
      </c>
      <c r="E113" s="2551" t="str">
        <f>IF(職員点検資料２!E113="","",職員点検資料２!E113)</f>
        <v/>
      </c>
      <c r="F113" s="22" t="str">
        <f>職員点検資料２!F113</f>
        <v>保育士</v>
      </c>
      <c r="G113" s="23" t="str">
        <f>IF(職員点検資料２!G113="","",職員点検資料２!G113)</f>
        <v/>
      </c>
      <c r="H113" s="2551" t="str">
        <f>IF(職員点検資料２!H113="","",職員点検資料２!H113)</f>
        <v/>
      </c>
      <c r="I113" s="2551" t="str">
        <f>職員点検資料２!I113</f>
        <v>定めあり・定めなし</v>
      </c>
      <c r="J113" s="2571"/>
      <c r="K113" s="2565" t="s">
        <v>500</v>
      </c>
      <c r="L113" s="2454"/>
      <c r="M113" s="2518" t="s">
        <v>500</v>
      </c>
      <c r="N113" s="2571"/>
      <c r="O113" s="2565" t="s">
        <v>500</v>
      </c>
      <c r="P113" s="2454"/>
      <c r="Q113" s="2518" t="s">
        <v>500</v>
      </c>
      <c r="R113" s="2578"/>
      <c r="S113" s="2577" t="s">
        <v>500</v>
      </c>
      <c r="T113" s="2542"/>
      <c r="U113" s="2537" t="s">
        <v>500</v>
      </c>
      <c r="V113" s="11"/>
      <c r="W113" s="11"/>
      <c r="X113" s="11"/>
      <c r="Y113" s="11"/>
      <c r="AA113" s="2355">
        <f>IF(J113+L113&lt;=職員点検資料１!$U$2,J113+L113,職員点検資料１!$U$2)</f>
        <v>0</v>
      </c>
      <c r="AB113" s="2355" t="str">
        <f>職員点検資料２!AG113</f>
        <v/>
      </c>
    </row>
    <row r="114" spans="1:28" s="13" customFormat="1">
      <c r="A114" s="2356"/>
      <c r="B114" s="2549"/>
      <c r="C114" s="2510"/>
      <c r="D114" s="2510"/>
      <c r="E114" s="2552"/>
      <c r="F114" s="24" t="str">
        <f>職員点検資料２!F114</f>
        <v>幼稚園教諭</v>
      </c>
      <c r="G114" s="25" t="str">
        <f>IF(職員点検資料２!G114="","",職員点検資料２!G114)</f>
        <v/>
      </c>
      <c r="H114" s="2552"/>
      <c r="I114" s="2552"/>
      <c r="J114" s="2572"/>
      <c r="K114" s="2566"/>
      <c r="L114" s="2428"/>
      <c r="M114" s="2519"/>
      <c r="N114" s="2572"/>
      <c r="O114" s="2566"/>
      <c r="P114" s="2428"/>
      <c r="Q114" s="2519"/>
      <c r="R114" s="2579"/>
      <c r="S114" s="2566"/>
      <c r="T114" s="2428"/>
      <c r="U114" s="2519"/>
      <c r="V114" s="11"/>
      <c r="W114" s="11"/>
      <c r="X114" s="11"/>
      <c r="Y114" s="11"/>
      <c r="AA114" s="2356"/>
      <c r="AB114" s="2356"/>
    </row>
    <row r="115" spans="1:28" s="13" customFormat="1">
      <c r="A115" s="2357"/>
      <c r="B115" s="2550"/>
      <c r="C115" s="2511"/>
      <c r="D115" s="2511"/>
      <c r="E115" s="2553"/>
      <c r="F115" s="26" t="str">
        <f>職員点検資料２!F115</f>
        <v>（　　　　　　）</v>
      </c>
      <c r="G115" s="27" t="str">
        <f>IF(職員点検資料２!G115="","",職員点検資料２!G115)</f>
        <v/>
      </c>
      <c r="H115" s="2553"/>
      <c r="I115" s="2553"/>
      <c r="J115" s="2573"/>
      <c r="K115" s="2567"/>
      <c r="L115" s="2429"/>
      <c r="M115" s="2520"/>
      <c r="N115" s="2573"/>
      <c r="O115" s="2567"/>
      <c r="P115" s="2429"/>
      <c r="Q115" s="2520"/>
      <c r="R115" s="2580"/>
      <c r="S115" s="2567"/>
      <c r="T115" s="2429"/>
      <c r="U115" s="2520"/>
      <c r="V115" s="11"/>
      <c r="W115" s="11"/>
      <c r="X115" s="11"/>
      <c r="Y115" s="11"/>
      <c r="AA115" s="2357"/>
      <c r="AB115" s="2357"/>
    </row>
    <row r="116" spans="1:28" s="13" customFormat="1" ht="12" customHeight="1">
      <c r="A116" s="2355">
        <v>38</v>
      </c>
      <c r="B116" s="2548" t="str">
        <f>IF(職員点検資料２!B116="","",職員点検資料２!B116)</f>
        <v/>
      </c>
      <c r="C116" s="2509" t="str">
        <f>IF(職員点検資料２!C116="","",職員点検資料２!C116)</f>
        <v/>
      </c>
      <c r="D116" s="2546" t="str">
        <f>IF(職員点検資料２!D116="","",職員点検資料２!D116)</f>
        <v/>
      </c>
      <c r="E116" s="2551" t="str">
        <f>IF(職員点検資料２!E116="","",職員点検資料２!E116)</f>
        <v/>
      </c>
      <c r="F116" s="22" t="str">
        <f>職員点検資料２!F116</f>
        <v>保育士</v>
      </c>
      <c r="G116" s="23" t="str">
        <f>IF(職員点検資料２!G116="","",職員点検資料２!G116)</f>
        <v/>
      </c>
      <c r="H116" s="2551" t="str">
        <f>IF(職員点検資料２!H116="","",職員点検資料２!H116)</f>
        <v/>
      </c>
      <c r="I116" s="2551" t="str">
        <f>職員点検資料２!I116</f>
        <v>定めあり・定めなし</v>
      </c>
      <c r="J116" s="2571"/>
      <c r="K116" s="2565" t="s">
        <v>500</v>
      </c>
      <c r="L116" s="2454"/>
      <c r="M116" s="2518" t="s">
        <v>500</v>
      </c>
      <c r="N116" s="2571"/>
      <c r="O116" s="2565" t="s">
        <v>500</v>
      </c>
      <c r="P116" s="2454"/>
      <c r="Q116" s="2518" t="s">
        <v>500</v>
      </c>
      <c r="R116" s="2578"/>
      <c r="S116" s="2577" t="s">
        <v>500</v>
      </c>
      <c r="T116" s="2542"/>
      <c r="U116" s="2537" t="s">
        <v>500</v>
      </c>
      <c r="V116" s="11"/>
      <c r="W116" s="11"/>
      <c r="X116" s="11"/>
      <c r="Y116" s="11"/>
      <c r="AA116" s="2355">
        <f>IF(J116+L116&lt;=職員点検資料１!$U$2,J116+L116,職員点検資料１!$U$2)</f>
        <v>0</v>
      </c>
      <c r="AB116" s="2355" t="str">
        <f>職員点検資料２!AG116</f>
        <v/>
      </c>
    </row>
    <row r="117" spans="1:28" s="13" customFormat="1">
      <c r="A117" s="2356"/>
      <c r="B117" s="2549"/>
      <c r="C117" s="2510"/>
      <c r="D117" s="2510"/>
      <c r="E117" s="2552"/>
      <c r="F117" s="24" t="str">
        <f>職員点検資料２!F117</f>
        <v>幼稚園教諭</v>
      </c>
      <c r="G117" s="25" t="str">
        <f>IF(職員点検資料２!G117="","",職員点検資料２!G117)</f>
        <v/>
      </c>
      <c r="H117" s="2552"/>
      <c r="I117" s="2552"/>
      <c r="J117" s="2572"/>
      <c r="K117" s="2566"/>
      <c r="L117" s="2428"/>
      <c r="M117" s="2519"/>
      <c r="N117" s="2572"/>
      <c r="O117" s="2566"/>
      <c r="P117" s="2428"/>
      <c r="Q117" s="2519"/>
      <c r="R117" s="2579"/>
      <c r="S117" s="2566"/>
      <c r="T117" s="2428"/>
      <c r="U117" s="2519"/>
      <c r="V117" s="11"/>
      <c r="W117" s="11"/>
      <c r="X117" s="11"/>
      <c r="Y117" s="11"/>
      <c r="AA117" s="2356"/>
      <c r="AB117" s="2356"/>
    </row>
    <row r="118" spans="1:28" s="13" customFormat="1">
      <c r="A118" s="2357"/>
      <c r="B118" s="2550"/>
      <c r="C118" s="2511"/>
      <c r="D118" s="2511"/>
      <c r="E118" s="2553"/>
      <c r="F118" s="26" t="str">
        <f>職員点検資料２!F118</f>
        <v>（　　　　　　）</v>
      </c>
      <c r="G118" s="27" t="str">
        <f>IF(職員点検資料２!G118="","",職員点検資料２!G118)</f>
        <v/>
      </c>
      <c r="H118" s="2553"/>
      <c r="I118" s="2553"/>
      <c r="J118" s="2573"/>
      <c r="K118" s="2567"/>
      <c r="L118" s="2429"/>
      <c r="M118" s="2520"/>
      <c r="N118" s="2573"/>
      <c r="O118" s="2567"/>
      <c r="P118" s="2429"/>
      <c r="Q118" s="2520"/>
      <c r="R118" s="2580"/>
      <c r="S118" s="2567"/>
      <c r="T118" s="2429"/>
      <c r="U118" s="2520"/>
      <c r="V118" s="11"/>
      <c r="W118" s="11"/>
      <c r="X118" s="11"/>
      <c r="Y118" s="11"/>
      <c r="AA118" s="2357"/>
      <c r="AB118" s="2357"/>
    </row>
    <row r="119" spans="1:28" s="13" customFormat="1" ht="12" customHeight="1">
      <c r="A119" s="2355">
        <v>39</v>
      </c>
      <c r="B119" s="2548" t="str">
        <f>IF(職員点検資料２!B119="","",職員点検資料２!B119)</f>
        <v/>
      </c>
      <c r="C119" s="2509" t="str">
        <f>IF(職員点検資料２!C119="","",職員点検資料２!C119)</f>
        <v/>
      </c>
      <c r="D119" s="2546" t="str">
        <f>IF(職員点検資料２!D119="","",職員点検資料２!D119)</f>
        <v/>
      </c>
      <c r="E119" s="2551" t="str">
        <f>IF(職員点検資料２!E119="","",職員点検資料２!E119)</f>
        <v/>
      </c>
      <c r="F119" s="22" t="str">
        <f>職員点検資料２!F119</f>
        <v>保育士</v>
      </c>
      <c r="G119" s="23" t="str">
        <f>IF(職員点検資料２!G119="","",職員点検資料２!G119)</f>
        <v/>
      </c>
      <c r="H119" s="2551" t="str">
        <f>IF(職員点検資料２!H119="","",職員点検資料２!H119)</f>
        <v/>
      </c>
      <c r="I119" s="2551" t="str">
        <f>職員点検資料２!I119</f>
        <v>定めあり・定めなし</v>
      </c>
      <c r="J119" s="2571"/>
      <c r="K119" s="2565" t="s">
        <v>500</v>
      </c>
      <c r="L119" s="2454"/>
      <c r="M119" s="2518" t="s">
        <v>500</v>
      </c>
      <c r="N119" s="2571"/>
      <c r="O119" s="2565" t="s">
        <v>500</v>
      </c>
      <c r="P119" s="2454"/>
      <c r="Q119" s="2518" t="s">
        <v>500</v>
      </c>
      <c r="R119" s="2578"/>
      <c r="S119" s="2577" t="s">
        <v>500</v>
      </c>
      <c r="T119" s="2542"/>
      <c r="U119" s="2537" t="s">
        <v>500</v>
      </c>
      <c r="V119" s="11"/>
      <c r="W119" s="11"/>
      <c r="X119" s="11"/>
      <c r="Y119" s="11"/>
      <c r="AA119" s="2355">
        <f>IF(J119+L119&lt;=職員点検資料１!$U$2,J119+L119,職員点検資料１!$U$2)</f>
        <v>0</v>
      </c>
      <c r="AB119" s="2355" t="str">
        <f>職員点検資料２!AG119</f>
        <v/>
      </c>
    </row>
    <row r="120" spans="1:28" s="13" customFormat="1">
      <c r="A120" s="2356"/>
      <c r="B120" s="2549"/>
      <c r="C120" s="2510"/>
      <c r="D120" s="2510"/>
      <c r="E120" s="2552"/>
      <c r="F120" s="24" t="str">
        <f>職員点検資料２!F120</f>
        <v>幼稚園教諭</v>
      </c>
      <c r="G120" s="25" t="str">
        <f>IF(職員点検資料２!G120="","",職員点検資料２!G120)</f>
        <v/>
      </c>
      <c r="H120" s="2552"/>
      <c r="I120" s="2552"/>
      <c r="J120" s="2572"/>
      <c r="K120" s="2566"/>
      <c r="L120" s="2428"/>
      <c r="M120" s="2519"/>
      <c r="N120" s="2572"/>
      <c r="O120" s="2566"/>
      <c r="P120" s="2428"/>
      <c r="Q120" s="2519"/>
      <c r="R120" s="2579"/>
      <c r="S120" s="2566"/>
      <c r="T120" s="2428"/>
      <c r="U120" s="2519"/>
      <c r="V120" s="11"/>
      <c r="W120" s="11"/>
      <c r="X120" s="11"/>
      <c r="Y120" s="11"/>
      <c r="AA120" s="2356"/>
      <c r="AB120" s="2356"/>
    </row>
    <row r="121" spans="1:28" s="13" customFormat="1">
      <c r="A121" s="2357"/>
      <c r="B121" s="2550"/>
      <c r="C121" s="2511"/>
      <c r="D121" s="2511"/>
      <c r="E121" s="2553"/>
      <c r="F121" s="26" t="str">
        <f>職員点検資料２!F121</f>
        <v>（　　　　　　）</v>
      </c>
      <c r="G121" s="27" t="str">
        <f>IF(職員点検資料２!G121="","",職員点検資料２!G121)</f>
        <v/>
      </c>
      <c r="H121" s="2553"/>
      <c r="I121" s="2553"/>
      <c r="J121" s="2573"/>
      <c r="K121" s="2567"/>
      <c r="L121" s="2429"/>
      <c r="M121" s="2520"/>
      <c r="N121" s="2573"/>
      <c r="O121" s="2567"/>
      <c r="P121" s="2429"/>
      <c r="Q121" s="2520"/>
      <c r="R121" s="2580"/>
      <c r="S121" s="2567"/>
      <c r="T121" s="2429"/>
      <c r="U121" s="2520"/>
      <c r="V121" s="11"/>
      <c r="W121" s="11"/>
      <c r="X121" s="11"/>
      <c r="Y121" s="11"/>
      <c r="AA121" s="2357"/>
      <c r="AB121" s="2357"/>
    </row>
    <row r="122" spans="1:28" s="13" customFormat="1" ht="12" customHeight="1">
      <c r="A122" s="2355">
        <v>40</v>
      </c>
      <c r="B122" s="2548" t="str">
        <f>IF(職員点検資料２!B122="","",職員点検資料２!B122)</f>
        <v/>
      </c>
      <c r="C122" s="2509" t="str">
        <f>IF(職員点検資料２!C122="","",職員点検資料２!C122)</f>
        <v/>
      </c>
      <c r="D122" s="2546" t="str">
        <f>IF(職員点検資料２!D122="","",職員点検資料２!D122)</f>
        <v/>
      </c>
      <c r="E122" s="2551" t="str">
        <f>IF(職員点検資料２!E122="","",職員点検資料２!E122)</f>
        <v/>
      </c>
      <c r="F122" s="22" t="str">
        <f>職員点検資料２!F122</f>
        <v>保育士</v>
      </c>
      <c r="G122" s="23" t="str">
        <f>IF(職員点検資料２!G122="","",職員点検資料２!G122)</f>
        <v/>
      </c>
      <c r="H122" s="2551" t="str">
        <f>IF(職員点検資料２!H122="","",職員点検資料２!H122)</f>
        <v/>
      </c>
      <c r="I122" s="2551" t="str">
        <f>職員点検資料２!I122</f>
        <v>定めあり・定めなし</v>
      </c>
      <c r="J122" s="2571"/>
      <c r="K122" s="2565" t="s">
        <v>500</v>
      </c>
      <c r="L122" s="2454"/>
      <c r="M122" s="2518" t="s">
        <v>500</v>
      </c>
      <c r="N122" s="2571"/>
      <c r="O122" s="2565" t="s">
        <v>500</v>
      </c>
      <c r="P122" s="2454"/>
      <c r="Q122" s="2518" t="s">
        <v>500</v>
      </c>
      <c r="R122" s="2578"/>
      <c r="S122" s="2577" t="s">
        <v>500</v>
      </c>
      <c r="T122" s="2542"/>
      <c r="U122" s="2537" t="s">
        <v>500</v>
      </c>
      <c r="V122" s="11"/>
      <c r="W122" s="11"/>
      <c r="X122" s="11"/>
      <c r="Y122" s="11"/>
      <c r="AA122" s="2355">
        <f>IF(J122+L122&lt;=職員点検資料１!$U$2,J122+L122,職員点検資料１!$U$2)</f>
        <v>0</v>
      </c>
      <c r="AB122" s="2355" t="str">
        <f>職員点検資料２!AG122</f>
        <v/>
      </c>
    </row>
    <row r="123" spans="1:28" s="13" customFormat="1">
      <c r="A123" s="2356"/>
      <c r="B123" s="2549"/>
      <c r="C123" s="2510"/>
      <c r="D123" s="2510"/>
      <c r="E123" s="2552"/>
      <c r="F123" s="24" t="str">
        <f>職員点検資料２!F123</f>
        <v>幼稚園教諭</v>
      </c>
      <c r="G123" s="25" t="str">
        <f>IF(職員点検資料２!G123="","",職員点検資料２!G123)</f>
        <v/>
      </c>
      <c r="H123" s="2552"/>
      <c r="I123" s="2552"/>
      <c r="J123" s="2572"/>
      <c r="K123" s="2566"/>
      <c r="L123" s="2428"/>
      <c r="M123" s="2519"/>
      <c r="N123" s="2572"/>
      <c r="O123" s="2566"/>
      <c r="P123" s="2428"/>
      <c r="Q123" s="2519"/>
      <c r="R123" s="2579"/>
      <c r="S123" s="2566"/>
      <c r="T123" s="2428"/>
      <c r="U123" s="2519"/>
      <c r="V123" s="11"/>
      <c r="W123" s="11"/>
      <c r="X123" s="11"/>
      <c r="Y123" s="11"/>
      <c r="AA123" s="2356"/>
      <c r="AB123" s="2356"/>
    </row>
    <row r="124" spans="1:28" s="13" customFormat="1">
      <c r="A124" s="2357"/>
      <c r="B124" s="2550"/>
      <c r="C124" s="2511"/>
      <c r="D124" s="2511"/>
      <c r="E124" s="2553"/>
      <c r="F124" s="26" t="str">
        <f>職員点検資料２!F124</f>
        <v>（　　　　　　）</v>
      </c>
      <c r="G124" s="27" t="str">
        <f>IF(職員点検資料２!G124="","",職員点検資料２!G124)</f>
        <v/>
      </c>
      <c r="H124" s="2553"/>
      <c r="I124" s="2553"/>
      <c r="J124" s="2573"/>
      <c r="K124" s="2567"/>
      <c r="L124" s="2429"/>
      <c r="M124" s="2520"/>
      <c r="N124" s="2573"/>
      <c r="O124" s="2567"/>
      <c r="P124" s="2429"/>
      <c r="Q124" s="2520"/>
      <c r="R124" s="2580"/>
      <c r="S124" s="2567"/>
      <c r="T124" s="2429"/>
      <c r="U124" s="2520"/>
      <c r="V124" s="11"/>
      <c r="W124" s="11"/>
      <c r="X124" s="11"/>
      <c r="Y124" s="11"/>
      <c r="AA124" s="2357"/>
      <c r="AB124" s="2357"/>
    </row>
    <row r="125" spans="1:28" s="13" customFormat="1" ht="12" customHeight="1">
      <c r="A125" s="2355">
        <v>41</v>
      </c>
      <c r="B125" s="2548" t="str">
        <f>IF(職員点検資料２!B125="","",職員点検資料２!B125)</f>
        <v/>
      </c>
      <c r="C125" s="2509" t="str">
        <f>IF(職員点検資料２!C125="","",職員点検資料２!C125)</f>
        <v/>
      </c>
      <c r="D125" s="2546" t="str">
        <f>IF(職員点検資料２!D125="","",職員点検資料２!D125)</f>
        <v/>
      </c>
      <c r="E125" s="2551" t="str">
        <f>IF(職員点検資料２!E125="","",職員点検資料２!E125)</f>
        <v/>
      </c>
      <c r="F125" s="22" t="str">
        <f>職員点検資料２!F125</f>
        <v>保育士</v>
      </c>
      <c r="G125" s="23" t="str">
        <f>IF(職員点検資料２!G125="","",職員点検資料２!G125)</f>
        <v/>
      </c>
      <c r="H125" s="2551" t="str">
        <f>IF(職員点検資料２!H125="","",職員点検資料２!H125)</f>
        <v/>
      </c>
      <c r="I125" s="2551" t="str">
        <f>職員点検資料２!I125</f>
        <v>定めあり・定めなし</v>
      </c>
      <c r="J125" s="2571"/>
      <c r="K125" s="2565" t="s">
        <v>500</v>
      </c>
      <c r="L125" s="2454"/>
      <c r="M125" s="2518" t="s">
        <v>500</v>
      </c>
      <c r="N125" s="2571"/>
      <c r="O125" s="2565" t="s">
        <v>500</v>
      </c>
      <c r="P125" s="2454"/>
      <c r="Q125" s="2518" t="s">
        <v>500</v>
      </c>
      <c r="R125" s="2578"/>
      <c r="S125" s="2577" t="s">
        <v>500</v>
      </c>
      <c r="T125" s="2542"/>
      <c r="U125" s="2537" t="s">
        <v>500</v>
      </c>
      <c r="V125" s="11"/>
      <c r="W125" s="11"/>
      <c r="X125" s="11"/>
      <c r="Y125" s="11"/>
      <c r="AA125" s="2355">
        <f>IF(J125+L125&lt;=職員点検資料１!$U$2,J125+L125,職員点検資料１!$U$2)</f>
        <v>0</v>
      </c>
      <c r="AB125" s="2355" t="str">
        <f>職員点検資料２!AG125</f>
        <v/>
      </c>
    </row>
    <row r="126" spans="1:28" s="13" customFormat="1">
      <c r="A126" s="2356"/>
      <c r="B126" s="2549"/>
      <c r="C126" s="2510"/>
      <c r="D126" s="2510"/>
      <c r="E126" s="2552"/>
      <c r="F126" s="24" t="str">
        <f>職員点検資料２!F126</f>
        <v>幼稚園教諭</v>
      </c>
      <c r="G126" s="25" t="str">
        <f>IF(職員点検資料２!G126="","",職員点検資料２!G126)</f>
        <v/>
      </c>
      <c r="H126" s="2552"/>
      <c r="I126" s="2552"/>
      <c r="J126" s="2572"/>
      <c r="K126" s="2566"/>
      <c r="L126" s="2428"/>
      <c r="M126" s="2519"/>
      <c r="N126" s="2572"/>
      <c r="O126" s="2566"/>
      <c r="P126" s="2428"/>
      <c r="Q126" s="2519"/>
      <c r="R126" s="2579"/>
      <c r="S126" s="2566"/>
      <c r="T126" s="2428"/>
      <c r="U126" s="2519"/>
      <c r="V126" s="11"/>
      <c r="W126" s="11"/>
      <c r="X126" s="11"/>
      <c r="Y126" s="11"/>
      <c r="AA126" s="2356"/>
      <c r="AB126" s="2356"/>
    </row>
    <row r="127" spans="1:28" s="13" customFormat="1">
      <c r="A127" s="2357"/>
      <c r="B127" s="2550"/>
      <c r="C127" s="2511"/>
      <c r="D127" s="2511"/>
      <c r="E127" s="2553"/>
      <c r="F127" s="26" t="str">
        <f>職員点検資料２!F127</f>
        <v>（　　　　　　）</v>
      </c>
      <c r="G127" s="27" t="str">
        <f>IF(職員点検資料２!G127="","",職員点検資料２!G127)</f>
        <v/>
      </c>
      <c r="H127" s="2553"/>
      <c r="I127" s="2553"/>
      <c r="J127" s="2573"/>
      <c r="K127" s="2567"/>
      <c r="L127" s="2429"/>
      <c r="M127" s="2520"/>
      <c r="N127" s="2573"/>
      <c r="O127" s="2567"/>
      <c r="P127" s="2429"/>
      <c r="Q127" s="2520"/>
      <c r="R127" s="2580"/>
      <c r="S127" s="2567"/>
      <c r="T127" s="2429"/>
      <c r="U127" s="2520"/>
      <c r="V127" s="11"/>
      <c r="W127" s="11"/>
      <c r="X127" s="11"/>
      <c r="Y127" s="11"/>
      <c r="AA127" s="2357"/>
      <c r="AB127" s="2357"/>
    </row>
    <row r="128" spans="1:28" s="13" customFormat="1" ht="12" customHeight="1">
      <c r="A128" s="2355">
        <v>42</v>
      </c>
      <c r="B128" s="2548" t="str">
        <f>IF(職員点検資料２!B128="","",職員点検資料２!B128)</f>
        <v/>
      </c>
      <c r="C128" s="2509" t="str">
        <f>IF(職員点検資料２!C128="","",職員点検資料２!C128)</f>
        <v/>
      </c>
      <c r="D128" s="2546" t="str">
        <f>IF(職員点検資料２!D128="","",職員点検資料２!D128)</f>
        <v/>
      </c>
      <c r="E128" s="2551" t="str">
        <f>IF(職員点検資料２!E128="","",職員点検資料２!E128)</f>
        <v/>
      </c>
      <c r="F128" s="22" t="str">
        <f>職員点検資料２!F128</f>
        <v>保育士</v>
      </c>
      <c r="G128" s="23" t="str">
        <f>IF(職員点検資料２!G128="","",職員点検資料２!G128)</f>
        <v/>
      </c>
      <c r="H128" s="2551" t="str">
        <f>IF(職員点検資料２!H128="","",職員点検資料２!H128)</f>
        <v/>
      </c>
      <c r="I128" s="2551" t="str">
        <f>職員点検資料２!I128</f>
        <v>定めあり・定めなし</v>
      </c>
      <c r="J128" s="2571"/>
      <c r="K128" s="2565" t="s">
        <v>500</v>
      </c>
      <c r="L128" s="2454"/>
      <c r="M128" s="2518" t="s">
        <v>500</v>
      </c>
      <c r="N128" s="2571"/>
      <c r="O128" s="2565" t="s">
        <v>500</v>
      </c>
      <c r="P128" s="2454"/>
      <c r="Q128" s="2518" t="s">
        <v>500</v>
      </c>
      <c r="R128" s="2578"/>
      <c r="S128" s="2577" t="s">
        <v>500</v>
      </c>
      <c r="T128" s="2542"/>
      <c r="U128" s="2537" t="s">
        <v>500</v>
      </c>
      <c r="V128" s="11"/>
      <c r="W128" s="11"/>
      <c r="X128" s="11"/>
      <c r="Y128" s="11"/>
      <c r="AA128" s="2355">
        <f>IF(J128+L128&lt;=職員点検資料１!$U$2,J128+L128,職員点検資料１!$U$2)</f>
        <v>0</v>
      </c>
      <c r="AB128" s="2355" t="str">
        <f>職員点検資料２!AG128</f>
        <v/>
      </c>
    </row>
    <row r="129" spans="1:28" s="13" customFormat="1">
      <c r="A129" s="2356"/>
      <c r="B129" s="2549"/>
      <c r="C129" s="2510"/>
      <c r="D129" s="2510"/>
      <c r="E129" s="2552"/>
      <c r="F129" s="24" t="str">
        <f>職員点検資料２!F129</f>
        <v>幼稚園教諭</v>
      </c>
      <c r="G129" s="25" t="str">
        <f>IF(職員点検資料２!G129="","",職員点検資料２!G129)</f>
        <v/>
      </c>
      <c r="H129" s="2552"/>
      <c r="I129" s="2552"/>
      <c r="J129" s="2572"/>
      <c r="K129" s="2566"/>
      <c r="L129" s="2428"/>
      <c r="M129" s="2519"/>
      <c r="N129" s="2572"/>
      <c r="O129" s="2566"/>
      <c r="P129" s="2428"/>
      <c r="Q129" s="2519"/>
      <c r="R129" s="2579"/>
      <c r="S129" s="2566"/>
      <c r="T129" s="2428"/>
      <c r="U129" s="2519"/>
      <c r="V129" s="11"/>
      <c r="W129" s="11"/>
      <c r="X129" s="11"/>
      <c r="Y129" s="11"/>
      <c r="AA129" s="2356"/>
      <c r="AB129" s="2356"/>
    </row>
    <row r="130" spans="1:28" s="13" customFormat="1">
      <c r="A130" s="2357"/>
      <c r="B130" s="2550"/>
      <c r="C130" s="2511"/>
      <c r="D130" s="2511"/>
      <c r="E130" s="2553"/>
      <c r="F130" s="26" t="str">
        <f>職員点検資料２!F130</f>
        <v>（　　　　　　）</v>
      </c>
      <c r="G130" s="27" t="str">
        <f>IF(職員点検資料２!G130="","",職員点検資料２!G130)</f>
        <v/>
      </c>
      <c r="H130" s="2553"/>
      <c r="I130" s="2553"/>
      <c r="J130" s="2573"/>
      <c r="K130" s="2567"/>
      <c r="L130" s="2429"/>
      <c r="M130" s="2520"/>
      <c r="N130" s="2573"/>
      <c r="O130" s="2567"/>
      <c r="P130" s="2429"/>
      <c r="Q130" s="2520"/>
      <c r="R130" s="2580"/>
      <c r="S130" s="2567"/>
      <c r="T130" s="2429"/>
      <c r="U130" s="2520"/>
      <c r="V130" s="11"/>
      <c r="W130" s="11"/>
      <c r="X130" s="11"/>
      <c r="Y130" s="11"/>
      <c r="AA130" s="2357"/>
      <c r="AB130" s="2357"/>
    </row>
    <row r="131" spans="1:28" s="13" customFormat="1" ht="12" customHeight="1">
      <c r="A131" s="2355">
        <v>43</v>
      </c>
      <c r="B131" s="2548" t="str">
        <f>IF(職員点検資料２!B131="","",職員点検資料２!B131)</f>
        <v/>
      </c>
      <c r="C131" s="2509" t="str">
        <f>IF(職員点検資料２!C131="","",職員点検資料２!C131)</f>
        <v/>
      </c>
      <c r="D131" s="2546" t="str">
        <f>IF(職員点検資料２!D131="","",職員点検資料２!D131)</f>
        <v/>
      </c>
      <c r="E131" s="2551" t="str">
        <f>IF(職員点検資料２!E131="","",職員点検資料２!E131)</f>
        <v/>
      </c>
      <c r="F131" s="22" t="str">
        <f>職員点検資料２!F131</f>
        <v>保育士</v>
      </c>
      <c r="G131" s="23" t="str">
        <f>IF(職員点検資料２!G131="","",職員点検資料２!G131)</f>
        <v/>
      </c>
      <c r="H131" s="2551" t="str">
        <f>IF(職員点検資料２!H131="","",職員点検資料２!H131)</f>
        <v/>
      </c>
      <c r="I131" s="2551" t="str">
        <f>職員点検資料２!I131</f>
        <v>定めあり・定めなし</v>
      </c>
      <c r="J131" s="2571"/>
      <c r="K131" s="2565" t="s">
        <v>500</v>
      </c>
      <c r="L131" s="2454"/>
      <c r="M131" s="2518" t="s">
        <v>500</v>
      </c>
      <c r="N131" s="2571"/>
      <c r="O131" s="2565" t="s">
        <v>500</v>
      </c>
      <c r="P131" s="2454"/>
      <c r="Q131" s="2518" t="s">
        <v>500</v>
      </c>
      <c r="R131" s="2578"/>
      <c r="S131" s="2577" t="s">
        <v>500</v>
      </c>
      <c r="T131" s="2542"/>
      <c r="U131" s="2537" t="s">
        <v>500</v>
      </c>
      <c r="V131" s="11"/>
      <c r="W131" s="11"/>
      <c r="X131" s="11"/>
      <c r="Y131" s="11"/>
      <c r="AA131" s="2355">
        <f>IF(J131+L131&lt;=職員点検資料１!$U$2,J131+L131,職員点検資料１!$U$2)</f>
        <v>0</v>
      </c>
      <c r="AB131" s="2355" t="str">
        <f>職員点検資料２!AG131</f>
        <v/>
      </c>
    </row>
    <row r="132" spans="1:28" s="13" customFormat="1">
      <c r="A132" s="2356"/>
      <c r="B132" s="2549"/>
      <c r="C132" s="2510"/>
      <c r="D132" s="2510"/>
      <c r="E132" s="2552"/>
      <c r="F132" s="24" t="str">
        <f>職員点検資料２!F132</f>
        <v>幼稚園教諭</v>
      </c>
      <c r="G132" s="25" t="str">
        <f>IF(職員点検資料２!G132="","",職員点検資料２!G132)</f>
        <v/>
      </c>
      <c r="H132" s="2552"/>
      <c r="I132" s="2552"/>
      <c r="J132" s="2572"/>
      <c r="K132" s="2566"/>
      <c r="L132" s="2428"/>
      <c r="M132" s="2519"/>
      <c r="N132" s="2572"/>
      <c r="O132" s="2566"/>
      <c r="P132" s="2428"/>
      <c r="Q132" s="2519"/>
      <c r="R132" s="2579"/>
      <c r="S132" s="2566"/>
      <c r="T132" s="2428"/>
      <c r="U132" s="2519"/>
      <c r="V132" s="11"/>
      <c r="W132" s="11"/>
      <c r="X132" s="11"/>
      <c r="Y132" s="11"/>
      <c r="AA132" s="2356"/>
      <c r="AB132" s="2356"/>
    </row>
    <row r="133" spans="1:28" s="13" customFormat="1">
      <c r="A133" s="2357"/>
      <c r="B133" s="2550"/>
      <c r="C133" s="2511"/>
      <c r="D133" s="2511"/>
      <c r="E133" s="2553"/>
      <c r="F133" s="26" t="str">
        <f>職員点検資料２!F133</f>
        <v>（　　　　　　）</v>
      </c>
      <c r="G133" s="27" t="str">
        <f>IF(職員点検資料２!G133="","",職員点検資料２!G133)</f>
        <v/>
      </c>
      <c r="H133" s="2553"/>
      <c r="I133" s="2553"/>
      <c r="J133" s="2573"/>
      <c r="K133" s="2567"/>
      <c r="L133" s="2429"/>
      <c r="M133" s="2520"/>
      <c r="N133" s="2573"/>
      <c r="O133" s="2567"/>
      <c r="P133" s="2429"/>
      <c r="Q133" s="2520"/>
      <c r="R133" s="2580"/>
      <c r="S133" s="2567"/>
      <c r="T133" s="2429"/>
      <c r="U133" s="2520"/>
      <c r="V133" s="11"/>
      <c r="W133" s="11"/>
      <c r="X133" s="11"/>
      <c r="Y133" s="11"/>
      <c r="AA133" s="2357"/>
      <c r="AB133" s="2357"/>
    </row>
    <row r="134" spans="1:28" s="13" customFormat="1" ht="12" customHeight="1">
      <c r="A134" s="2355">
        <v>44</v>
      </c>
      <c r="B134" s="2548" t="str">
        <f>IF(職員点検資料２!B134="","",職員点検資料２!B134)</f>
        <v/>
      </c>
      <c r="C134" s="2509" t="str">
        <f>IF(職員点検資料２!C134="","",職員点検資料２!C134)</f>
        <v/>
      </c>
      <c r="D134" s="2546" t="str">
        <f>IF(職員点検資料２!D134="","",職員点検資料２!D134)</f>
        <v/>
      </c>
      <c r="E134" s="2551" t="str">
        <f>IF(職員点検資料２!E134="","",職員点検資料２!E134)</f>
        <v/>
      </c>
      <c r="F134" s="22" t="str">
        <f>職員点検資料２!F134</f>
        <v>保育士</v>
      </c>
      <c r="G134" s="23" t="str">
        <f>IF(職員点検資料２!G134="","",職員点検資料２!G134)</f>
        <v/>
      </c>
      <c r="H134" s="2551" t="str">
        <f>IF(職員点検資料２!H134="","",職員点検資料２!H134)</f>
        <v/>
      </c>
      <c r="I134" s="2551" t="str">
        <f>職員点検資料２!I134</f>
        <v>定めあり・定めなし</v>
      </c>
      <c r="J134" s="2571"/>
      <c r="K134" s="2565" t="s">
        <v>500</v>
      </c>
      <c r="L134" s="2454"/>
      <c r="M134" s="2518" t="s">
        <v>500</v>
      </c>
      <c r="N134" s="2571"/>
      <c r="O134" s="2565" t="s">
        <v>500</v>
      </c>
      <c r="P134" s="2454"/>
      <c r="Q134" s="2518" t="s">
        <v>500</v>
      </c>
      <c r="R134" s="2578"/>
      <c r="S134" s="2577" t="s">
        <v>500</v>
      </c>
      <c r="T134" s="2542"/>
      <c r="U134" s="2537" t="s">
        <v>500</v>
      </c>
      <c r="V134" s="11"/>
      <c r="W134" s="11"/>
      <c r="X134" s="11"/>
      <c r="Y134" s="11"/>
      <c r="AA134" s="2355">
        <f>IF(J134+L134&lt;=職員点検資料１!$U$2,J134+L134,職員点検資料１!$U$2)</f>
        <v>0</v>
      </c>
      <c r="AB134" s="2355" t="str">
        <f>職員点検資料２!AG134</f>
        <v/>
      </c>
    </row>
    <row r="135" spans="1:28" s="13" customFormat="1">
      <c r="A135" s="2356"/>
      <c r="B135" s="2549"/>
      <c r="C135" s="2510"/>
      <c r="D135" s="2510"/>
      <c r="E135" s="2552"/>
      <c r="F135" s="24" t="str">
        <f>職員点検資料２!F135</f>
        <v>幼稚園教諭</v>
      </c>
      <c r="G135" s="25" t="str">
        <f>IF(職員点検資料２!G135="","",職員点検資料２!G135)</f>
        <v/>
      </c>
      <c r="H135" s="2552"/>
      <c r="I135" s="2552"/>
      <c r="J135" s="2572"/>
      <c r="K135" s="2566"/>
      <c r="L135" s="2428"/>
      <c r="M135" s="2519"/>
      <c r="N135" s="2572"/>
      <c r="O135" s="2566"/>
      <c r="P135" s="2428"/>
      <c r="Q135" s="2519"/>
      <c r="R135" s="2579"/>
      <c r="S135" s="2566"/>
      <c r="T135" s="2428"/>
      <c r="U135" s="2519"/>
      <c r="V135" s="11"/>
      <c r="W135" s="11"/>
      <c r="X135" s="11"/>
      <c r="Y135" s="11"/>
      <c r="AA135" s="2356"/>
      <c r="AB135" s="2356"/>
    </row>
    <row r="136" spans="1:28" s="13" customFormat="1">
      <c r="A136" s="2357"/>
      <c r="B136" s="2550"/>
      <c r="C136" s="2511"/>
      <c r="D136" s="2511"/>
      <c r="E136" s="2553"/>
      <c r="F136" s="26" t="str">
        <f>職員点検資料２!F136</f>
        <v>（　　　　　　）</v>
      </c>
      <c r="G136" s="27" t="str">
        <f>IF(職員点検資料２!G136="","",職員点検資料２!G136)</f>
        <v/>
      </c>
      <c r="H136" s="2553"/>
      <c r="I136" s="2553"/>
      <c r="J136" s="2573"/>
      <c r="K136" s="2567"/>
      <c r="L136" s="2429"/>
      <c r="M136" s="2520"/>
      <c r="N136" s="2573"/>
      <c r="O136" s="2567"/>
      <c r="P136" s="2429"/>
      <c r="Q136" s="2520"/>
      <c r="R136" s="2580"/>
      <c r="S136" s="2567"/>
      <c r="T136" s="2429"/>
      <c r="U136" s="2520"/>
      <c r="V136" s="11"/>
      <c r="W136" s="11"/>
      <c r="X136" s="11"/>
      <c r="Y136" s="11"/>
      <c r="AA136" s="2357"/>
      <c r="AB136" s="2357"/>
    </row>
    <row r="137" spans="1:28" s="13" customFormat="1" ht="12" customHeight="1">
      <c r="A137" s="2355">
        <v>45</v>
      </c>
      <c r="B137" s="2548" t="str">
        <f>IF(職員点検資料２!B137="","",職員点検資料２!B137)</f>
        <v/>
      </c>
      <c r="C137" s="2509" t="str">
        <f>IF(職員点検資料２!C137="","",職員点検資料２!C137)</f>
        <v/>
      </c>
      <c r="D137" s="2546" t="str">
        <f>IF(職員点検資料２!D137="","",職員点検資料２!D137)</f>
        <v/>
      </c>
      <c r="E137" s="2551" t="str">
        <f>IF(職員点検資料２!E137="","",職員点検資料２!E137)</f>
        <v/>
      </c>
      <c r="F137" s="22" t="str">
        <f>職員点検資料２!F137</f>
        <v>保育士</v>
      </c>
      <c r="G137" s="23" t="str">
        <f>IF(職員点検資料２!G137="","",職員点検資料２!G137)</f>
        <v/>
      </c>
      <c r="H137" s="2551" t="str">
        <f>IF(職員点検資料２!H137="","",職員点検資料２!H137)</f>
        <v/>
      </c>
      <c r="I137" s="2551" t="str">
        <f>職員点検資料２!I137</f>
        <v>定めあり・定めなし</v>
      </c>
      <c r="J137" s="2571"/>
      <c r="K137" s="2565" t="s">
        <v>500</v>
      </c>
      <c r="L137" s="2454"/>
      <c r="M137" s="2518" t="s">
        <v>500</v>
      </c>
      <c r="N137" s="2571"/>
      <c r="O137" s="2565" t="s">
        <v>500</v>
      </c>
      <c r="P137" s="2454"/>
      <c r="Q137" s="2518" t="s">
        <v>500</v>
      </c>
      <c r="R137" s="2578"/>
      <c r="S137" s="2577" t="s">
        <v>500</v>
      </c>
      <c r="T137" s="2542"/>
      <c r="U137" s="2537" t="s">
        <v>500</v>
      </c>
      <c r="V137" s="11"/>
      <c r="W137" s="11"/>
      <c r="X137" s="11"/>
      <c r="Y137" s="11"/>
      <c r="AA137" s="2355">
        <f>IF(J137+L137&lt;=職員点検資料１!$U$2,J137+L137,職員点検資料１!$U$2)</f>
        <v>0</v>
      </c>
      <c r="AB137" s="2355" t="str">
        <f>職員点検資料２!AG137</f>
        <v/>
      </c>
    </row>
    <row r="138" spans="1:28" s="13" customFormat="1">
      <c r="A138" s="2356"/>
      <c r="B138" s="2549"/>
      <c r="C138" s="2510"/>
      <c r="D138" s="2510"/>
      <c r="E138" s="2552"/>
      <c r="F138" s="24" t="str">
        <f>職員点検資料２!F138</f>
        <v>幼稚園教諭</v>
      </c>
      <c r="G138" s="25" t="str">
        <f>IF(職員点検資料２!G138="","",職員点検資料２!G138)</f>
        <v/>
      </c>
      <c r="H138" s="2552"/>
      <c r="I138" s="2552"/>
      <c r="J138" s="2572"/>
      <c r="K138" s="2566"/>
      <c r="L138" s="2428"/>
      <c r="M138" s="2519"/>
      <c r="N138" s="2572"/>
      <c r="O138" s="2566"/>
      <c r="P138" s="2428"/>
      <c r="Q138" s="2519"/>
      <c r="R138" s="2579"/>
      <c r="S138" s="2566"/>
      <c r="T138" s="2428"/>
      <c r="U138" s="2519"/>
      <c r="V138" s="11"/>
      <c r="W138" s="11"/>
      <c r="X138" s="11"/>
      <c r="Y138" s="11"/>
      <c r="AA138" s="2356"/>
      <c r="AB138" s="2356"/>
    </row>
    <row r="139" spans="1:28" s="13" customFormat="1">
      <c r="A139" s="2357"/>
      <c r="B139" s="2550"/>
      <c r="C139" s="2511"/>
      <c r="D139" s="2511"/>
      <c r="E139" s="2553"/>
      <c r="F139" s="26" t="str">
        <f>職員点検資料２!F139</f>
        <v>（　　　　　　）</v>
      </c>
      <c r="G139" s="27" t="str">
        <f>IF(職員点検資料２!G139="","",職員点検資料２!G139)</f>
        <v/>
      </c>
      <c r="H139" s="2553"/>
      <c r="I139" s="2553"/>
      <c r="J139" s="2573"/>
      <c r="K139" s="2567"/>
      <c r="L139" s="2429"/>
      <c r="M139" s="2520"/>
      <c r="N139" s="2573"/>
      <c r="O139" s="2567"/>
      <c r="P139" s="2429"/>
      <c r="Q139" s="2520"/>
      <c r="R139" s="2580"/>
      <c r="S139" s="2567"/>
      <c r="T139" s="2429"/>
      <c r="U139" s="2520"/>
      <c r="V139" s="11"/>
      <c r="W139" s="11"/>
      <c r="X139" s="11"/>
      <c r="Y139" s="11"/>
      <c r="AA139" s="2357"/>
      <c r="AB139" s="2357"/>
    </row>
    <row r="140" spans="1:28" s="13" customFormat="1" ht="12" customHeight="1">
      <c r="A140" s="2355">
        <v>46</v>
      </c>
      <c r="B140" s="2548" t="str">
        <f>IF(職員点検資料２!B140="","",職員点検資料２!B140)</f>
        <v/>
      </c>
      <c r="C140" s="2509" t="str">
        <f>IF(職員点検資料２!C140="","",職員点検資料２!C140)</f>
        <v/>
      </c>
      <c r="D140" s="2546" t="str">
        <f>IF(職員点検資料２!D140="","",職員点検資料２!D140)</f>
        <v/>
      </c>
      <c r="E140" s="2551" t="str">
        <f>IF(職員点検資料２!E140="","",職員点検資料２!E140)</f>
        <v/>
      </c>
      <c r="F140" s="22" t="str">
        <f>職員点検資料２!F140</f>
        <v>保育士</v>
      </c>
      <c r="G140" s="23" t="str">
        <f>IF(職員点検資料２!G140="","",職員点検資料２!G140)</f>
        <v/>
      </c>
      <c r="H140" s="2551" t="str">
        <f>IF(職員点検資料２!H140="","",職員点検資料２!H140)</f>
        <v/>
      </c>
      <c r="I140" s="2551" t="str">
        <f>職員点検資料２!I140</f>
        <v>定めあり・定めなし</v>
      </c>
      <c r="J140" s="2571"/>
      <c r="K140" s="2565" t="s">
        <v>500</v>
      </c>
      <c r="L140" s="2454"/>
      <c r="M140" s="2518" t="s">
        <v>500</v>
      </c>
      <c r="N140" s="2571"/>
      <c r="O140" s="2565" t="s">
        <v>500</v>
      </c>
      <c r="P140" s="2454"/>
      <c r="Q140" s="2518" t="s">
        <v>500</v>
      </c>
      <c r="R140" s="2578"/>
      <c r="S140" s="2577" t="s">
        <v>500</v>
      </c>
      <c r="T140" s="2542"/>
      <c r="U140" s="2537" t="s">
        <v>500</v>
      </c>
      <c r="V140" s="11"/>
      <c r="W140" s="11"/>
      <c r="X140" s="11"/>
      <c r="Y140" s="11"/>
      <c r="AA140" s="2355">
        <f>IF(J140+L140&lt;=職員点検資料１!$U$2,J140+L140,職員点検資料１!$U$2)</f>
        <v>0</v>
      </c>
      <c r="AB140" s="2355" t="str">
        <f>職員点検資料２!AG140</f>
        <v/>
      </c>
    </row>
    <row r="141" spans="1:28" s="13" customFormat="1">
      <c r="A141" s="2356"/>
      <c r="B141" s="2549"/>
      <c r="C141" s="2510"/>
      <c r="D141" s="2510"/>
      <c r="E141" s="2552"/>
      <c r="F141" s="24" t="str">
        <f>職員点検資料２!F141</f>
        <v>幼稚園教諭</v>
      </c>
      <c r="G141" s="25" t="str">
        <f>IF(職員点検資料２!G141="","",職員点検資料２!G141)</f>
        <v/>
      </c>
      <c r="H141" s="2552"/>
      <c r="I141" s="2552"/>
      <c r="J141" s="2572"/>
      <c r="K141" s="2566"/>
      <c r="L141" s="2428"/>
      <c r="M141" s="2519"/>
      <c r="N141" s="2572"/>
      <c r="O141" s="2566"/>
      <c r="P141" s="2428"/>
      <c r="Q141" s="2519"/>
      <c r="R141" s="2579"/>
      <c r="S141" s="2566"/>
      <c r="T141" s="2428"/>
      <c r="U141" s="2519"/>
      <c r="V141" s="11"/>
      <c r="W141" s="11"/>
      <c r="X141" s="11"/>
      <c r="Y141" s="11"/>
      <c r="AA141" s="2356"/>
      <c r="AB141" s="2356"/>
    </row>
    <row r="142" spans="1:28" s="13" customFormat="1">
      <c r="A142" s="2357"/>
      <c r="B142" s="2550"/>
      <c r="C142" s="2511"/>
      <c r="D142" s="2511"/>
      <c r="E142" s="2553"/>
      <c r="F142" s="26" t="str">
        <f>職員点検資料２!F142</f>
        <v>（　　　　　　）</v>
      </c>
      <c r="G142" s="27" t="str">
        <f>IF(職員点検資料２!G142="","",職員点検資料２!G142)</f>
        <v/>
      </c>
      <c r="H142" s="2553"/>
      <c r="I142" s="2553"/>
      <c r="J142" s="2573"/>
      <c r="K142" s="2567"/>
      <c r="L142" s="2429"/>
      <c r="M142" s="2520"/>
      <c r="N142" s="2573"/>
      <c r="O142" s="2567"/>
      <c r="P142" s="2429"/>
      <c r="Q142" s="2520"/>
      <c r="R142" s="2580"/>
      <c r="S142" s="2567"/>
      <c r="T142" s="2429"/>
      <c r="U142" s="2520"/>
      <c r="V142" s="11"/>
      <c r="W142" s="11"/>
      <c r="X142" s="11"/>
      <c r="Y142" s="11"/>
      <c r="AA142" s="2357"/>
      <c r="AB142" s="2357"/>
    </row>
    <row r="143" spans="1:28" s="13" customFormat="1" ht="12" customHeight="1">
      <c r="A143" s="2355">
        <v>47</v>
      </c>
      <c r="B143" s="2548" t="str">
        <f>IF(職員点検資料２!B143="","",職員点検資料２!B143)</f>
        <v/>
      </c>
      <c r="C143" s="2509" t="str">
        <f>IF(職員点検資料２!C143="","",職員点検資料２!C143)</f>
        <v/>
      </c>
      <c r="D143" s="2546" t="str">
        <f>IF(職員点検資料２!D143="","",職員点検資料２!D143)</f>
        <v/>
      </c>
      <c r="E143" s="2551" t="str">
        <f>IF(職員点検資料２!E143="","",職員点検資料２!E143)</f>
        <v/>
      </c>
      <c r="F143" s="22" t="str">
        <f>職員点検資料２!F143</f>
        <v>保育士</v>
      </c>
      <c r="G143" s="23" t="str">
        <f>IF(職員点検資料２!G143="","",職員点検資料２!G143)</f>
        <v/>
      </c>
      <c r="H143" s="2551" t="str">
        <f>IF(職員点検資料２!H143="","",職員点検資料２!H143)</f>
        <v/>
      </c>
      <c r="I143" s="2551" t="str">
        <f>職員点検資料２!I143</f>
        <v>定めあり・定めなし</v>
      </c>
      <c r="J143" s="2571"/>
      <c r="K143" s="2565" t="s">
        <v>500</v>
      </c>
      <c r="L143" s="2454"/>
      <c r="M143" s="2518" t="s">
        <v>500</v>
      </c>
      <c r="N143" s="2571"/>
      <c r="O143" s="2565" t="s">
        <v>500</v>
      </c>
      <c r="P143" s="2454"/>
      <c r="Q143" s="2518" t="s">
        <v>500</v>
      </c>
      <c r="R143" s="2578"/>
      <c r="S143" s="2577" t="s">
        <v>500</v>
      </c>
      <c r="T143" s="2542"/>
      <c r="U143" s="2537" t="s">
        <v>500</v>
      </c>
      <c r="V143" s="11"/>
      <c r="W143" s="11"/>
      <c r="X143" s="11"/>
      <c r="Y143" s="11"/>
      <c r="AA143" s="2355">
        <f>IF(J143+L143&lt;=職員点検資料１!$U$2,J143+L143,職員点検資料１!$U$2)</f>
        <v>0</v>
      </c>
      <c r="AB143" s="2355" t="str">
        <f>職員点検資料２!AG143</f>
        <v/>
      </c>
    </row>
    <row r="144" spans="1:28" s="13" customFormat="1">
      <c r="A144" s="2356"/>
      <c r="B144" s="2549"/>
      <c r="C144" s="2510"/>
      <c r="D144" s="2510"/>
      <c r="E144" s="2552"/>
      <c r="F144" s="24" t="str">
        <f>職員点検資料２!F144</f>
        <v>幼稚園教諭</v>
      </c>
      <c r="G144" s="25" t="str">
        <f>IF(職員点検資料２!G144="","",職員点検資料２!G144)</f>
        <v/>
      </c>
      <c r="H144" s="2552"/>
      <c r="I144" s="2552"/>
      <c r="J144" s="2572"/>
      <c r="K144" s="2566"/>
      <c r="L144" s="2428"/>
      <c r="M144" s="2519"/>
      <c r="N144" s="2572"/>
      <c r="O144" s="2566"/>
      <c r="P144" s="2428"/>
      <c r="Q144" s="2519"/>
      <c r="R144" s="2579"/>
      <c r="S144" s="2566"/>
      <c r="T144" s="2428"/>
      <c r="U144" s="2519"/>
      <c r="V144" s="11"/>
      <c r="W144" s="11"/>
      <c r="X144" s="11"/>
      <c r="Y144" s="11"/>
      <c r="AA144" s="2356"/>
      <c r="AB144" s="2356"/>
    </row>
    <row r="145" spans="1:28" s="13" customFormat="1">
      <c r="A145" s="2357"/>
      <c r="B145" s="2550"/>
      <c r="C145" s="2511"/>
      <c r="D145" s="2511"/>
      <c r="E145" s="2553"/>
      <c r="F145" s="26" t="str">
        <f>職員点検資料２!F145</f>
        <v>（　　　　　　）</v>
      </c>
      <c r="G145" s="27" t="str">
        <f>IF(職員点検資料２!G145="","",職員点検資料２!G145)</f>
        <v/>
      </c>
      <c r="H145" s="2553"/>
      <c r="I145" s="2553"/>
      <c r="J145" s="2573"/>
      <c r="K145" s="2567"/>
      <c r="L145" s="2429"/>
      <c r="M145" s="2520"/>
      <c r="N145" s="2573"/>
      <c r="O145" s="2567"/>
      <c r="P145" s="2429"/>
      <c r="Q145" s="2520"/>
      <c r="R145" s="2580"/>
      <c r="S145" s="2567"/>
      <c r="T145" s="2429"/>
      <c r="U145" s="2520"/>
      <c r="V145" s="11"/>
      <c r="W145" s="11"/>
      <c r="X145" s="11"/>
      <c r="Y145" s="11"/>
      <c r="AA145" s="2357"/>
      <c r="AB145" s="2357"/>
    </row>
    <row r="146" spans="1:28" s="13" customFormat="1" ht="12" customHeight="1">
      <c r="A146" s="2355">
        <v>48</v>
      </c>
      <c r="B146" s="2548" t="str">
        <f>IF(職員点検資料２!B146="","",職員点検資料２!B146)</f>
        <v/>
      </c>
      <c r="C146" s="2509" t="str">
        <f>IF(職員点検資料２!C146="","",職員点検資料２!C146)</f>
        <v/>
      </c>
      <c r="D146" s="2546" t="str">
        <f>IF(職員点検資料２!D146="","",職員点検資料２!D146)</f>
        <v/>
      </c>
      <c r="E146" s="2551" t="str">
        <f>IF(職員点検資料２!E146="","",職員点検資料２!E146)</f>
        <v/>
      </c>
      <c r="F146" s="22" t="str">
        <f>職員点検資料２!F146</f>
        <v>保育士</v>
      </c>
      <c r="G146" s="23" t="str">
        <f>IF(職員点検資料２!G146="","",職員点検資料２!G146)</f>
        <v/>
      </c>
      <c r="H146" s="2551" t="str">
        <f>IF(職員点検資料２!H146="","",職員点検資料２!H146)</f>
        <v/>
      </c>
      <c r="I146" s="2551" t="str">
        <f>職員点検資料２!I146</f>
        <v>定めあり・定めなし</v>
      </c>
      <c r="J146" s="2571"/>
      <c r="K146" s="2565" t="s">
        <v>500</v>
      </c>
      <c r="L146" s="2454"/>
      <c r="M146" s="2518" t="s">
        <v>500</v>
      </c>
      <c r="N146" s="2571"/>
      <c r="O146" s="2565" t="s">
        <v>500</v>
      </c>
      <c r="P146" s="2454"/>
      <c r="Q146" s="2518" t="s">
        <v>500</v>
      </c>
      <c r="R146" s="2578"/>
      <c r="S146" s="2577" t="s">
        <v>500</v>
      </c>
      <c r="T146" s="2542"/>
      <c r="U146" s="2537" t="s">
        <v>500</v>
      </c>
      <c r="V146" s="11"/>
      <c r="W146" s="11"/>
      <c r="X146" s="11"/>
      <c r="Y146" s="11"/>
      <c r="AA146" s="2355">
        <f>IF(J146+L146&lt;=職員点検資料１!$U$2,J146+L146,職員点検資料１!$U$2)</f>
        <v>0</v>
      </c>
      <c r="AB146" s="2355" t="str">
        <f>職員点検資料２!AG146</f>
        <v/>
      </c>
    </row>
    <row r="147" spans="1:28" s="13" customFormat="1">
      <c r="A147" s="2356"/>
      <c r="B147" s="2549"/>
      <c r="C147" s="2510"/>
      <c r="D147" s="2510"/>
      <c r="E147" s="2552"/>
      <c r="F147" s="24" t="str">
        <f>職員点検資料２!F147</f>
        <v>幼稚園教諭</v>
      </c>
      <c r="G147" s="25" t="str">
        <f>IF(職員点検資料２!G147="","",職員点検資料２!G147)</f>
        <v/>
      </c>
      <c r="H147" s="2552"/>
      <c r="I147" s="2552"/>
      <c r="J147" s="2572"/>
      <c r="K147" s="2566"/>
      <c r="L147" s="2428"/>
      <c r="M147" s="2519"/>
      <c r="N147" s="2572"/>
      <c r="O147" s="2566"/>
      <c r="P147" s="2428"/>
      <c r="Q147" s="2519"/>
      <c r="R147" s="2579"/>
      <c r="S147" s="2566"/>
      <c r="T147" s="2428"/>
      <c r="U147" s="2519"/>
      <c r="V147" s="11"/>
      <c r="W147" s="11"/>
      <c r="X147" s="11"/>
      <c r="Y147" s="11"/>
      <c r="AA147" s="2356"/>
      <c r="AB147" s="2356"/>
    </row>
    <row r="148" spans="1:28" s="13" customFormat="1">
      <c r="A148" s="2357"/>
      <c r="B148" s="2550"/>
      <c r="C148" s="2511"/>
      <c r="D148" s="2511"/>
      <c r="E148" s="2553"/>
      <c r="F148" s="26" t="str">
        <f>職員点検資料２!F148</f>
        <v>（　　　　　　）</v>
      </c>
      <c r="G148" s="27" t="str">
        <f>IF(職員点検資料２!G148="","",職員点検資料２!G148)</f>
        <v/>
      </c>
      <c r="H148" s="2553"/>
      <c r="I148" s="2553"/>
      <c r="J148" s="2573"/>
      <c r="K148" s="2567"/>
      <c r="L148" s="2429"/>
      <c r="M148" s="2520"/>
      <c r="N148" s="2573"/>
      <c r="O148" s="2567"/>
      <c r="P148" s="2429"/>
      <c r="Q148" s="2520"/>
      <c r="R148" s="2580"/>
      <c r="S148" s="2567"/>
      <c r="T148" s="2429"/>
      <c r="U148" s="2520"/>
      <c r="V148" s="11"/>
      <c r="W148" s="11"/>
      <c r="X148" s="11"/>
      <c r="Y148" s="11"/>
      <c r="AA148" s="2357"/>
      <c r="AB148" s="2357"/>
    </row>
    <row r="149" spans="1:28" s="13" customFormat="1" ht="12" customHeight="1">
      <c r="A149" s="2355">
        <v>49</v>
      </c>
      <c r="B149" s="2548" t="str">
        <f>IF(職員点検資料２!B149="","",職員点検資料２!B149)</f>
        <v/>
      </c>
      <c r="C149" s="2509" t="str">
        <f>IF(職員点検資料２!C149="","",職員点検資料２!C149)</f>
        <v/>
      </c>
      <c r="D149" s="2546" t="str">
        <f>IF(職員点検資料２!D149="","",職員点検資料２!D149)</f>
        <v/>
      </c>
      <c r="E149" s="2551" t="str">
        <f>IF(職員点検資料２!E149="","",職員点検資料２!E149)</f>
        <v/>
      </c>
      <c r="F149" s="22" t="str">
        <f>職員点検資料２!F149</f>
        <v>保育士</v>
      </c>
      <c r="G149" s="23" t="str">
        <f>IF(職員点検資料２!G149="","",職員点検資料２!G149)</f>
        <v/>
      </c>
      <c r="H149" s="2551" t="str">
        <f>IF(職員点検資料２!H149="","",職員点検資料２!H149)</f>
        <v/>
      </c>
      <c r="I149" s="2551" t="str">
        <f>職員点検資料２!I149</f>
        <v>定めあり・定めなし</v>
      </c>
      <c r="J149" s="2571"/>
      <c r="K149" s="2565" t="s">
        <v>500</v>
      </c>
      <c r="L149" s="2454"/>
      <c r="M149" s="2518" t="s">
        <v>500</v>
      </c>
      <c r="N149" s="2571"/>
      <c r="O149" s="2565" t="s">
        <v>500</v>
      </c>
      <c r="P149" s="2454"/>
      <c r="Q149" s="2518" t="s">
        <v>500</v>
      </c>
      <c r="R149" s="2578"/>
      <c r="S149" s="2577" t="s">
        <v>500</v>
      </c>
      <c r="T149" s="2542"/>
      <c r="U149" s="2537" t="s">
        <v>500</v>
      </c>
      <c r="V149" s="11"/>
      <c r="W149" s="11"/>
      <c r="X149" s="11"/>
      <c r="Y149" s="11"/>
      <c r="AA149" s="2355">
        <f>IF(J149+L149&lt;=職員点検資料１!$U$2,J149+L149,職員点検資料１!$U$2)</f>
        <v>0</v>
      </c>
      <c r="AB149" s="2355" t="str">
        <f>職員点検資料２!AG149</f>
        <v/>
      </c>
    </row>
    <row r="150" spans="1:28" s="13" customFormat="1">
      <c r="A150" s="2356"/>
      <c r="B150" s="2549"/>
      <c r="C150" s="2510"/>
      <c r="D150" s="2510"/>
      <c r="E150" s="2552"/>
      <c r="F150" s="24" t="str">
        <f>職員点検資料２!F150</f>
        <v>幼稚園教諭</v>
      </c>
      <c r="G150" s="25" t="str">
        <f>IF(職員点検資料２!G150="","",職員点検資料２!G150)</f>
        <v/>
      </c>
      <c r="H150" s="2552"/>
      <c r="I150" s="2552"/>
      <c r="J150" s="2572"/>
      <c r="K150" s="2566"/>
      <c r="L150" s="2428"/>
      <c r="M150" s="2519"/>
      <c r="N150" s="2572"/>
      <c r="O150" s="2566"/>
      <c r="P150" s="2428"/>
      <c r="Q150" s="2519"/>
      <c r="R150" s="2579"/>
      <c r="S150" s="2566"/>
      <c r="T150" s="2428"/>
      <c r="U150" s="2519"/>
      <c r="V150" s="11"/>
      <c r="W150" s="11"/>
      <c r="X150" s="11"/>
      <c r="Y150" s="11"/>
      <c r="AA150" s="2356"/>
      <c r="AB150" s="2356"/>
    </row>
    <row r="151" spans="1:28" s="13" customFormat="1">
      <c r="A151" s="2357"/>
      <c r="B151" s="2550"/>
      <c r="C151" s="2511"/>
      <c r="D151" s="2511"/>
      <c r="E151" s="2553"/>
      <c r="F151" s="26" t="str">
        <f>職員点検資料２!F151</f>
        <v>（　　　　　　）</v>
      </c>
      <c r="G151" s="27" t="str">
        <f>IF(職員点検資料２!G151="","",職員点検資料２!G151)</f>
        <v/>
      </c>
      <c r="H151" s="2553"/>
      <c r="I151" s="2553"/>
      <c r="J151" s="2573"/>
      <c r="K151" s="2567"/>
      <c r="L151" s="2429"/>
      <c r="M151" s="2520"/>
      <c r="N151" s="2573"/>
      <c r="O151" s="2567"/>
      <c r="P151" s="2429"/>
      <c r="Q151" s="2520"/>
      <c r="R151" s="2580"/>
      <c r="S151" s="2567"/>
      <c r="T151" s="2429"/>
      <c r="U151" s="2520"/>
      <c r="V151" s="11"/>
      <c r="W151" s="11"/>
      <c r="X151" s="11"/>
      <c r="Y151" s="11"/>
      <c r="AA151" s="2357"/>
      <c r="AB151" s="2357"/>
    </row>
    <row r="152" spans="1:28" s="13" customFormat="1" ht="12" customHeight="1">
      <c r="A152" s="2355">
        <v>50</v>
      </c>
      <c r="B152" s="2548" t="str">
        <f>IF(職員点検資料２!B152="","",職員点検資料２!B152)</f>
        <v/>
      </c>
      <c r="C152" s="2509" t="str">
        <f>IF(職員点検資料２!C152="","",職員点検資料２!C152)</f>
        <v/>
      </c>
      <c r="D152" s="2546" t="str">
        <f>IF(職員点検資料２!D152="","",職員点検資料２!D152)</f>
        <v/>
      </c>
      <c r="E152" s="2551" t="str">
        <f>IF(職員点検資料２!E152="","",職員点検資料２!E152)</f>
        <v/>
      </c>
      <c r="F152" s="22" t="str">
        <f>職員点検資料２!F152</f>
        <v>保育士</v>
      </c>
      <c r="G152" s="23" t="str">
        <f>IF(職員点検資料２!G152="","",職員点検資料２!G152)</f>
        <v/>
      </c>
      <c r="H152" s="2551" t="str">
        <f>IF(職員点検資料２!H152="","",職員点検資料２!H152)</f>
        <v/>
      </c>
      <c r="I152" s="2551" t="str">
        <f>職員点検資料２!I152</f>
        <v>定めあり・定めなし</v>
      </c>
      <c r="J152" s="2571"/>
      <c r="K152" s="2565" t="s">
        <v>500</v>
      </c>
      <c r="L152" s="2454"/>
      <c r="M152" s="2518" t="s">
        <v>500</v>
      </c>
      <c r="N152" s="2571"/>
      <c r="O152" s="2565" t="s">
        <v>500</v>
      </c>
      <c r="P152" s="2454"/>
      <c r="Q152" s="2518" t="s">
        <v>500</v>
      </c>
      <c r="R152" s="2578"/>
      <c r="S152" s="2577" t="s">
        <v>500</v>
      </c>
      <c r="T152" s="2542"/>
      <c r="U152" s="2537" t="s">
        <v>500</v>
      </c>
      <c r="V152" s="11"/>
      <c r="W152" s="11"/>
      <c r="X152" s="11"/>
      <c r="Y152" s="11"/>
      <c r="AA152" s="2355">
        <f>IF(J152+L152&lt;=職員点検資料１!$U$2,J152+L152,職員点検資料１!$U$2)</f>
        <v>0</v>
      </c>
      <c r="AB152" s="2355" t="str">
        <f>職員点検資料２!AG152</f>
        <v/>
      </c>
    </row>
    <row r="153" spans="1:28" s="13" customFormat="1">
      <c r="A153" s="2356"/>
      <c r="B153" s="2549"/>
      <c r="C153" s="2510"/>
      <c r="D153" s="2510"/>
      <c r="E153" s="2552"/>
      <c r="F153" s="24" t="str">
        <f>職員点検資料２!F153</f>
        <v>幼稚園教諭</v>
      </c>
      <c r="G153" s="25" t="str">
        <f>IF(職員点検資料２!G153="","",職員点検資料２!G153)</f>
        <v/>
      </c>
      <c r="H153" s="2552"/>
      <c r="I153" s="2552"/>
      <c r="J153" s="2572"/>
      <c r="K153" s="2566"/>
      <c r="L153" s="2428"/>
      <c r="M153" s="2519"/>
      <c r="N153" s="2572"/>
      <c r="O153" s="2566"/>
      <c r="P153" s="2428"/>
      <c r="Q153" s="2519"/>
      <c r="R153" s="2579"/>
      <c r="S153" s="2566"/>
      <c r="T153" s="2428"/>
      <c r="U153" s="2519"/>
      <c r="V153" s="11"/>
      <c r="W153" s="11"/>
      <c r="X153" s="11"/>
      <c r="Y153" s="11"/>
      <c r="AA153" s="2356"/>
      <c r="AB153" s="2356"/>
    </row>
    <row r="154" spans="1:28" s="13" customFormat="1">
      <c r="A154" s="2357"/>
      <c r="B154" s="2550"/>
      <c r="C154" s="2511"/>
      <c r="D154" s="2511"/>
      <c r="E154" s="2553"/>
      <c r="F154" s="26" t="str">
        <f>職員点検資料２!F154</f>
        <v>（　　　　　　）</v>
      </c>
      <c r="G154" s="27" t="str">
        <f>IF(職員点検資料２!G154="","",職員点検資料２!G154)</f>
        <v/>
      </c>
      <c r="H154" s="2553"/>
      <c r="I154" s="2553"/>
      <c r="J154" s="2573"/>
      <c r="K154" s="2567"/>
      <c r="L154" s="2429"/>
      <c r="M154" s="2520"/>
      <c r="N154" s="2573"/>
      <c r="O154" s="2567"/>
      <c r="P154" s="2429"/>
      <c r="Q154" s="2520"/>
      <c r="R154" s="2580"/>
      <c r="S154" s="2567"/>
      <c r="T154" s="2429"/>
      <c r="U154" s="2520"/>
      <c r="V154" s="11"/>
      <c r="W154" s="11"/>
      <c r="X154" s="11"/>
      <c r="Y154" s="11"/>
      <c r="AA154" s="2357"/>
      <c r="AB154" s="2357"/>
    </row>
    <row r="155" spans="1:28" s="13" customFormat="1" ht="12" customHeight="1">
      <c r="A155" s="2355">
        <v>51</v>
      </c>
      <c r="B155" s="2548" t="str">
        <f>IF(職員点検資料２!B155="","",職員点検資料２!B155)</f>
        <v/>
      </c>
      <c r="C155" s="2509" t="str">
        <f>IF(職員点検資料２!C155="","",職員点検資料２!C155)</f>
        <v/>
      </c>
      <c r="D155" s="2546" t="str">
        <f>IF(職員点検資料２!D155="","",職員点検資料２!D155)</f>
        <v/>
      </c>
      <c r="E155" s="2551" t="str">
        <f>IF(職員点検資料２!E155="","",職員点検資料２!E155)</f>
        <v/>
      </c>
      <c r="F155" s="22" t="str">
        <f>職員点検資料２!F155</f>
        <v>保育士</v>
      </c>
      <c r="G155" s="23" t="str">
        <f>IF(職員点検資料２!G155="","",職員点検資料２!G155)</f>
        <v/>
      </c>
      <c r="H155" s="2551" t="str">
        <f>IF(職員点検資料２!H155="","",職員点検資料２!H155)</f>
        <v/>
      </c>
      <c r="I155" s="2551" t="str">
        <f>職員点検資料２!I155</f>
        <v>定めあり・定めなし</v>
      </c>
      <c r="J155" s="2571"/>
      <c r="K155" s="2565" t="s">
        <v>500</v>
      </c>
      <c r="L155" s="2454"/>
      <c r="M155" s="2518" t="s">
        <v>500</v>
      </c>
      <c r="N155" s="2571"/>
      <c r="O155" s="2565" t="s">
        <v>500</v>
      </c>
      <c r="P155" s="2454"/>
      <c r="Q155" s="2518" t="s">
        <v>500</v>
      </c>
      <c r="R155" s="2578"/>
      <c r="S155" s="2577" t="s">
        <v>500</v>
      </c>
      <c r="T155" s="2542"/>
      <c r="U155" s="2537" t="s">
        <v>500</v>
      </c>
      <c r="V155" s="11"/>
      <c r="W155" s="11"/>
      <c r="X155" s="11"/>
      <c r="Y155" s="11"/>
      <c r="AA155" s="2355">
        <f>IF(J155+L155&lt;=職員点検資料１!$U$2,J155+L155,職員点検資料１!$U$2)</f>
        <v>0</v>
      </c>
      <c r="AB155" s="2355" t="str">
        <f>職員点検資料２!AG155</f>
        <v/>
      </c>
    </row>
    <row r="156" spans="1:28" s="13" customFormat="1">
      <c r="A156" s="2356"/>
      <c r="B156" s="2549"/>
      <c r="C156" s="2510"/>
      <c r="D156" s="2510"/>
      <c r="E156" s="2552"/>
      <c r="F156" s="24" t="str">
        <f>職員点検資料２!F156</f>
        <v>幼稚園教諭</v>
      </c>
      <c r="G156" s="25" t="str">
        <f>IF(職員点検資料２!G156="","",職員点検資料２!G156)</f>
        <v/>
      </c>
      <c r="H156" s="2552"/>
      <c r="I156" s="2552"/>
      <c r="J156" s="2572"/>
      <c r="K156" s="2566"/>
      <c r="L156" s="2428"/>
      <c r="M156" s="2519"/>
      <c r="N156" s="2572"/>
      <c r="O156" s="2566"/>
      <c r="P156" s="2428"/>
      <c r="Q156" s="2519"/>
      <c r="R156" s="2579"/>
      <c r="S156" s="2566"/>
      <c r="T156" s="2428"/>
      <c r="U156" s="2519"/>
      <c r="V156" s="11"/>
      <c r="W156" s="11"/>
      <c r="X156" s="11"/>
      <c r="Y156" s="11"/>
      <c r="AA156" s="2356"/>
      <c r="AB156" s="2356"/>
    </row>
    <row r="157" spans="1:28" s="13" customFormat="1">
      <c r="A157" s="2357"/>
      <c r="B157" s="2550"/>
      <c r="C157" s="2511"/>
      <c r="D157" s="2511"/>
      <c r="E157" s="2553"/>
      <c r="F157" s="26" t="str">
        <f>職員点検資料２!F157</f>
        <v>（　　　　　　）</v>
      </c>
      <c r="G157" s="27" t="str">
        <f>IF(職員点検資料２!G157="","",職員点検資料２!G157)</f>
        <v/>
      </c>
      <c r="H157" s="2553"/>
      <c r="I157" s="2553"/>
      <c r="J157" s="2573"/>
      <c r="K157" s="2567"/>
      <c r="L157" s="2429"/>
      <c r="M157" s="2520"/>
      <c r="N157" s="2573"/>
      <c r="O157" s="2567"/>
      <c r="P157" s="2429"/>
      <c r="Q157" s="2520"/>
      <c r="R157" s="2580"/>
      <c r="S157" s="2567"/>
      <c r="T157" s="2429"/>
      <c r="U157" s="2520"/>
      <c r="V157" s="11"/>
      <c r="W157" s="11"/>
      <c r="X157" s="11"/>
      <c r="Y157" s="11"/>
      <c r="AA157" s="2357"/>
      <c r="AB157" s="2357"/>
    </row>
    <row r="158" spans="1:28" s="13" customFormat="1" ht="12" customHeight="1">
      <c r="A158" s="2355">
        <v>52</v>
      </c>
      <c r="B158" s="2548" t="str">
        <f>IF(職員点検資料２!B158="","",職員点検資料２!B158)</f>
        <v/>
      </c>
      <c r="C158" s="2509" t="str">
        <f>IF(職員点検資料２!C158="","",職員点検資料２!C158)</f>
        <v/>
      </c>
      <c r="D158" s="2546" t="str">
        <f>IF(職員点検資料２!D158="","",職員点検資料２!D158)</f>
        <v/>
      </c>
      <c r="E158" s="2551" t="str">
        <f>IF(職員点検資料２!E158="","",職員点検資料２!E158)</f>
        <v/>
      </c>
      <c r="F158" s="22" t="str">
        <f>職員点検資料２!F158</f>
        <v>保育士</v>
      </c>
      <c r="G158" s="23" t="str">
        <f>IF(職員点検資料２!G158="","",職員点検資料２!G158)</f>
        <v/>
      </c>
      <c r="H158" s="2551" t="str">
        <f>IF(職員点検資料２!H158="","",職員点検資料２!H158)</f>
        <v/>
      </c>
      <c r="I158" s="2551" t="str">
        <f>職員点検資料２!I158</f>
        <v>定めあり・定めなし</v>
      </c>
      <c r="J158" s="2571"/>
      <c r="K158" s="2565" t="s">
        <v>500</v>
      </c>
      <c r="L158" s="2454"/>
      <c r="M158" s="2518" t="s">
        <v>500</v>
      </c>
      <c r="N158" s="2571"/>
      <c r="O158" s="2565" t="s">
        <v>500</v>
      </c>
      <c r="P158" s="2454"/>
      <c r="Q158" s="2518" t="s">
        <v>500</v>
      </c>
      <c r="R158" s="2578"/>
      <c r="S158" s="2577" t="s">
        <v>500</v>
      </c>
      <c r="T158" s="2542"/>
      <c r="U158" s="2537" t="s">
        <v>500</v>
      </c>
      <c r="V158" s="11"/>
      <c r="W158" s="11"/>
      <c r="X158" s="11"/>
      <c r="Y158" s="11"/>
      <c r="AA158" s="2355">
        <f>IF(J158+L158&lt;=職員点検資料１!$U$2,J158+L158,職員点検資料１!$U$2)</f>
        <v>0</v>
      </c>
      <c r="AB158" s="2355" t="str">
        <f>職員点検資料２!AG158</f>
        <v/>
      </c>
    </row>
    <row r="159" spans="1:28" s="13" customFormat="1">
      <c r="A159" s="2356"/>
      <c r="B159" s="2549"/>
      <c r="C159" s="2510"/>
      <c r="D159" s="2510"/>
      <c r="E159" s="2552"/>
      <c r="F159" s="24" t="str">
        <f>職員点検資料２!F159</f>
        <v>幼稚園教諭</v>
      </c>
      <c r="G159" s="25" t="str">
        <f>IF(職員点検資料２!G159="","",職員点検資料２!G159)</f>
        <v/>
      </c>
      <c r="H159" s="2552"/>
      <c r="I159" s="2552"/>
      <c r="J159" s="2572"/>
      <c r="K159" s="2566"/>
      <c r="L159" s="2428"/>
      <c r="M159" s="2519"/>
      <c r="N159" s="2572"/>
      <c r="O159" s="2566"/>
      <c r="P159" s="2428"/>
      <c r="Q159" s="2519"/>
      <c r="R159" s="2579"/>
      <c r="S159" s="2566"/>
      <c r="T159" s="2428"/>
      <c r="U159" s="2519"/>
      <c r="V159" s="11"/>
      <c r="W159" s="11"/>
      <c r="X159" s="11"/>
      <c r="Y159" s="11"/>
      <c r="AA159" s="2356"/>
      <c r="AB159" s="2356"/>
    </row>
    <row r="160" spans="1:28" s="13" customFormat="1">
      <c r="A160" s="2357"/>
      <c r="B160" s="2550"/>
      <c r="C160" s="2511"/>
      <c r="D160" s="2511"/>
      <c r="E160" s="2553"/>
      <c r="F160" s="26" t="str">
        <f>職員点検資料２!F160</f>
        <v>（　　　　　　）</v>
      </c>
      <c r="G160" s="27" t="str">
        <f>IF(職員点検資料２!G160="","",職員点検資料２!G160)</f>
        <v/>
      </c>
      <c r="H160" s="2553"/>
      <c r="I160" s="2553"/>
      <c r="J160" s="2573"/>
      <c r="K160" s="2567"/>
      <c r="L160" s="2429"/>
      <c r="M160" s="2520"/>
      <c r="N160" s="2573"/>
      <c r="O160" s="2567"/>
      <c r="P160" s="2429"/>
      <c r="Q160" s="2520"/>
      <c r="R160" s="2580"/>
      <c r="S160" s="2567"/>
      <c r="T160" s="2429"/>
      <c r="U160" s="2520"/>
      <c r="V160" s="11"/>
      <c r="W160" s="11"/>
      <c r="X160" s="11"/>
      <c r="Y160" s="11"/>
      <c r="AA160" s="2357"/>
      <c r="AB160" s="2357"/>
    </row>
    <row r="161" spans="1:28" s="13" customFormat="1" ht="12" customHeight="1">
      <c r="A161" s="2355">
        <v>53</v>
      </c>
      <c r="B161" s="2548" t="str">
        <f>IF(職員点検資料２!B161="","",職員点検資料２!B161)</f>
        <v/>
      </c>
      <c r="C161" s="2509" t="str">
        <f>IF(職員点検資料２!C161="","",職員点検資料２!C161)</f>
        <v/>
      </c>
      <c r="D161" s="2546" t="str">
        <f>IF(職員点検資料２!D161="","",職員点検資料２!D161)</f>
        <v/>
      </c>
      <c r="E161" s="2551" t="str">
        <f>IF(職員点検資料２!E161="","",職員点検資料２!E161)</f>
        <v/>
      </c>
      <c r="F161" s="22" t="str">
        <f>職員点検資料２!F161</f>
        <v>保育士</v>
      </c>
      <c r="G161" s="23" t="str">
        <f>IF(職員点検資料２!G161="","",職員点検資料２!G161)</f>
        <v/>
      </c>
      <c r="H161" s="2551" t="str">
        <f>IF(職員点検資料２!H161="","",職員点検資料２!H161)</f>
        <v/>
      </c>
      <c r="I161" s="2551" t="str">
        <f>職員点検資料２!I161</f>
        <v>定めあり・定めなし</v>
      </c>
      <c r="J161" s="2571"/>
      <c r="K161" s="2565" t="s">
        <v>500</v>
      </c>
      <c r="L161" s="2454"/>
      <c r="M161" s="2518" t="s">
        <v>500</v>
      </c>
      <c r="N161" s="2571"/>
      <c r="O161" s="2565" t="s">
        <v>500</v>
      </c>
      <c r="P161" s="2454"/>
      <c r="Q161" s="2518" t="s">
        <v>500</v>
      </c>
      <c r="R161" s="2578"/>
      <c r="S161" s="2577" t="s">
        <v>500</v>
      </c>
      <c r="T161" s="2542"/>
      <c r="U161" s="2537" t="s">
        <v>500</v>
      </c>
      <c r="V161" s="11"/>
      <c r="W161" s="11"/>
      <c r="X161" s="11"/>
      <c r="Y161" s="11"/>
      <c r="AA161" s="2355">
        <f>IF(J161+L161&lt;=職員点検資料１!$U$2,J161+L161,職員点検資料１!$U$2)</f>
        <v>0</v>
      </c>
      <c r="AB161" s="2355" t="str">
        <f>職員点検資料２!AG161</f>
        <v/>
      </c>
    </row>
    <row r="162" spans="1:28" s="13" customFormat="1">
      <c r="A162" s="2356"/>
      <c r="B162" s="2549"/>
      <c r="C162" s="2510"/>
      <c r="D162" s="2510"/>
      <c r="E162" s="2552"/>
      <c r="F162" s="24" t="str">
        <f>職員点検資料２!F162</f>
        <v>幼稚園教諭</v>
      </c>
      <c r="G162" s="25" t="str">
        <f>IF(職員点検資料２!G162="","",職員点検資料２!G162)</f>
        <v/>
      </c>
      <c r="H162" s="2552"/>
      <c r="I162" s="2552"/>
      <c r="J162" s="2572"/>
      <c r="K162" s="2566"/>
      <c r="L162" s="2428"/>
      <c r="M162" s="2519"/>
      <c r="N162" s="2572"/>
      <c r="O162" s="2566"/>
      <c r="P162" s="2428"/>
      <c r="Q162" s="2519"/>
      <c r="R162" s="2579"/>
      <c r="S162" s="2566"/>
      <c r="T162" s="2428"/>
      <c r="U162" s="2519"/>
      <c r="V162" s="11"/>
      <c r="W162" s="11"/>
      <c r="X162" s="11"/>
      <c r="Y162" s="11"/>
      <c r="AA162" s="2356"/>
      <c r="AB162" s="2356"/>
    </row>
    <row r="163" spans="1:28" s="13" customFormat="1">
      <c r="A163" s="2357"/>
      <c r="B163" s="2550"/>
      <c r="C163" s="2511"/>
      <c r="D163" s="2511"/>
      <c r="E163" s="2553"/>
      <c r="F163" s="26" t="str">
        <f>職員点検資料２!F163</f>
        <v>（　　　　　　）</v>
      </c>
      <c r="G163" s="27" t="str">
        <f>IF(職員点検資料２!G163="","",職員点検資料２!G163)</f>
        <v/>
      </c>
      <c r="H163" s="2553"/>
      <c r="I163" s="2553"/>
      <c r="J163" s="2573"/>
      <c r="K163" s="2567"/>
      <c r="L163" s="2429"/>
      <c r="M163" s="2520"/>
      <c r="N163" s="2573"/>
      <c r="O163" s="2567"/>
      <c r="P163" s="2429"/>
      <c r="Q163" s="2520"/>
      <c r="R163" s="2580"/>
      <c r="S163" s="2567"/>
      <c r="T163" s="2429"/>
      <c r="U163" s="2520"/>
      <c r="V163" s="11"/>
      <c r="W163" s="11"/>
      <c r="X163" s="11"/>
      <c r="Y163" s="11"/>
      <c r="AA163" s="2357"/>
      <c r="AB163" s="2357"/>
    </row>
    <row r="164" spans="1:28" s="13" customFormat="1" ht="12" customHeight="1">
      <c r="A164" s="2355">
        <v>54</v>
      </c>
      <c r="B164" s="2548" t="str">
        <f>IF(職員点検資料２!B164="","",職員点検資料２!B164)</f>
        <v/>
      </c>
      <c r="C164" s="2509" t="str">
        <f>IF(職員点検資料２!C164="","",職員点検資料２!C164)</f>
        <v/>
      </c>
      <c r="D164" s="2546" t="str">
        <f>IF(職員点検資料２!D164="","",職員点検資料２!D164)</f>
        <v/>
      </c>
      <c r="E164" s="2551" t="str">
        <f>IF(職員点検資料２!E164="","",職員点検資料２!E164)</f>
        <v/>
      </c>
      <c r="F164" s="22" t="str">
        <f>職員点検資料２!F164</f>
        <v>保育士</v>
      </c>
      <c r="G164" s="23" t="str">
        <f>IF(職員点検資料２!G164="","",職員点検資料２!G164)</f>
        <v/>
      </c>
      <c r="H164" s="2551" t="str">
        <f>IF(職員点検資料２!H164="","",職員点検資料２!H164)</f>
        <v/>
      </c>
      <c r="I164" s="2551" t="str">
        <f>職員点検資料２!I164</f>
        <v>定めあり・定めなし</v>
      </c>
      <c r="J164" s="2571"/>
      <c r="K164" s="2565" t="s">
        <v>500</v>
      </c>
      <c r="L164" s="2454"/>
      <c r="M164" s="2518" t="s">
        <v>500</v>
      </c>
      <c r="N164" s="2571"/>
      <c r="O164" s="2565" t="s">
        <v>500</v>
      </c>
      <c r="P164" s="2454"/>
      <c r="Q164" s="2518" t="s">
        <v>500</v>
      </c>
      <c r="R164" s="2578"/>
      <c r="S164" s="2577" t="s">
        <v>500</v>
      </c>
      <c r="T164" s="2542"/>
      <c r="U164" s="2537" t="s">
        <v>500</v>
      </c>
      <c r="V164" s="11"/>
      <c r="W164" s="11"/>
      <c r="X164" s="11"/>
      <c r="Y164" s="11"/>
      <c r="AA164" s="2355">
        <f>IF(J164+L164&lt;=職員点検資料１!$U$2,J164+L164,職員点検資料１!$U$2)</f>
        <v>0</v>
      </c>
      <c r="AB164" s="2355" t="str">
        <f>職員点検資料２!AG164</f>
        <v/>
      </c>
    </row>
    <row r="165" spans="1:28" s="13" customFormat="1">
      <c r="A165" s="2356"/>
      <c r="B165" s="2549"/>
      <c r="C165" s="2510"/>
      <c r="D165" s="2510"/>
      <c r="E165" s="2552"/>
      <c r="F165" s="24" t="str">
        <f>職員点検資料２!F165</f>
        <v>幼稚園教諭</v>
      </c>
      <c r="G165" s="25" t="str">
        <f>IF(職員点検資料２!G165="","",職員点検資料２!G165)</f>
        <v/>
      </c>
      <c r="H165" s="2552"/>
      <c r="I165" s="2552"/>
      <c r="J165" s="2572"/>
      <c r="K165" s="2566"/>
      <c r="L165" s="2428"/>
      <c r="M165" s="2519"/>
      <c r="N165" s="2572"/>
      <c r="O165" s="2566"/>
      <c r="P165" s="2428"/>
      <c r="Q165" s="2519"/>
      <c r="R165" s="2579"/>
      <c r="S165" s="2566"/>
      <c r="T165" s="2428"/>
      <c r="U165" s="2519"/>
      <c r="V165" s="11"/>
      <c r="W165" s="11"/>
      <c r="X165" s="11"/>
      <c r="Y165" s="11"/>
      <c r="AA165" s="2356"/>
      <c r="AB165" s="2356"/>
    </row>
    <row r="166" spans="1:28" s="13" customFormat="1">
      <c r="A166" s="2357"/>
      <c r="B166" s="2550"/>
      <c r="C166" s="2511"/>
      <c r="D166" s="2511"/>
      <c r="E166" s="2553"/>
      <c r="F166" s="26" t="str">
        <f>職員点検資料２!F166</f>
        <v>（　　　　　　）</v>
      </c>
      <c r="G166" s="27" t="str">
        <f>IF(職員点検資料２!G166="","",職員点検資料２!G166)</f>
        <v/>
      </c>
      <c r="H166" s="2553"/>
      <c r="I166" s="2553"/>
      <c r="J166" s="2573"/>
      <c r="K166" s="2567"/>
      <c r="L166" s="2429"/>
      <c r="M166" s="2520"/>
      <c r="N166" s="2573"/>
      <c r="O166" s="2567"/>
      <c r="P166" s="2429"/>
      <c r="Q166" s="2520"/>
      <c r="R166" s="2580"/>
      <c r="S166" s="2567"/>
      <c r="T166" s="2429"/>
      <c r="U166" s="2520"/>
      <c r="V166" s="11"/>
      <c r="W166" s="11"/>
      <c r="X166" s="11"/>
      <c r="Y166" s="11"/>
      <c r="AA166" s="2357"/>
      <c r="AB166" s="2357"/>
    </row>
    <row r="167" spans="1:28" s="13" customFormat="1" ht="12" customHeight="1">
      <c r="A167" s="2355">
        <v>55</v>
      </c>
      <c r="B167" s="2548" t="str">
        <f>IF(職員点検資料２!B167="","",職員点検資料２!B167)</f>
        <v/>
      </c>
      <c r="C167" s="2509" t="str">
        <f>IF(職員点検資料２!C167="","",職員点検資料２!C167)</f>
        <v/>
      </c>
      <c r="D167" s="2546" t="str">
        <f>IF(職員点検資料２!D167="","",職員点検資料２!D167)</f>
        <v/>
      </c>
      <c r="E167" s="2551" t="str">
        <f>IF(職員点検資料２!E167="","",職員点検資料２!E167)</f>
        <v/>
      </c>
      <c r="F167" s="22" t="str">
        <f>職員点検資料２!F167</f>
        <v>保育士</v>
      </c>
      <c r="G167" s="23" t="str">
        <f>IF(職員点検資料２!G167="","",職員点検資料２!G167)</f>
        <v/>
      </c>
      <c r="H167" s="2551" t="str">
        <f>IF(職員点検資料２!H167="","",職員点検資料２!H167)</f>
        <v/>
      </c>
      <c r="I167" s="2551" t="str">
        <f>職員点検資料２!I167</f>
        <v>定めあり・定めなし</v>
      </c>
      <c r="J167" s="2571"/>
      <c r="K167" s="2565" t="s">
        <v>500</v>
      </c>
      <c r="L167" s="2454"/>
      <c r="M167" s="2518" t="s">
        <v>500</v>
      </c>
      <c r="N167" s="2571"/>
      <c r="O167" s="2565" t="s">
        <v>500</v>
      </c>
      <c r="P167" s="2454"/>
      <c r="Q167" s="2518" t="s">
        <v>500</v>
      </c>
      <c r="R167" s="2578"/>
      <c r="S167" s="2577" t="s">
        <v>500</v>
      </c>
      <c r="T167" s="2542"/>
      <c r="U167" s="2537" t="s">
        <v>500</v>
      </c>
      <c r="V167" s="11"/>
      <c r="W167" s="11"/>
      <c r="X167" s="11"/>
      <c r="Y167" s="11"/>
      <c r="AA167" s="2355">
        <f>IF(J167+L167&lt;=職員点検資料１!$U$2,J167+L167,職員点検資料１!$U$2)</f>
        <v>0</v>
      </c>
      <c r="AB167" s="2355" t="str">
        <f>職員点検資料２!AG167</f>
        <v/>
      </c>
    </row>
    <row r="168" spans="1:28" s="13" customFormat="1">
      <c r="A168" s="2356"/>
      <c r="B168" s="2549"/>
      <c r="C168" s="2510"/>
      <c r="D168" s="2510"/>
      <c r="E168" s="2552"/>
      <c r="F168" s="24" t="str">
        <f>職員点検資料２!F168</f>
        <v>幼稚園教諭</v>
      </c>
      <c r="G168" s="25" t="str">
        <f>IF(職員点検資料２!G168="","",職員点検資料２!G168)</f>
        <v/>
      </c>
      <c r="H168" s="2552"/>
      <c r="I168" s="2552"/>
      <c r="J168" s="2572"/>
      <c r="K168" s="2566"/>
      <c r="L168" s="2428"/>
      <c r="M168" s="2519"/>
      <c r="N168" s="2572"/>
      <c r="O168" s="2566"/>
      <c r="P168" s="2428"/>
      <c r="Q168" s="2519"/>
      <c r="R168" s="2579"/>
      <c r="S168" s="2566"/>
      <c r="T168" s="2428"/>
      <c r="U168" s="2519"/>
      <c r="V168" s="11"/>
      <c r="W168" s="11"/>
      <c r="X168" s="11"/>
      <c r="Y168" s="11"/>
      <c r="AA168" s="2356"/>
      <c r="AB168" s="2356"/>
    </row>
    <row r="169" spans="1:28" s="13" customFormat="1">
      <c r="A169" s="2357"/>
      <c r="B169" s="2550"/>
      <c r="C169" s="2511"/>
      <c r="D169" s="2511"/>
      <c r="E169" s="2553"/>
      <c r="F169" s="26" t="str">
        <f>職員点検資料２!F169</f>
        <v>（　　　　　　）</v>
      </c>
      <c r="G169" s="27" t="str">
        <f>IF(職員点検資料２!G169="","",職員点検資料２!G169)</f>
        <v/>
      </c>
      <c r="H169" s="2553"/>
      <c r="I169" s="2553"/>
      <c r="J169" s="2573"/>
      <c r="K169" s="2567"/>
      <c r="L169" s="2429"/>
      <c r="M169" s="2520"/>
      <c r="N169" s="2573"/>
      <c r="O169" s="2567"/>
      <c r="P169" s="2429"/>
      <c r="Q169" s="2520"/>
      <c r="R169" s="2580"/>
      <c r="S169" s="2567"/>
      <c r="T169" s="2429"/>
      <c r="U169" s="2520"/>
      <c r="V169" s="11"/>
      <c r="W169" s="11"/>
      <c r="X169" s="11"/>
      <c r="Y169" s="11"/>
      <c r="AA169" s="2357"/>
      <c r="AB169" s="2357"/>
    </row>
    <row r="170" spans="1:28" s="13" customFormat="1" ht="12" customHeight="1">
      <c r="A170" s="2355">
        <v>56</v>
      </c>
      <c r="B170" s="2548" t="str">
        <f>IF(職員点検資料２!B170="","",職員点検資料２!B170)</f>
        <v/>
      </c>
      <c r="C170" s="2509" t="str">
        <f>IF(職員点検資料２!C170="","",職員点検資料２!C170)</f>
        <v/>
      </c>
      <c r="D170" s="2546" t="str">
        <f>IF(職員点検資料２!D170="","",職員点検資料２!D170)</f>
        <v/>
      </c>
      <c r="E170" s="2551" t="str">
        <f>IF(職員点検資料２!E170="","",職員点検資料２!E170)</f>
        <v/>
      </c>
      <c r="F170" s="22" t="str">
        <f>職員点検資料２!F170</f>
        <v>保育士</v>
      </c>
      <c r="G170" s="23" t="str">
        <f>IF(職員点検資料２!G170="","",職員点検資料２!G170)</f>
        <v/>
      </c>
      <c r="H170" s="2551" t="str">
        <f>IF(職員点検資料２!H170="","",職員点検資料２!H170)</f>
        <v/>
      </c>
      <c r="I170" s="2551" t="str">
        <f>職員点検資料２!I170</f>
        <v>定めあり・定めなし</v>
      </c>
      <c r="J170" s="2571"/>
      <c r="K170" s="2565" t="s">
        <v>500</v>
      </c>
      <c r="L170" s="2454"/>
      <c r="M170" s="2518" t="s">
        <v>500</v>
      </c>
      <c r="N170" s="2571"/>
      <c r="O170" s="2565" t="s">
        <v>500</v>
      </c>
      <c r="P170" s="2454"/>
      <c r="Q170" s="2518" t="s">
        <v>500</v>
      </c>
      <c r="R170" s="2578"/>
      <c r="S170" s="2577" t="s">
        <v>500</v>
      </c>
      <c r="T170" s="2542"/>
      <c r="U170" s="2537" t="s">
        <v>500</v>
      </c>
      <c r="V170" s="11"/>
      <c r="W170" s="11"/>
      <c r="X170" s="11"/>
      <c r="Y170" s="11"/>
      <c r="AA170" s="2355">
        <f>IF(J170+L170&lt;=職員点検資料１!$U$2,J170+L170,職員点検資料１!$U$2)</f>
        <v>0</v>
      </c>
      <c r="AB170" s="2355" t="str">
        <f>職員点検資料２!AG170</f>
        <v/>
      </c>
    </row>
    <row r="171" spans="1:28" s="13" customFormat="1">
      <c r="A171" s="2356"/>
      <c r="B171" s="2549"/>
      <c r="C171" s="2510"/>
      <c r="D171" s="2510"/>
      <c r="E171" s="2552"/>
      <c r="F171" s="24" t="str">
        <f>職員点検資料２!F171</f>
        <v>幼稚園教諭</v>
      </c>
      <c r="G171" s="25" t="str">
        <f>IF(職員点検資料２!G171="","",職員点検資料２!G171)</f>
        <v/>
      </c>
      <c r="H171" s="2552"/>
      <c r="I171" s="2552"/>
      <c r="J171" s="2572"/>
      <c r="K171" s="2566"/>
      <c r="L171" s="2428"/>
      <c r="M171" s="2519"/>
      <c r="N171" s="2572"/>
      <c r="O171" s="2566"/>
      <c r="P171" s="2428"/>
      <c r="Q171" s="2519"/>
      <c r="R171" s="2579"/>
      <c r="S171" s="2566"/>
      <c r="T171" s="2428"/>
      <c r="U171" s="2519"/>
      <c r="V171" s="11"/>
      <c r="W171" s="11"/>
      <c r="X171" s="11"/>
      <c r="Y171" s="11"/>
      <c r="AA171" s="2356"/>
      <c r="AB171" s="2356"/>
    </row>
    <row r="172" spans="1:28" s="13" customFormat="1">
      <c r="A172" s="2357"/>
      <c r="B172" s="2550"/>
      <c r="C172" s="2511"/>
      <c r="D172" s="2511"/>
      <c r="E172" s="2553"/>
      <c r="F172" s="26" t="str">
        <f>職員点検資料２!F172</f>
        <v>（　　　　　　）</v>
      </c>
      <c r="G172" s="27" t="str">
        <f>IF(職員点検資料２!G172="","",職員点検資料２!G172)</f>
        <v/>
      </c>
      <c r="H172" s="2553"/>
      <c r="I172" s="2553"/>
      <c r="J172" s="2573"/>
      <c r="K172" s="2567"/>
      <c r="L172" s="2429"/>
      <c r="M172" s="2520"/>
      <c r="N172" s="2573"/>
      <c r="O172" s="2567"/>
      <c r="P172" s="2429"/>
      <c r="Q172" s="2520"/>
      <c r="R172" s="2580"/>
      <c r="S172" s="2567"/>
      <c r="T172" s="2429"/>
      <c r="U172" s="2520"/>
      <c r="V172" s="11"/>
      <c r="W172" s="11"/>
      <c r="X172" s="11"/>
      <c r="Y172" s="11"/>
      <c r="AA172" s="2357"/>
      <c r="AB172" s="2357"/>
    </row>
    <row r="173" spans="1:28" s="13" customFormat="1" ht="12" customHeight="1">
      <c r="A173" s="2355">
        <v>57</v>
      </c>
      <c r="B173" s="2548" t="str">
        <f>IF(職員点検資料２!B173="","",職員点検資料２!B173)</f>
        <v/>
      </c>
      <c r="C173" s="2509" t="str">
        <f>IF(職員点検資料２!C173="","",職員点検資料２!C173)</f>
        <v/>
      </c>
      <c r="D173" s="2546" t="str">
        <f>IF(職員点検資料２!D173="","",職員点検資料２!D173)</f>
        <v/>
      </c>
      <c r="E173" s="2551" t="str">
        <f>IF(職員点検資料２!E173="","",職員点検資料２!E173)</f>
        <v/>
      </c>
      <c r="F173" s="22" t="str">
        <f>職員点検資料２!F173</f>
        <v>保育士</v>
      </c>
      <c r="G173" s="23" t="str">
        <f>IF(職員点検資料２!G173="","",職員点検資料２!G173)</f>
        <v/>
      </c>
      <c r="H173" s="2551" t="str">
        <f>IF(職員点検資料２!H173="","",職員点検資料２!H173)</f>
        <v/>
      </c>
      <c r="I173" s="2551" t="str">
        <f>職員点検資料２!I173</f>
        <v>定めあり・定めなし</v>
      </c>
      <c r="J173" s="2571"/>
      <c r="K173" s="2565" t="s">
        <v>500</v>
      </c>
      <c r="L173" s="2454"/>
      <c r="M173" s="2518" t="s">
        <v>500</v>
      </c>
      <c r="N173" s="2571"/>
      <c r="O173" s="2565" t="s">
        <v>500</v>
      </c>
      <c r="P173" s="2454"/>
      <c r="Q173" s="2518" t="s">
        <v>500</v>
      </c>
      <c r="R173" s="2578"/>
      <c r="S173" s="2577" t="s">
        <v>500</v>
      </c>
      <c r="T173" s="2542"/>
      <c r="U173" s="2537" t="s">
        <v>500</v>
      </c>
      <c r="V173" s="11"/>
      <c r="W173" s="11"/>
      <c r="X173" s="11"/>
      <c r="Y173" s="11"/>
      <c r="AA173" s="2355">
        <f>IF(J173+L173&lt;=職員点検資料１!$U$2,J173+L173,職員点検資料１!$U$2)</f>
        <v>0</v>
      </c>
      <c r="AB173" s="2355" t="str">
        <f>職員点検資料２!AG173</f>
        <v/>
      </c>
    </row>
    <row r="174" spans="1:28" s="13" customFormat="1">
      <c r="A174" s="2356"/>
      <c r="B174" s="2549"/>
      <c r="C174" s="2510"/>
      <c r="D174" s="2510"/>
      <c r="E174" s="2552"/>
      <c r="F174" s="24" t="str">
        <f>職員点検資料２!F174</f>
        <v>幼稚園教諭</v>
      </c>
      <c r="G174" s="25" t="str">
        <f>IF(職員点検資料２!G174="","",職員点検資料２!G174)</f>
        <v/>
      </c>
      <c r="H174" s="2552"/>
      <c r="I174" s="2552"/>
      <c r="J174" s="2572"/>
      <c r="K174" s="2566"/>
      <c r="L174" s="2428"/>
      <c r="M174" s="2519"/>
      <c r="N174" s="2572"/>
      <c r="O174" s="2566"/>
      <c r="P174" s="2428"/>
      <c r="Q174" s="2519"/>
      <c r="R174" s="2579"/>
      <c r="S174" s="2566"/>
      <c r="T174" s="2428"/>
      <c r="U174" s="2519"/>
      <c r="V174" s="11"/>
      <c r="W174" s="11"/>
      <c r="X174" s="11"/>
      <c r="Y174" s="11"/>
      <c r="AA174" s="2356"/>
      <c r="AB174" s="2356"/>
    </row>
    <row r="175" spans="1:28" s="13" customFormat="1">
      <c r="A175" s="2357"/>
      <c r="B175" s="2550"/>
      <c r="C175" s="2511"/>
      <c r="D175" s="2511"/>
      <c r="E175" s="2553"/>
      <c r="F175" s="26" t="str">
        <f>職員点検資料２!F175</f>
        <v>（　　　　　　）</v>
      </c>
      <c r="G175" s="27" t="str">
        <f>IF(職員点検資料２!G175="","",職員点検資料２!G175)</f>
        <v/>
      </c>
      <c r="H175" s="2553"/>
      <c r="I175" s="2553"/>
      <c r="J175" s="2573"/>
      <c r="K175" s="2567"/>
      <c r="L175" s="2429"/>
      <c r="M175" s="2520"/>
      <c r="N175" s="2573"/>
      <c r="O175" s="2567"/>
      <c r="P175" s="2429"/>
      <c r="Q175" s="2520"/>
      <c r="R175" s="2580"/>
      <c r="S175" s="2567"/>
      <c r="T175" s="2429"/>
      <c r="U175" s="2520"/>
      <c r="V175" s="11"/>
      <c r="W175" s="11"/>
      <c r="X175" s="11"/>
      <c r="Y175" s="11"/>
      <c r="AA175" s="2357"/>
      <c r="AB175" s="2357"/>
    </row>
    <row r="176" spans="1:28" s="13" customFormat="1" ht="12" customHeight="1">
      <c r="A176" s="2355">
        <v>58</v>
      </c>
      <c r="B176" s="2548" t="str">
        <f>IF(職員点検資料２!B176="","",職員点検資料２!B176)</f>
        <v/>
      </c>
      <c r="C176" s="2509" t="str">
        <f>IF(職員点検資料２!C176="","",職員点検資料２!C176)</f>
        <v/>
      </c>
      <c r="D176" s="2546" t="str">
        <f>IF(職員点検資料２!D176="","",職員点検資料２!D176)</f>
        <v/>
      </c>
      <c r="E176" s="2551" t="str">
        <f>IF(職員点検資料２!E176="","",職員点検資料２!E176)</f>
        <v/>
      </c>
      <c r="F176" s="22" t="str">
        <f>職員点検資料２!F176</f>
        <v>保育士</v>
      </c>
      <c r="G176" s="23" t="str">
        <f>IF(職員点検資料２!G176="","",職員点検資料２!G176)</f>
        <v/>
      </c>
      <c r="H176" s="2551" t="str">
        <f>IF(職員点検資料２!H176="","",職員点検資料２!H176)</f>
        <v/>
      </c>
      <c r="I176" s="2551" t="str">
        <f>職員点検資料２!I176</f>
        <v>定めあり・定めなし</v>
      </c>
      <c r="J176" s="2571"/>
      <c r="K176" s="2565" t="s">
        <v>500</v>
      </c>
      <c r="L176" s="2454"/>
      <c r="M176" s="2518" t="s">
        <v>500</v>
      </c>
      <c r="N176" s="2571"/>
      <c r="O176" s="2565" t="s">
        <v>500</v>
      </c>
      <c r="P176" s="2454"/>
      <c r="Q176" s="2518" t="s">
        <v>500</v>
      </c>
      <c r="R176" s="2578"/>
      <c r="S176" s="2577" t="s">
        <v>500</v>
      </c>
      <c r="T176" s="2542"/>
      <c r="U176" s="2537" t="s">
        <v>500</v>
      </c>
      <c r="V176" s="11"/>
      <c r="W176" s="11"/>
      <c r="X176" s="11"/>
      <c r="Y176" s="11"/>
      <c r="AA176" s="2355">
        <f>IF(J176+L176&lt;=職員点検資料１!$U$2,J176+L176,職員点検資料１!$U$2)</f>
        <v>0</v>
      </c>
      <c r="AB176" s="2355" t="str">
        <f>職員点検資料２!AG176</f>
        <v/>
      </c>
    </row>
    <row r="177" spans="1:28" s="13" customFormat="1">
      <c r="A177" s="2356"/>
      <c r="B177" s="2549"/>
      <c r="C177" s="2510"/>
      <c r="D177" s="2510"/>
      <c r="E177" s="2552"/>
      <c r="F177" s="24" t="str">
        <f>職員点検資料２!F177</f>
        <v>幼稚園教諭</v>
      </c>
      <c r="G177" s="25" t="str">
        <f>IF(職員点検資料２!G177="","",職員点検資料２!G177)</f>
        <v/>
      </c>
      <c r="H177" s="2552"/>
      <c r="I177" s="2552"/>
      <c r="J177" s="2572"/>
      <c r="K177" s="2566"/>
      <c r="L177" s="2428"/>
      <c r="M177" s="2519"/>
      <c r="N177" s="2572"/>
      <c r="O177" s="2566"/>
      <c r="P177" s="2428"/>
      <c r="Q177" s="2519"/>
      <c r="R177" s="2579"/>
      <c r="S177" s="2566"/>
      <c r="T177" s="2428"/>
      <c r="U177" s="2519"/>
      <c r="V177" s="11"/>
      <c r="W177" s="11"/>
      <c r="X177" s="11"/>
      <c r="Y177" s="11"/>
      <c r="AA177" s="2356"/>
      <c r="AB177" s="2356"/>
    </row>
    <row r="178" spans="1:28" s="13" customFormat="1">
      <c r="A178" s="2357"/>
      <c r="B178" s="2550"/>
      <c r="C178" s="2511"/>
      <c r="D178" s="2511"/>
      <c r="E178" s="2553"/>
      <c r="F178" s="26" t="str">
        <f>職員点検資料２!F178</f>
        <v>（　　　　　　）</v>
      </c>
      <c r="G178" s="27" t="str">
        <f>IF(職員点検資料２!G178="","",職員点検資料２!G178)</f>
        <v/>
      </c>
      <c r="H178" s="2553"/>
      <c r="I178" s="2553"/>
      <c r="J178" s="2573"/>
      <c r="K178" s="2567"/>
      <c r="L178" s="2429"/>
      <c r="M178" s="2520"/>
      <c r="N178" s="2573"/>
      <c r="O178" s="2567"/>
      <c r="P178" s="2429"/>
      <c r="Q178" s="2520"/>
      <c r="R178" s="2580"/>
      <c r="S178" s="2567"/>
      <c r="T178" s="2429"/>
      <c r="U178" s="2520"/>
      <c r="V178" s="11"/>
      <c r="W178" s="11"/>
      <c r="X178" s="11"/>
      <c r="Y178" s="11"/>
      <c r="AA178" s="2357"/>
      <c r="AB178" s="2357"/>
    </row>
    <row r="179" spans="1:28" s="13" customFormat="1" ht="12" customHeight="1">
      <c r="A179" s="2355">
        <v>59</v>
      </c>
      <c r="B179" s="2548" t="str">
        <f>IF(職員点検資料２!B179="","",職員点検資料２!B179)</f>
        <v/>
      </c>
      <c r="C179" s="2509" t="str">
        <f>IF(職員点検資料２!C179="","",職員点検資料２!C179)</f>
        <v/>
      </c>
      <c r="D179" s="2546" t="str">
        <f>IF(職員点検資料２!D179="","",職員点検資料２!D179)</f>
        <v/>
      </c>
      <c r="E179" s="2551" t="str">
        <f>IF(職員点検資料２!E179="","",職員点検資料２!E179)</f>
        <v/>
      </c>
      <c r="F179" s="22" t="str">
        <f>職員点検資料２!F179</f>
        <v>保育士</v>
      </c>
      <c r="G179" s="23" t="str">
        <f>IF(職員点検資料２!G179="","",職員点検資料２!G179)</f>
        <v/>
      </c>
      <c r="H179" s="2551" t="str">
        <f>IF(職員点検資料２!H179="","",職員点検資料２!H179)</f>
        <v/>
      </c>
      <c r="I179" s="2551" t="str">
        <f>職員点検資料２!I179</f>
        <v>定めあり・定めなし</v>
      </c>
      <c r="J179" s="2571"/>
      <c r="K179" s="2565" t="s">
        <v>500</v>
      </c>
      <c r="L179" s="2454"/>
      <c r="M179" s="2518" t="s">
        <v>500</v>
      </c>
      <c r="N179" s="2571"/>
      <c r="O179" s="2565" t="s">
        <v>500</v>
      </c>
      <c r="P179" s="2454"/>
      <c r="Q179" s="2518" t="s">
        <v>500</v>
      </c>
      <c r="R179" s="2578"/>
      <c r="S179" s="2577" t="s">
        <v>500</v>
      </c>
      <c r="T179" s="2542"/>
      <c r="U179" s="2537" t="s">
        <v>500</v>
      </c>
      <c r="V179" s="11"/>
      <c r="W179" s="11"/>
      <c r="X179" s="11"/>
      <c r="Y179" s="11"/>
      <c r="AA179" s="2355">
        <f>IF(J179+L179&lt;=職員点検資料１!$U$2,J179+L179,職員点検資料１!$U$2)</f>
        <v>0</v>
      </c>
      <c r="AB179" s="2355" t="str">
        <f>職員点検資料２!AG179</f>
        <v/>
      </c>
    </row>
    <row r="180" spans="1:28" s="13" customFormat="1">
      <c r="A180" s="2356"/>
      <c r="B180" s="2549"/>
      <c r="C180" s="2510"/>
      <c r="D180" s="2510"/>
      <c r="E180" s="2552"/>
      <c r="F180" s="24" t="str">
        <f>職員点検資料２!F180</f>
        <v>幼稚園教諭</v>
      </c>
      <c r="G180" s="25" t="str">
        <f>IF(職員点検資料２!G180="","",職員点検資料２!G180)</f>
        <v/>
      </c>
      <c r="H180" s="2552"/>
      <c r="I180" s="2552"/>
      <c r="J180" s="2572"/>
      <c r="K180" s="2566"/>
      <c r="L180" s="2428"/>
      <c r="M180" s="2519"/>
      <c r="N180" s="2572"/>
      <c r="O180" s="2566"/>
      <c r="P180" s="2428"/>
      <c r="Q180" s="2519"/>
      <c r="R180" s="2579"/>
      <c r="S180" s="2566"/>
      <c r="T180" s="2428"/>
      <c r="U180" s="2519"/>
      <c r="V180" s="11"/>
      <c r="W180" s="11"/>
      <c r="X180" s="11"/>
      <c r="Y180" s="11"/>
      <c r="AA180" s="2356"/>
      <c r="AB180" s="2356"/>
    </row>
    <row r="181" spans="1:28" s="13" customFormat="1">
      <c r="A181" s="2357"/>
      <c r="B181" s="2550"/>
      <c r="C181" s="2511"/>
      <c r="D181" s="2511"/>
      <c r="E181" s="2553"/>
      <c r="F181" s="26" t="str">
        <f>職員点検資料２!F181</f>
        <v>（　　　　　　）</v>
      </c>
      <c r="G181" s="27" t="str">
        <f>IF(職員点検資料２!G181="","",職員点検資料２!G181)</f>
        <v/>
      </c>
      <c r="H181" s="2553"/>
      <c r="I181" s="2553"/>
      <c r="J181" s="2573"/>
      <c r="K181" s="2567"/>
      <c r="L181" s="2429"/>
      <c r="M181" s="2520"/>
      <c r="N181" s="2573"/>
      <c r="O181" s="2567"/>
      <c r="P181" s="2429"/>
      <c r="Q181" s="2520"/>
      <c r="R181" s="2580"/>
      <c r="S181" s="2567"/>
      <c r="T181" s="2429"/>
      <c r="U181" s="2520"/>
      <c r="V181" s="11"/>
      <c r="W181" s="11"/>
      <c r="X181" s="11"/>
      <c r="Y181" s="11"/>
      <c r="AA181" s="2357"/>
      <c r="AB181" s="2357"/>
    </row>
    <row r="182" spans="1:28" s="13" customFormat="1" ht="12" customHeight="1">
      <c r="A182" s="2355">
        <v>60</v>
      </c>
      <c r="B182" s="2548" t="str">
        <f>IF(職員点検資料２!B182="","",職員点検資料２!B182)</f>
        <v/>
      </c>
      <c r="C182" s="2509" t="str">
        <f>IF(職員点検資料２!C182="","",職員点検資料２!C182)</f>
        <v/>
      </c>
      <c r="D182" s="2546" t="str">
        <f>IF(職員点検資料２!D182="","",職員点検資料２!D182)</f>
        <v/>
      </c>
      <c r="E182" s="2551" t="str">
        <f>IF(職員点検資料２!E182="","",職員点検資料２!E182)</f>
        <v/>
      </c>
      <c r="F182" s="22" t="str">
        <f>職員点検資料２!F182</f>
        <v>保育士</v>
      </c>
      <c r="G182" s="23" t="str">
        <f>IF(職員点検資料２!G182="","",職員点検資料２!G182)</f>
        <v/>
      </c>
      <c r="H182" s="2551" t="str">
        <f>IF(職員点検資料２!H182="","",職員点検資料２!H182)</f>
        <v/>
      </c>
      <c r="I182" s="2551" t="str">
        <f>職員点検資料２!I182</f>
        <v>定めあり・定めなし</v>
      </c>
      <c r="J182" s="2571"/>
      <c r="K182" s="2565" t="s">
        <v>500</v>
      </c>
      <c r="L182" s="2454"/>
      <c r="M182" s="2518" t="s">
        <v>500</v>
      </c>
      <c r="N182" s="2571"/>
      <c r="O182" s="2565" t="s">
        <v>500</v>
      </c>
      <c r="P182" s="2454"/>
      <c r="Q182" s="2518" t="s">
        <v>500</v>
      </c>
      <c r="R182" s="2578"/>
      <c r="S182" s="2577" t="s">
        <v>500</v>
      </c>
      <c r="T182" s="2542"/>
      <c r="U182" s="2537" t="s">
        <v>500</v>
      </c>
      <c r="V182" s="11"/>
      <c r="W182" s="11"/>
      <c r="X182" s="11"/>
      <c r="Y182" s="11"/>
      <c r="AA182" s="2355">
        <f>IF(J182+L182&lt;=職員点検資料１!$U$2,J182+L182,職員点検資料１!$U$2)</f>
        <v>0</v>
      </c>
      <c r="AB182" s="2355" t="str">
        <f>職員点検資料２!AG182</f>
        <v/>
      </c>
    </row>
    <row r="183" spans="1:28" s="13" customFormat="1">
      <c r="A183" s="2356"/>
      <c r="B183" s="2549"/>
      <c r="C183" s="2510"/>
      <c r="D183" s="2510"/>
      <c r="E183" s="2552"/>
      <c r="F183" s="24" t="str">
        <f>職員点検資料２!F183</f>
        <v>幼稚園教諭</v>
      </c>
      <c r="G183" s="25" t="str">
        <f>IF(職員点検資料２!G183="","",職員点検資料２!G183)</f>
        <v/>
      </c>
      <c r="H183" s="2552"/>
      <c r="I183" s="2552"/>
      <c r="J183" s="2572"/>
      <c r="K183" s="2566"/>
      <c r="L183" s="2428"/>
      <c r="M183" s="2519"/>
      <c r="N183" s="2572"/>
      <c r="O183" s="2566"/>
      <c r="P183" s="2428"/>
      <c r="Q183" s="2519"/>
      <c r="R183" s="2579"/>
      <c r="S183" s="2566"/>
      <c r="T183" s="2428"/>
      <c r="U183" s="2519"/>
      <c r="V183" s="11"/>
      <c r="W183" s="11"/>
      <c r="X183" s="11"/>
      <c r="Y183" s="11"/>
      <c r="AA183" s="2356"/>
      <c r="AB183" s="2356"/>
    </row>
    <row r="184" spans="1:28" s="13" customFormat="1">
      <c r="A184" s="2357"/>
      <c r="B184" s="2550"/>
      <c r="C184" s="2511"/>
      <c r="D184" s="2511"/>
      <c r="E184" s="2553"/>
      <c r="F184" s="26" t="str">
        <f>職員点検資料２!F184</f>
        <v>（　　　　　　）</v>
      </c>
      <c r="G184" s="27" t="str">
        <f>IF(職員点検資料２!G184="","",職員点検資料２!G184)</f>
        <v/>
      </c>
      <c r="H184" s="2553"/>
      <c r="I184" s="2553"/>
      <c r="J184" s="2573"/>
      <c r="K184" s="2567"/>
      <c r="L184" s="2429"/>
      <c r="M184" s="2520"/>
      <c r="N184" s="2573"/>
      <c r="O184" s="2567"/>
      <c r="P184" s="2429"/>
      <c r="Q184" s="2520"/>
      <c r="R184" s="2580"/>
      <c r="S184" s="2567"/>
      <c r="T184" s="2429"/>
      <c r="U184" s="2520"/>
      <c r="V184" s="11"/>
      <c r="W184" s="11"/>
      <c r="X184" s="11"/>
      <c r="Y184" s="11"/>
      <c r="AA184" s="2357"/>
      <c r="AB184" s="2357"/>
    </row>
  </sheetData>
  <sheetProtection sheet="1" objects="1" scenarios="1"/>
  <mergeCells count="1279">
    <mergeCell ref="R3:U3"/>
    <mergeCell ref="S23:S25"/>
    <mergeCell ref="R23:R25"/>
    <mergeCell ref="S20:S22"/>
    <mergeCell ref="R20:R22"/>
    <mergeCell ref="S8:S10"/>
    <mergeCell ref="R8:R10"/>
    <mergeCell ref="S5:S7"/>
    <mergeCell ref="R5:R7"/>
    <mergeCell ref="T4:U4"/>
    <mergeCell ref="R4:S4"/>
    <mergeCell ref="S41:S43"/>
    <mergeCell ref="R41:R43"/>
    <mergeCell ref="S38:S40"/>
    <mergeCell ref="R38:R40"/>
    <mergeCell ref="S35:S37"/>
    <mergeCell ref="R35:R37"/>
    <mergeCell ref="S32:S34"/>
    <mergeCell ref="R32:R34"/>
    <mergeCell ref="S29:S31"/>
    <mergeCell ref="R29:R31"/>
    <mergeCell ref="T26:T28"/>
    <mergeCell ref="U26:U28"/>
    <mergeCell ref="T29:T31"/>
    <mergeCell ref="U29:U31"/>
    <mergeCell ref="T32:T34"/>
    <mergeCell ref="U32:U34"/>
    <mergeCell ref="T35:T37"/>
    <mergeCell ref="U35:U37"/>
    <mergeCell ref="T17:T19"/>
    <mergeCell ref="U17:U19"/>
    <mergeCell ref="T20:T22"/>
    <mergeCell ref="S59:S61"/>
    <mergeCell ref="R59:R61"/>
    <mergeCell ref="S56:S58"/>
    <mergeCell ref="R56:R58"/>
    <mergeCell ref="S53:S55"/>
    <mergeCell ref="R53:R55"/>
    <mergeCell ref="S50:S52"/>
    <mergeCell ref="R50:R52"/>
    <mergeCell ref="S47:S49"/>
    <mergeCell ref="R47:R49"/>
    <mergeCell ref="S77:S79"/>
    <mergeCell ref="R77:R79"/>
    <mergeCell ref="S74:S76"/>
    <mergeCell ref="R74:R76"/>
    <mergeCell ref="S71:S73"/>
    <mergeCell ref="R71:R73"/>
    <mergeCell ref="S68:S70"/>
    <mergeCell ref="R68:R70"/>
    <mergeCell ref="S65:S67"/>
    <mergeCell ref="R65:R67"/>
    <mergeCell ref="R62:R64"/>
    <mergeCell ref="S62:S64"/>
    <mergeCell ref="N140:N142"/>
    <mergeCell ref="O140:O142"/>
    <mergeCell ref="P140:P142"/>
    <mergeCell ref="Q140:Q142"/>
    <mergeCell ref="N122:N124"/>
    <mergeCell ref="O122:O124"/>
    <mergeCell ref="P122:P124"/>
    <mergeCell ref="S95:S97"/>
    <mergeCell ref="R95:R97"/>
    <mergeCell ref="S92:S94"/>
    <mergeCell ref="R92:R94"/>
    <mergeCell ref="S89:S91"/>
    <mergeCell ref="R89:R91"/>
    <mergeCell ref="S86:S88"/>
    <mergeCell ref="R86:R88"/>
    <mergeCell ref="S83:S85"/>
    <mergeCell ref="R83:R85"/>
    <mergeCell ref="S113:S115"/>
    <mergeCell ref="R113:R115"/>
    <mergeCell ref="S110:S112"/>
    <mergeCell ref="R110:R112"/>
    <mergeCell ref="S107:S109"/>
    <mergeCell ref="R107:R109"/>
    <mergeCell ref="S104:S106"/>
    <mergeCell ref="R104:R106"/>
    <mergeCell ref="S101:S103"/>
    <mergeCell ref="R101:R103"/>
    <mergeCell ref="R98:R100"/>
    <mergeCell ref="S98:S100"/>
    <mergeCell ref="S131:S133"/>
    <mergeCell ref="R131:R133"/>
    <mergeCell ref="S128:S130"/>
    <mergeCell ref="R128:R130"/>
    <mergeCell ref="S125:S127"/>
    <mergeCell ref="R125:R127"/>
    <mergeCell ref="S122:S124"/>
    <mergeCell ref="R122:R124"/>
    <mergeCell ref="S119:S121"/>
    <mergeCell ref="R119:R121"/>
    <mergeCell ref="S149:S151"/>
    <mergeCell ref="R149:R151"/>
    <mergeCell ref="S146:S148"/>
    <mergeCell ref="R146:R148"/>
    <mergeCell ref="S143:S145"/>
    <mergeCell ref="R143:R145"/>
    <mergeCell ref="S140:S142"/>
    <mergeCell ref="R140:R142"/>
    <mergeCell ref="S137:S139"/>
    <mergeCell ref="R137:R139"/>
    <mergeCell ref="S167:S169"/>
    <mergeCell ref="R167:R169"/>
    <mergeCell ref="S164:S166"/>
    <mergeCell ref="R164:R166"/>
    <mergeCell ref="S161:S163"/>
    <mergeCell ref="R161:R163"/>
    <mergeCell ref="S158:S160"/>
    <mergeCell ref="R158:R160"/>
    <mergeCell ref="S155:S157"/>
    <mergeCell ref="R155:R157"/>
    <mergeCell ref="J179:J181"/>
    <mergeCell ref="K179:K181"/>
    <mergeCell ref="L179:L181"/>
    <mergeCell ref="M179:M181"/>
    <mergeCell ref="N179:N181"/>
    <mergeCell ref="O179:O181"/>
    <mergeCell ref="P179:P181"/>
    <mergeCell ref="Q179:Q181"/>
    <mergeCell ref="J161:J163"/>
    <mergeCell ref="K161:K163"/>
    <mergeCell ref="L161:L163"/>
    <mergeCell ref="M161:M163"/>
    <mergeCell ref="N161:N163"/>
    <mergeCell ref="O161:O163"/>
    <mergeCell ref="P161:P163"/>
    <mergeCell ref="Q161:Q163"/>
    <mergeCell ref="J164:J166"/>
    <mergeCell ref="K164:K166"/>
    <mergeCell ref="L164:L166"/>
    <mergeCell ref="M164:M166"/>
    <mergeCell ref="N164:N166"/>
    <mergeCell ref="O164:O166"/>
    <mergeCell ref="J158:J160"/>
    <mergeCell ref="K158:K160"/>
    <mergeCell ref="L158:L160"/>
    <mergeCell ref="M158:M160"/>
    <mergeCell ref="N158:N160"/>
    <mergeCell ref="O158:O160"/>
    <mergeCell ref="P158:P160"/>
    <mergeCell ref="Q158:Q160"/>
    <mergeCell ref="J143:J145"/>
    <mergeCell ref="K143:K145"/>
    <mergeCell ref="L143:L145"/>
    <mergeCell ref="M143:M145"/>
    <mergeCell ref="N143:N145"/>
    <mergeCell ref="O143:O145"/>
    <mergeCell ref="P143:P145"/>
    <mergeCell ref="Q143:Q145"/>
    <mergeCell ref="J146:J148"/>
    <mergeCell ref="K146:K148"/>
    <mergeCell ref="L146:L148"/>
    <mergeCell ref="M146:M148"/>
    <mergeCell ref="N146:N148"/>
    <mergeCell ref="O146:O148"/>
    <mergeCell ref="P146:P148"/>
    <mergeCell ref="Q146:Q148"/>
    <mergeCell ref="J119:J121"/>
    <mergeCell ref="K119:K121"/>
    <mergeCell ref="L119:L121"/>
    <mergeCell ref="M119:M121"/>
    <mergeCell ref="N119:N121"/>
    <mergeCell ref="O119:O121"/>
    <mergeCell ref="P119:P121"/>
    <mergeCell ref="Q119:Q121"/>
    <mergeCell ref="J122:J124"/>
    <mergeCell ref="K122:K124"/>
    <mergeCell ref="L122:L124"/>
    <mergeCell ref="J125:J127"/>
    <mergeCell ref="K125:K127"/>
    <mergeCell ref="L125:L127"/>
    <mergeCell ref="M125:M127"/>
    <mergeCell ref="N125:N127"/>
    <mergeCell ref="O125:O127"/>
    <mergeCell ref="P125:P127"/>
    <mergeCell ref="Q125:Q127"/>
    <mergeCell ref="J107:J109"/>
    <mergeCell ref="K107:K109"/>
    <mergeCell ref="L107:L109"/>
    <mergeCell ref="M107:M109"/>
    <mergeCell ref="N107:N109"/>
    <mergeCell ref="O107:O109"/>
    <mergeCell ref="P107:P109"/>
    <mergeCell ref="Q107:Q109"/>
    <mergeCell ref="J110:J112"/>
    <mergeCell ref="K110:K112"/>
    <mergeCell ref="L110:L112"/>
    <mergeCell ref="M110:M112"/>
    <mergeCell ref="N110:N112"/>
    <mergeCell ref="O110:O112"/>
    <mergeCell ref="P110:P112"/>
    <mergeCell ref="Q110:Q112"/>
    <mergeCell ref="N116:N118"/>
    <mergeCell ref="O116:O118"/>
    <mergeCell ref="P116:P118"/>
    <mergeCell ref="Q116:Q118"/>
    <mergeCell ref="N104:N106"/>
    <mergeCell ref="O104:O106"/>
    <mergeCell ref="P104:P106"/>
    <mergeCell ref="Q104:Q106"/>
    <mergeCell ref="J89:J91"/>
    <mergeCell ref="K89:K91"/>
    <mergeCell ref="L89:L91"/>
    <mergeCell ref="M89:M91"/>
    <mergeCell ref="N89:N91"/>
    <mergeCell ref="O89:O91"/>
    <mergeCell ref="P89:P91"/>
    <mergeCell ref="Q89:Q91"/>
    <mergeCell ref="J92:J94"/>
    <mergeCell ref="K92:K94"/>
    <mergeCell ref="L92:L94"/>
    <mergeCell ref="M92:M94"/>
    <mergeCell ref="N92:N94"/>
    <mergeCell ref="O92:O94"/>
    <mergeCell ref="P92:P94"/>
    <mergeCell ref="Q92:Q94"/>
    <mergeCell ref="N98:N100"/>
    <mergeCell ref="O98:O100"/>
    <mergeCell ref="Q95:Q97"/>
    <mergeCell ref="Q98:Q100"/>
    <mergeCell ref="Q101:Q103"/>
    <mergeCell ref="J104:J106"/>
    <mergeCell ref="K104:K106"/>
    <mergeCell ref="L104:L106"/>
    <mergeCell ref="M104:M106"/>
    <mergeCell ref="J71:J73"/>
    <mergeCell ref="K71:K73"/>
    <mergeCell ref="L71:L73"/>
    <mergeCell ref="M71:M73"/>
    <mergeCell ref="N71:N73"/>
    <mergeCell ref="O71:O73"/>
    <mergeCell ref="P71:P73"/>
    <mergeCell ref="Q71:Q73"/>
    <mergeCell ref="J74:J76"/>
    <mergeCell ref="K74:K76"/>
    <mergeCell ref="L74:L76"/>
    <mergeCell ref="M74:M76"/>
    <mergeCell ref="N74:N76"/>
    <mergeCell ref="O74:O76"/>
    <mergeCell ref="P74:P76"/>
    <mergeCell ref="Q74:Q76"/>
    <mergeCell ref="N80:N82"/>
    <mergeCell ref="O80:O82"/>
    <mergeCell ref="P80:P82"/>
    <mergeCell ref="Q80:Q82"/>
    <mergeCell ref="N68:N70"/>
    <mergeCell ref="O68:O70"/>
    <mergeCell ref="P68:P70"/>
    <mergeCell ref="Q68:Q70"/>
    <mergeCell ref="J53:J55"/>
    <mergeCell ref="K53:K55"/>
    <mergeCell ref="L53:L55"/>
    <mergeCell ref="M53:M55"/>
    <mergeCell ref="N53:N55"/>
    <mergeCell ref="O53:O55"/>
    <mergeCell ref="P53:P55"/>
    <mergeCell ref="Q53:Q55"/>
    <mergeCell ref="J56:J58"/>
    <mergeCell ref="K56:K58"/>
    <mergeCell ref="L56:L58"/>
    <mergeCell ref="M56:M58"/>
    <mergeCell ref="N56:N58"/>
    <mergeCell ref="O56:O58"/>
    <mergeCell ref="P56:P58"/>
    <mergeCell ref="Q56:Q58"/>
    <mergeCell ref="N62:N64"/>
    <mergeCell ref="O62:O64"/>
    <mergeCell ref="Q59:Q61"/>
    <mergeCell ref="Q62:Q64"/>
    <mergeCell ref="Q65:Q67"/>
    <mergeCell ref="J68:J70"/>
    <mergeCell ref="K68:K70"/>
    <mergeCell ref="L68:L70"/>
    <mergeCell ref="M68:M70"/>
    <mergeCell ref="J35:J37"/>
    <mergeCell ref="K35:K37"/>
    <mergeCell ref="L35:L37"/>
    <mergeCell ref="M35:M37"/>
    <mergeCell ref="N35:N37"/>
    <mergeCell ref="O35:O37"/>
    <mergeCell ref="P35:P37"/>
    <mergeCell ref="Q35:Q37"/>
    <mergeCell ref="J38:J40"/>
    <mergeCell ref="K38:K40"/>
    <mergeCell ref="L38:L40"/>
    <mergeCell ref="M38:M40"/>
    <mergeCell ref="N38:N40"/>
    <mergeCell ref="O38:O40"/>
    <mergeCell ref="P38:P40"/>
    <mergeCell ref="Q38:Q40"/>
    <mergeCell ref="N44:N46"/>
    <mergeCell ref="O44:O46"/>
    <mergeCell ref="P44:P46"/>
    <mergeCell ref="Q44:Q46"/>
    <mergeCell ref="J32:J34"/>
    <mergeCell ref="K32:K34"/>
    <mergeCell ref="L32:L34"/>
    <mergeCell ref="M32:M34"/>
    <mergeCell ref="N32:N34"/>
    <mergeCell ref="O32:O34"/>
    <mergeCell ref="P32:P34"/>
    <mergeCell ref="Q32:Q34"/>
    <mergeCell ref="J17:J19"/>
    <mergeCell ref="K17:K19"/>
    <mergeCell ref="L17:L19"/>
    <mergeCell ref="M17:M19"/>
    <mergeCell ref="N17:N19"/>
    <mergeCell ref="O17:O19"/>
    <mergeCell ref="P17:P19"/>
    <mergeCell ref="Q17:Q19"/>
    <mergeCell ref="J20:J22"/>
    <mergeCell ref="K20:K22"/>
    <mergeCell ref="L20:L22"/>
    <mergeCell ref="M20:M22"/>
    <mergeCell ref="N20:N22"/>
    <mergeCell ref="O20:O22"/>
    <mergeCell ref="P20:P22"/>
    <mergeCell ref="Q20:Q22"/>
    <mergeCell ref="Q23:Q25"/>
    <mergeCell ref="Q14:Q16"/>
    <mergeCell ref="V4:Y4"/>
    <mergeCell ref="T5:T7"/>
    <mergeCell ref="U5:U7"/>
    <mergeCell ref="T8:T10"/>
    <mergeCell ref="U8:U10"/>
    <mergeCell ref="T11:T13"/>
    <mergeCell ref="U11:U13"/>
    <mergeCell ref="T14:T16"/>
    <mergeCell ref="U14:U16"/>
    <mergeCell ref="L29:L31"/>
    <mergeCell ref="M29:M31"/>
    <mergeCell ref="N29:N31"/>
    <mergeCell ref="O29:O31"/>
    <mergeCell ref="P29:P31"/>
    <mergeCell ref="Q29:Q31"/>
    <mergeCell ref="R11:R13"/>
    <mergeCell ref="S11:S13"/>
    <mergeCell ref="R14:R16"/>
    <mergeCell ref="R17:R19"/>
    <mergeCell ref="S17:S19"/>
    <mergeCell ref="S14:S16"/>
    <mergeCell ref="R26:R28"/>
    <mergeCell ref="S26:S28"/>
    <mergeCell ref="O26:O28"/>
    <mergeCell ref="P26:P28"/>
    <mergeCell ref="Q26:Q28"/>
    <mergeCell ref="L14:L16"/>
    <mergeCell ref="M14:M16"/>
    <mergeCell ref="N14:N16"/>
    <mergeCell ref="AB170:AB172"/>
    <mergeCell ref="AB173:AB175"/>
    <mergeCell ref="AB176:AB178"/>
    <mergeCell ref="AB179:AB181"/>
    <mergeCell ref="AB182:AB184"/>
    <mergeCell ref="AB155:AB157"/>
    <mergeCell ref="AB158:AB160"/>
    <mergeCell ref="AB161:AB163"/>
    <mergeCell ref="AB164:AB166"/>
    <mergeCell ref="AB167:AB169"/>
    <mergeCell ref="AB140:AB142"/>
    <mergeCell ref="AB143:AB145"/>
    <mergeCell ref="AB146:AB148"/>
    <mergeCell ref="AB149:AB151"/>
    <mergeCell ref="AB152:AB154"/>
    <mergeCell ref="AB125:AB127"/>
    <mergeCell ref="AB128:AB130"/>
    <mergeCell ref="AB131:AB133"/>
    <mergeCell ref="AB134:AB136"/>
    <mergeCell ref="AB137:AB139"/>
    <mergeCell ref="AB110:AB112"/>
    <mergeCell ref="AB113:AB115"/>
    <mergeCell ref="AB116:AB118"/>
    <mergeCell ref="AB119:AB121"/>
    <mergeCell ref="AB122:AB124"/>
    <mergeCell ref="AB95:AB97"/>
    <mergeCell ref="AB98:AB100"/>
    <mergeCell ref="AB101:AB103"/>
    <mergeCell ref="AB104:AB106"/>
    <mergeCell ref="AB107:AB109"/>
    <mergeCell ref="AB80:AB82"/>
    <mergeCell ref="AB83:AB85"/>
    <mergeCell ref="AB86:AB88"/>
    <mergeCell ref="AB89:AB91"/>
    <mergeCell ref="AB92:AB94"/>
    <mergeCell ref="AB65:AB67"/>
    <mergeCell ref="AB68:AB70"/>
    <mergeCell ref="AB71:AB73"/>
    <mergeCell ref="AB74:AB76"/>
    <mergeCell ref="AB77:AB79"/>
    <mergeCell ref="AB50:AB52"/>
    <mergeCell ref="AB53:AB55"/>
    <mergeCell ref="AB56:AB58"/>
    <mergeCell ref="AB59:AB61"/>
    <mergeCell ref="AB62:AB64"/>
    <mergeCell ref="AB35:AB37"/>
    <mergeCell ref="AB38:AB40"/>
    <mergeCell ref="AB41:AB43"/>
    <mergeCell ref="AB44:AB46"/>
    <mergeCell ref="AB47:AB49"/>
    <mergeCell ref="AB20:AB22"/>
    <mergeCell ref="AB23:AB25"/>
    <mergeCell ref="AB26:AB28"/>
    <mergeCell ref="AB29:AB31"/>
    <mergeCell ref="AB32:AB34"/>
    <mergeCell ref="AB5:AB7"/>
    <mergeCell ref="AB8:AB10"/>
    <mergeCell ref="AB11:AB13"/>
    <mergeCell ref="AB14:AB16"/>
    <mergeCell ref="AB17:AB19"/>
    <mergeCell ref="J5:J7"/>
    <mergeCell ref="K5:K7"/>
    <mergeCell ref="L5:L7"/>
    <mergeCell ref="M5:M7"/>
    <mergeCell ref="N5:N7"/>
    <mergeCell ref="O5:O7"/>
    <mergeCell ref="P5:P7"/>
    <mergeCell ref="Q5:Q7"/>
    <mergeCell ref="J8:J10"/>
    <mergeCell ref="K8:K10"/>
    <mergeCell ref="O8:O10"/>
    <mergeCell ref="P8:P10"/>
    <mergeCell ref="Q8:Q10"/>
    <mergeCell ref="J11:J13"/>
    <mergeCell ref="K11:K13"/>
    <mergeCell ref="L11:L13"/>
    <mergeCell ref="M11:M13"/>
    <mergeCell ref="N11:N13"/>
    <mergeCell ref="O11:O13"/>
    <mergeCell ref="P11:P13"/>
    <mergeCell ref="Q11:Q13"/>
    <mergeCell ref="T173:T175"/>
    <mergeCell ref="U173:U175"/>
    <mergeCell ref="T176:T178"/>
    <mergeCell ref="U176:U178"/>
    <mergeCell ref="T179:T181"/>
    <mergeCell ref="U179:U181"/>
    <mergeCell ref="T182:T184"/>
    <mergeCell ref="U182:U184"/>
    <mergeCell ref="T158:T160"/>
    <mergeCell ref="U158:U160"/>
    <mergeCell ref="T161:T163"/>
    <mergeCell ref="U161:U163"/>
    <mergeCell ref="T164:T166"/>
    <mergeCell ref="U164:U166"/>
    <mergeCell ref="T167:T169"/>
    <mergeCell ref="U167:U169"/>
    <mergeCell ref="T170:T172"/>
    <mergeCell ref="U170:U172"/>
    <mergeCell ref="T143:T145"/>
    <mergeCell ref="U143:U145"/>
    <mergeCell ref="T146:T148"/>
    <mergeCell ref="U146:U148"/>
    <mergeCell ref="T149:T151"/>
    <mergeCell ref="U149:U151"/>
    <mergeCell ref="T152:T154"/>
    <mergeCell ref="U152:U154"/>
    <mergeCell ref="T155:T157"/>
    <mergeCell ref="O14:O16"/>
    <mergeCell ref="P14:P16"/>
    <mergeCell ref="U155:U157"/>
    <mergeCell ref="T128:T130"/>
    <mergeCell ref="U128:U130"/>
    <mergeCell ref="T131:T133"/>
    <mergeCell ref="U131:U133"/>
    <mergeCell ref="T134:T136"/>
    <mergeCell ref="U134:U136"/>
    <mergeCell ref="T137:T139"/>
    <mergeCell ref="U137:U139"/>
    <mergeCell ref="T140:T142"/>
    <mergeCell ref="U140:U142"/>
    <mergeCell ref="T113:T115"/>
    <mergeCell ref="U113:U115"/>
    <mergeCell ref="T116:T118"/>
    <mergeCell ref="U116:U118"/>
    <mergeCell ref="T119:T121"/>
    <mergeCell ref="U119:U121"/>
    <mergeCell ref="T122:T124"/>
    <mergeCell ref="U122:U124"/>
    <mergeCell ref="T125:T127"/>
    <mergeCell ref="U125:U127"/>
    <mergeCell ref="T98:T100"/>
    <mergeCell ref="U98:U100"/>
    <mergeCell ref="T101:T103"/>
    <mergeCell ref="U101:U103"/>
    <mergeCell ref="T104:T106"/>
    <mergeCell ref="U104:U106"/>
    <mergeCell ref="T107:T109"/>
    <mergeCell ref="U107:U109"/>
    <mergeCell ref="T110:T112"/>
    <mergeCell ref="U110:U112"/>
    <mergeCell ref="T83:T85"/>
    <mergeCell ref="U83:U85"/>
    <mergeCell ref="T86:T88"/>
    <mergeCell ref="U86:U88"/>
    <mergeCell ref="T89:T91"/>
    <mergeCell ref="U89:U91"/>
    <mergeCell ref="T92:T94"/>
    <mergeCell ref="U92:U94"/>
    <mergeCell ref="T95:T97"/>
    <mergeCell ref="U95:U97"/>
    <mergeCell ref="T68:T70"/>
    <mergeCell ref="U68:U70"/>
    <mergeCell ref="T71:T73"/>
    <mergeCell ref="U71:U73"/>
    <mergeCell ref="T74:T76"/>
    <mergeCell ref="U74:U76"/>
    <mergeCell ref="T77:T79"/>
    <mergeCell ref="U77:U79"/>
    <mergeCell ref="T80:T82"/>
    <mergeCell ref="U80:U82"/>
    <mergeCell ref="T53:T55"/>
    <mergeCell ref="U53:U55"/>
    <mergeCell ref="T56:T58"/>
    <mergeCell ref="U56:U58"/>
    <mergeCell ref="T59:T61"/>
    <mergeCell ref="U59:U61"/>
    <mergeCell ref="T62:T64"/>
    <mergeCell ref="U62:U64"/>
    <mergeCell ref="T65:T67"/>
    <mergeCell ref="U65:U67"/>
    <mergeCell ref="T38:T40"/>
    <mergeCell ref="U38:U40"/>
    <mergeCell ref="T41:T43"/>
    <mergeCell ref="U41:U43"/>
    <mergeCell ref="T44:T46"/>
    <mergeCell ref="U44:U46"/>
    <mergeCell ref="T47:T49"/>
    <mergeCell ref="U47:U49"/>
    <mergeCell ref="T50:T52"/>
    <mergeCell ref="U50:U52"/>
    <mergeCell ref="U20:U22"/>
    <mergeCell ref="T23:T25"/>
    <mergeCell ref="U23:U25"/>
    <mergeCell ref="A1:G1"/>
    <mergeCell ref="H1:I1"/>
    <mergeCell ref="A3:A4"/>
    <mergeCell ref="B3:B4"/>
    <mergeCell ref="C3:C4"/>
    <mergeCell ref="F3:G3"/>
    <mergeCell ref="H3:H4"/>
    <mergeCell ref="I3:I4"/>
    <mergeCell ref="E3:E4"/>
    <mergeCell ref="J3:Q3"/>
    <mergeCell ref="J4:K4"/>
    <mergeCell ref="L4:M4"/>
    <mergeCell ref="N4:O4"/>
    <mergeCell ref="P4:Q4"/>
    <mergeCell ref="A5:A7"/>
    <mergeCell ref="B5:B7"/>
    <mergeCell ref="C5:C7"/>
    <mergeCell ref="H5:H7"/>
    <mergeCell ref="I5:I7"/>
    <mergeCell ref="I8:I10"/>
    <mergeCell ref="A8:A10"/>
    <mergeCell ref="B8:B10"/>
    <mergeCell ref="C8:C10"/>
    <mergeCell ref="H8:H10"/>
    <mergeCell ref="E5:E7"/>
    <mergeCell ref="E8:E10"/>
    <mergeCell ref="L8:L10"/>
    <mergeCell ref="M8:M10"/>
    <mergeCell ref="N8:N10"/>
    <mergeCell ref="A11:A13"/>
    <mergeCell ref="B11:B13"/>
    <mergeCell ref="C11:C13"/>
    <mergeCell ref="H11:H13"/>
    <mergeCell ref="I20:I22"/>
    <mergeCell ref="A14:A16"/>
    <mergeCell ref="B14:B16"/>
    <mergeCell ref="C14:C16"/>
    <mergeCell ref="H14:H16"/>
    <mergeCell ref="I14:I16"/>
    <mergeCell ref="A17:A19"/>
    <mergeCell ref="B17:B19"/>
    <mergeCell ref="C17:C19"/>
    <mergeCell ref="H17:H19"/>
    <mergeCell ref="I17:I19"/>
    <mergeCell ref="E11:E13"/>
    <mergeCell ref="E14:E16"/>
    <mergeCell ref="E17:E19"/>
    <mergeCell ref="E20:E22"/>
    <mergeCell ref="I11:I13"/>
    <mergeCell ref="J14:J16"/>
    <mergeCell ref="K14:K16"/>
    <mergeCell ref="A23:A25"/>
    <mergeCell ref="B23:B25"/>
    <mergeCell ref="C23:C25"/>
    <mergeCell ref="H23:H25"/>
    <mergeCell ref="I23:I25"/>
    <mergeCell ref="A20:A22"/>
    <mergeCell ref="B20:B22"/>
    <mergeCell ref="C20:C22"/>
    <mergeCell ref="H20:H22"/>
    <mergeCell ref="E23:E25"/>
    <mergeCell ref="J23:J25"/>
    <mergeCell ref="K23:K25"/>
    <mergeCell ref="L23:L25"/>
    <mergeCell ref="M23:M25"/>
    <mergeCell ref="N23:N25"/>
    <mergeCell ref="O23:O25"/>
    <mergeCell ref="P23:P25"/>
    <mergeCell ref="I29:I31"/>
    <mergeCell ref="A26:A28"/>
    <mergeCell ref="B26:B28"/>
    <mergeCell ref="C26:C28"/>
    <mergeCell ref="H26:H28"/>
    <mergeCell ref="I26:I28"/>
    <mergeCell ref="A29:A31"/>
    <mergeCell ref="B29:B31"/>
    <mergeCell ref="C29:C31"/>
    <mergeCell ref="H29:H31"/>
    <mergeCell ref="E26:E28"/>
    <mergeCell ref="E29:E31"/>
    <mergeCell ref="J26:J28"/>
    <mergeCell ref="K26:K28"/>
    <mergeCell ref="L26:L28"/>
    <mergeCell ref="M26:M28"/>
    <mergeCell ref="N26:N28"/>
    <mergeCell ref="J29:J31"/>
    <mergeCell ref="K29:K31"/>
    <mergeCell ref="H35:H37"/>
    <mergeCell ref="I35:I37"/>
    <mergeCell ref="I32:I34"/>
    <mergeCell ref="A38:A40"/>
    <mergeCell ref="B38:B40"/>
    <mergeCell ref="C38:C40"/>
    <mergeCell ref="H38:H40"/>
    <mergeCell ref="I38:I40"/>
    <mergeCell ref="A32:A34"/>
    <mergeCell ref="B32:B34"/>
    <mergeCell ref="C32:C34"/>
    <mergeCell ref="H32:H34"/>
    <mergeCell ref="A35:A37"/>
    <mergeCell ref="B35:B37"/>
    <mergeCell ref="C35:C37"/>
    <mergeCell ref="E32:E34"/>
    <mergeCell ref="E35:E37"/>
    <mergeCell ref="E38:E40"/>
    <mergeCell ref="R44:R46"/>
    <mergeCell ref="S44:S46"/>
    <mergeCell ref="I47:I49"/>
    <mergeCell ref="A44:A46"/>
    <mergeCell ref="B44:B46"/>
    <mergeCell ref="C44:C46"/>
    <mergeCell ref="H44:H46"/>
    <mergeCell ref="I44:I46"/>
    <mergeCell ref="A47:A49"/>
    <mergeCell ref="B47:B49"/>
    <mergeCell ref="C47:C49"/>
    <mergeCell ref="H47:H49"/>
    <mergeCell ref="E44:E46"/>
    <mergeCell ref="E47:E49"/>
    <mergeCell ref="J44:J46"/>
    <mergeCell ref="K44:K46"/>
    <mergeCell ref="L44:L46"/>
    <mergeCell ref="M44:M46"/>
    <mergeCell ref="J47:J49"/>
    <mergeCell ref="K47:K49"/>
    <mergeCell ref="L47:L49"/>
    <mergeCell ref="M47:M49"/>
    <mergeCell ref="N47:N49"/>
    <mergeCell ref="O47:O49"/>
    <mergeCell ref="P47:P49"/>
    <mergeCell ref="Q47:Q49"/>
    <mergeCell ref="A41:A43"/>
    <mergeCell ref="B41:B43"/>
    <mergeCell ref="C41:C43"/>
    <mergeCell ref="H41:H43"/>
    <mergeCell ref="I41:I43"/>
    <mergeCell ref="E41:E43"/>
    <mergeCell ref="J41:J43"/>
    <mergeCell ref="K41:K43"/>
    <mergeCell ref="L41:L43"/>
    <mergeCell ref="M41:M43"/>
    <mergeCell ref="N41:N43"/>
    <mergeCell ref="O41:O43"/>
    <mergeCell ref="P41:P43"/>
    <mergeCell ref="Q41:Q43"/>
    <mergeCell ref="N50:N52"/>
    <mergeCell ref="O50:O52"/>
    <mergeCell ref="P50:P52"/>
    <mergeCell ref="Q50:Q52"/>
    <mergeCell ref="J50:J52"/>
    <mergeCell ref="K50:K52"/>
    <mergeCell ref="L50:L52"/>
    <mergeCell ref="M50:M52"/>
    <mergeCell ref="A59:A61"/>
    <mergeCell ref="B59:B61"/>
    <mergeCell ref="C59:C61"/>
    <mergeCell ref="H59:H61"/>
    <mergeCell ref="I59:I61"/>
    <mergeCell ref="E59:E61"/>
    <mergeCell ref="J59:J61"/>
    <mergeCell ref="K59:K61"/>
    <mergeCell ref="L59:L61"/>
    <mergeCell ref="M59:M61"/>
    <mergeCell ref="N59:N61"/>
    <mergeCell ref="O59:O61"/>
    <mergeCell ref="P59:P61"/>
    <mergeCell ref="H53:H55"/>
    <mergeCell ref="I53:I55"/>
    <mergeCell ref="I50:I52"/>
    <mergeCell ref="A56:A58"/>
    <mergeCell ref="B56:B58"/>
    <mergeCell ref="C56:C58"/>
    <mergeCell ref="H56:H58"/>
    <mergeCell ref="I56:I58"/>
    <mergeCell ref="A50:A52"/>
    <mergeCell ref="B50:B52"/>
    <mergeCell ref="C50:C52"/>
    <mergeCell ref="H50:H52"/>
    <mergeCell ref="A53:A55"/>
    <mergeCell ref="B53:B55"/>
    <mergeCell ref="C53:C55"/>
    <mergeCell ref="E50:E52"/>
    <mergeCell ref="E53:E55"/>
    <mergeCell ref="E56:E58"/>
    <mergeCell ref="D53:D55"/>
    <mergeCell ref="I65:I67"/>
    <mergeCell ref="A62:A64"/>
    <mergeCell ref="B62:B64"/>
    <mergeCell ref="C62:C64"/>
    <mergeCell ref="H62:H64"/>
    <mergeCell ref="I62:I64"/>
    <mergeCell ref="A65:A67"/>
    <mergeCell ref="B65:B67"/>
    <mergeCell ref="C65:C67"/>
    <mergeCell ref="H65:H67"/>
    <mergeCell ref="E62:E64"/>
    <mergeCell ref="E65:E67"/>
    <mergeCell ref="J62:J64"/>
    <mergeCell ref="K62:K64"/>
    <mergeCell ref="L62:L64"/>
    <mergeCell ref="M62:M64"/>
    <mergeCell ref="P62:P64"/>
    <mergeCell ref="J65:J67"/>
    <mergeCell ref="K65:K67"/>
    <mergeCell ref="L65:L67"/>
    <mergeCell ref="M65:M67"/>
    <mergeCell ref="N65:N67"/>
    <mergeCell ref="O65:O67"/>
    <mergeCell ref="P65:P67"/>
    <mergeCell ref="H71:H73"/>
    <mergeCell ref="I71:I73"/>
    <mergeCell ref="I68:I70"/>
    <mergeCell ref="A74:A76"/>
    <mergeCell ref="B74:B76"/>
    <mergeCell ref="C74:C76"/>
    <mergeCell ref="H74:H76"/>
    <mergeCell ref="I74:I76"/>
    <mergeCell ref="A68:A70"/>
    <mergeCell ref="B68:B70"/>
    <mergeCell ref="C68:C70"/>
    <mergeCell ref="H68:H70"/>
    <mergeCell ref="A71:A73"/>
    <mergeCell ref="B71:B73"/>
    <mergeCell ref="C71:C73"/>
    <mergeCell ref="E68:E70"/>
    <mergeCell ref="E71:E73"/>
    <mergeCell ref="E74:E76"/>
    <mergeCell ref="R80:R82"/>
    <mergeCell ref="S80:S82"/>
    <mergeCell ref="I83:I85"/>
    <mergeCell ref="A80:A82"/>
    <mergeCell ref="B80:B82"/>
    <mergeCell ref="C80:C82"/>
    <mergeCell ref="H80:H82"/>
    <mergeCell ref="I80:I82"/>
    <mergeCell ref="A83:A85"/>
    <mergeCell ref="B83:B85"/>
    <mergeCell ref="C83:C85"/>
    <mergeCell ref="H83:H85"/>
    <mergeCell ref="E80:E82"/>
    <mergeCell ref="E83:E85"/>
    <mergeCell ref="J80:J82"/>
    <mergeCell ref="K80:K82"/>
    <mergeCell ref="L80:L82"/>
    <mergeCell ref="M80:M82"/>
    <mergeCell ref="J83:J85"/>
    <mergeCell ref="K83:K85"/>
    <mergeCell ref="L83:L85"/>
    <mergeCell ref="M83:M85"/>
    <mergeCell ref="N83:N85"/>
    <mergeCell ref="O83:O85"/>
    <mergeCell ref="P83:P85"/>
    <mergeCell ref="Q83:Q85"/>
    <mergeCell ref="A77:A79"/>
    <mergeCell ref="B77:B79"/>
    <mergeCell ref="C77:C79"/>
    <mergeCell ref="H77:H79"/>
    <mergeCell ref="I77:I79"/>
    <mergeCell ref="E77:E79"/>
    <mergeCell ref="J77:J79"/>
    <mergeCell ref="K77:K79"/>
    <mergeCell ref="L77:L79"/>
    <mergeCell ref="M77:M79"/>
    <mergeCell ref="N77:N79"/>
    <mergeCell ref="O77:O79"/>
    <mergeCell ref="P77:P79"/>
    <mergeCell ref="Q77:Q79"/>
    <mergeCell ref="N86:N88"/>
    <mergeCell ref="O86:O88"/>
    <mergeCell ref="P86:P88"/>
    <mergeCell ref="Q86:Q88"/>
    <mergeCell ref="J86:J88"/>
    <mergeCell ref="K86:K88"/>
    <mergeCell ref="L86:L88"/>
    <mergeCell ref="M86:M88"/>
    <mergeCell ref="A95:A97"/>
    <mergeCell ref="B95:B97"/>
    <mergeCell ref="C95:C97"/>
    <mergeCell ref="H95:H97"/>
    <mergeCell ref="I95:I97"/>
    <mergeCell ref="E95:E97"/>
    <mergeCell ref="J95:J97"/>
    <mergeCell ref="K95:K97"/>
    <mergeCell ref="L95:L97"/>
    <mergeCell ref="M95:M97"/>
    <mergeCell ref="N95:N97"/>
    <mergeCell ref="O95:O97"/>
    <mergeCell ref="P95:P97"/>
    <mergeCell ref="H89:H91"/>
    <mergeCell ref="I89:I91"/>
    <mergeCell ref="I86:I88"/>
    <mergeCell ref="A92:A94"/>
    <mergeCell ref="B92:B94"/>
    <mergeCell ref="C92:C94"/>
    <mergeCell ref="H92:H94"/>
    <mergeCell ref="I92:I94"/>
    <mergeCell ref="A86:A88"/>
    <mergeCell ref="B86:B88"/>
    <mergeCell ref="C86:C88"/>
    <mergeCell ref="H86:H88"/>
    <mergeCell ref="A89:A91"/>
    <mergeCell ref="B89:B91"/>
    <mergeCell ref="C89:C91"/>
    <mergeCell ref="E86:E88"/>
    <mergeCell ref="E89:E91"/>
    <mergeCell ref="E92:E94"/>
    <mergeCell ref="I101:I103"/>
    <mergeCell ref="A98:A100"/>
    <mergeCell ref="B98:B100"/>
    <mergeCell ref="C98:C100"/>
    <mergeCell ref="H98:H100"/>
    <mergeCell ref="I98:I100"/>
    <mergeCell ref="A101:A103"/>
    <mergeCell ref="B101:B103"/>
    <mergeCell ref="C101:C103"/>
    <mergeCell ref="H101:H103"/>
    <mergeCell ref="E98:E100"/>
    <mergeCell ref="E101:E103"/>
    <mergeCell ref="J98:J100"/>
    <mergeCell ref="K98:K100"/>
    <mergeCell ref="L98:L100"/>
    <mergeCell ref="M98:M100"/>
    <mergeCell ref="P98:P100"/>
    <mergeCell ref="J101:J103"/>
    <mergeCell ref="K101:K103"/>
    <mergeCell ref="L101:L103"/>
    <mergeCell ref="M101:M103"/>
    <mergeCell ref="N101:N103"/>
    <mergeCell ref="O101:O103"/>
    <mergeCell ref="P101:P103"/>
    <mergeCell ref="H107:H109"/>
    <mergeCell ref="I107:I109"/>
    <mergeCell ref="I104:I106"/>
    <mergeCell ref="A110:A112"/>
    <mergeCell ref="B110:B112"/>
    <mergeCell ref="C110:C112"/>
    <mergeCell ref="H110:H112"/>
    <mergeCell ref="I110:I112"/>
    <mergeCell ref="A104:A106"/>
    <mergeCell ref="B104:B106"/>
    <mergeCell ref="C104:C106"/>
    <mergeCell ref="H104:H106"/>
    <mergeCell ref="A107:A109"/>
    <mergeCell ref="B107:B109"/>
    <mergeCell ref="C107:C109"/>
    <mergeCell ref="E104:E106"/>
    <mergeCell ref="E107:E109"/>
    <mergeCell ref="E110:E112"/>
    <mergeCell ref="D107:D109"/>
    <mergeCell ref="D110:D112"/>
    <mergeCell ref="A113:A115"/>
    <mergeCell ref="B113:B115"/>
    <mergeCell ref="C113:C115"/>
    <mergeCell ref="H113:H115"/>
    <mergeCell ref="I113:I115"/>
    <mergeCell ref="E113:E115"/>
    <mergeCell ref="J113:J115"/>
    <mergeCell ref="K113:K115"/>
    <mergeCell ref="L113:L115"/>
    <mergeCell ref="M113:M115"/>
    <mergeCell ref="N113:N115"/>
    <mergeCell ref="O113:O115"/>
    <mergeCell ref="P113:P115"/>
    <mergeCell ref="Q113:Q115"/>
    <mergeCell ref="R116:R118"/>
    <mergeCell ref="S116:S118"/>
    <mergeCell ref="I119:I121"/>
    <mergeCell ref="A116:A118"/>
    <mergeCell ref="B116:B118"/>
    <mergeCell ref="C116:C118"/>
    <mergeCell ref="H116:H118"/>
    <mergeCell ref="I116:I118"/>
    <mergeCell ref="A119:A121"/>
    <mergeCell ref="B119:B121"/>
    <mergeCell ref="C119:C121"/>
    <mergeCell ref="H119:H121"/>
    <mergeCell ref="E116:E118"/>
    <mergeCell ref="E119:E121"/>
    <mergeCell ref="J116:J118"/>
    <mergeCell ref="K116:K118"/>
    <mergeCell ref="L116:L118"/>
    <mergeCell ref="M116:M118"/>
    <mergeCell ref="Q131:Q133"/>
    <mergeCell ref="R134:R136"/>
    <mergeCell ref="S134:S136"/>
    <mergeCell ref="Q134:Q136"/>
    <mergeCell ref="H125:H127"/>
    <mergeCell ref="I125:I127"/>
    <mergeCell ref="I122:I124"/>
    <mergeCell ref="A128:A130"/>
    <mergeCell ref="B128:B130"/>
    <mergeCell ref="C128:C130"/>
    <mergeCell ref="H128:H130"/>
    <mergeCell ref="I128:I130"/>
    <mergeCell ref="A122:A124"/>
    <mergeCell ref="B122:B124"/>
    <mergeCell ref="C122:C124"/>
    <mergeCell ref="H122:H124"/>
    <mergeCell ref="A125:A127"/>
    <mergeCell ref="B125:B127"/>
    <mergeCell ref="C125:C127"/>
    <mergeCell ref="E122:E124"/>
    <mergeCell ref="E125:E127"/>
    <mergeCell ref="E128:E130"/>
    <mergeCell ref="Q122:Q124"/>
    <mergeCell ref="J128:J130"/>
    <mergeCell ref="K128:K130"/>
    <mergeCell ref="L128:L130"/>
    <mergeCell ref="M128:M130"/>
    <mergeCell ref="N128:N130"/>
    <mergeCell ref="O128:O130"/>
    <mergeCell ref="P128:P130"/>
    <mergeCell ref="Q128:Q130"/>
    <mergeCell ref="N134:N136"/>
    <mergeCell ref="J134:J136"/>
    <mergeCell ref="K134:K136"/>
    <mergeCell ref="L134:L136"/>
    <mergeCell ref="M134:M136"/>
    <mergeCell ref="P134:P136"/>
    <mergeCell ref="J137:J139"/>
    <mergeCell ref="K137:K139"/>
    <mergeCell ref="L137:L139"/>
    <mergeCell ref="M137:M139"/>
    <mergeCell ref="N137:N139"/>
    <mergeCell ref="O137:O139"/>
    <mergeCell ref="P137:P139"/>
    <mergeCell ref="M122:M124"/>
    <mergeCell ref="A131:A133"/>
    <mergeCell ref="B131:B133"/>
    <mergeCell ref="C131:C133"/>
    <mergeCell ref="H131:H133"/>
    <mergeCell ref="I131:I133"/>
    <mergeCell ref="E131:E133"/>
    <mergeCell ref="J131:J133"/>
    <mergeCell ref="K131:K133"/>
    <mergeCell ref="L131:L133"/>
    <mergeCell ref="M131:M133"/>
    <mergeCell ref="N131:N133"/>
    <mergeCell ref="O131:O133"/>
    <mergeCell ref="P131:P133"/>
    <mergeCell ref="O134:O136"/>
    <mergeCell ref="B143:B145"/>
    <mergeCell ref="C143:C145"/>
    <mergeCell ref="E140:E142"/>
    <mergeCell ref="E143:E145"/>
    <mergeCell ref="E146:E148"/>
    <mergeCell ref="I137:I139"/>
    <mergeCell ref="A134:A136"/>
    <mergeCell ref="B134:B136"/>
    <mergeCell ref="C134:C136"/>
    <mergeCell ref="H134:H136"/>
    <mergeCell ref="I134:I136"/>
    <mergeCell ref="A137:A139"/>
    <mergeCell ref="B137:B139"/>
    <mergeCell ref="C137:C139"/>
    <mergeCell ref="H137:H139"/>
    <mergeCell ref="E134:E136"/>
    <mergeCell ref="E137:E139"/>
    <mergeCell ref="Q137:Q139"/>
    <mergeCell ref="J140:J142"/>
    <mergeCell ref="K140:K142"/>
    <mergeCell ref="L140:L142"/>
    <mergeCell ref="M140:M142"/>
    <mergeCell ref="A149:A151"/>
    <mergeCell ref="B149:B151"/>
    <mergeCell ref="C149:C151"/>
    <mergeCell ref="H149:H151"/>
    <mergeCell ref="I149:I151"/>
    <mergeCell ref="E149:E151"/>
    <mergeCell ref="J149:J151"/>
    <mergeCell ref="K149:K151"/>
    <mergeCell ref="L149:L151"/>
    <mergeCell ref="M149:M151"/>
    <mergeCell ref="N149:N151"/>
    <mergeCell ref="O149:O151"/>
    <mergeCell ref="P149:P151"/>
    <mergeCell ref="Q149:Q151"/>
    <mergeCell ref="H143:H145"/>
    <mergeCell ref="I143:I145"/>
    <mergeCell ref="I140:I142"/>
    <mergeCell ref="A146:A148"/>
    <mergeCell ref="B146:B148"/>
    <mergeCell ref="C146:C148"/>
    <mergeCell ref="H146:H148"/>
    <mergeCell ref="I146:I148"/>
    <mergeCell ref="A140:A142"/>
    <mergeCell ref="B140:B142"/>
    <mergeCell ref="C140:C142"/>
    <mergeCell ref="H140:H142"/>
    <mergeCell ref="A143:A145"/>
    <mergeCell ref="C158:C160"/>
    <mergeCell ref="H158:H160"/>
    <mergeCell ref="A161:A163"/>
    <mergeCell ref="B161:B163"/>
    <mergeCell ref="C161:C163"/>
    <mergeCell ref="E161:E163"/>
    <mergeCell ref="E164:E166"/>
    <mergeCell ref="E158:E160"/>
    <mergeCell ref="R152:R154"/>
    <mergeCell ref="S152:S154"/>
    <mergeCell ref="I155:I157"/>
    <mergeCell ref="A152:A154"/>
    <mergeCell ref="B152:B154"/>
    <mergeCell ref="C152:C154"/>
    <mergeCell ref="H152:H154"/>
    <mergeCell ref="I152:I154"/>
    <mergeCell ref="A155:A157"/>
    <mergeCell ref="B155:B157"/>
    <mergeCell ref="C155:C157"/>
    <mergeCell ref="H155:H157"/>
    <mergeCell ref="E152:E154"/>
    <mergeCell ref="E155:E157"/>
    <mergeCell ref="J152:J154"/>
    <mergeCell ref="K152:K154"/>
    <mergeCell ref="L152:L154"/>
    <mergeCell ref="M152:M154"/>
    <mergeCell ref="N152:N154"/>
    <mergeCell ref="O152:O154"/>
    <mergeCell ref="P152:P154"/>
    <mergeCell ref="Q152:Q154"/>
    <mergeCell ref="J155:J157"/>
    <mergeCell ref="K155:K157"/>
    <mergeCell ref="P164:P166"/>
    <mergeCell ref="Q164:Q166"/>
    <mergeCell ref="L155:L157"/>
    <mergeCell ref="M155:M157"/>
    <mergeCell ref="N155:N157"/>
    <mergeCell ref="O155:O157"/>
    <mergeCell ref="P155:P157"/>
    <mergeCell ref="Q155:Q157"/>
    <mergeCell ref="A167:A169"/>
    <mergeCell ref="B167:B169"/>
    <mergeCell ref="C167:C169"/>
    <mergeCell ref="H167:H169"/>
    <mergeCell ref="I167:I169"/>
    <mergeCell ref="E167:E169"/>
    <mergeCell ref="J167:J169"/>
    <mergeCell ref="K167:K169"/>
    <mergeCell ref="L167:L169"/>
    <mergeCell ref="M167:M169"/>
    <mergeCell ref="N167:N169"/>
    <mergeCell ref="O167:O169"/>
    <mergeCell ref="P167:P169"/>
    <mergeCell ref="Q167:Q169"/>
    <mergeCell ref="H161:H163"/>
    <mergeCell ref="I161:I163"/>
    <mergeCell ref="I158:I160"/>
    <mergeCell ref="A164:A166"/>
    <mergeCell ref="B164:B166"/>
    <mergeCell ref="C164:C166"/>
    <mergeCell ref="H164:H166"/>
    <mergeCell ref="I164:I166"/>
    <mergeCell ref="A158:A160"/>
    <mergeCell ref="B158:B160"/>
    <mergeCell ref="R173:R175"/>
    <mergeCell ref="A182:A184"/>
    <mergeCell ref="B182:B184"/>
    <mergeCell ref="C182:C184"/>
    <mergeCell ref="H182:H184"/>
    <mergeCell ref="I182:I184"/>
    <mergeCell ref="R179:R181"/>
    <mergeCell ref="R182:R184"/>
    <mergeCell ref="J182:J184"/>
    <mergeCell ref="K182:K184"/>
    <mergeCell ref="L182:L184"/>
    <mergeCell ref="M182:M184"/>
    <mergeCell ref="N182:N184"/>
    <mergeCell ref="O182:O184"/>
    <mergeCell ref="P182:P184"/>
    <mergeCell ref="Q182:Q184"/>
    <mergeCell ref="J170:J172"/>
    <mergeCell ref="K170:K172"/>
    <mergeCell ref="M173:M175"/>
    <mergeCell ref="N173:N175"/>
    <mergeCell ref="O173:O175"/>
    <mergeCell ref="P173:P175"/>
    <mergeCell ref="Q173:Q175"/>
    <mergeCell ref="S173:S175"/>
    <mergeCell ref="I170:I172"/>
    <mergeCell ref="A173:A175"/>
    <mergeCell ref="B173:B175"/>
    <mergeCell ref="C173:C175"/>
    <mergeCell ref="H173:H175"/>
    <mergeCell ref="I173:I175"/>
    <mergeCell ref="R170:R172"/>
    <mergeCell ref="S170:S172"/>
    <mergeCell ref="A170:A172"/>
    <mergeCell ref="B170:B172"/>
    <mergeCell ref="C170:C172"/>
    <mergeCell ref="H170:H172"/>
    <mergeCell ref="E170:E172"/>
    <mergeCell ref="E173:E175"/>
    <mergeCell ref="E176:E178"/>
    <mergeCell ref="E179:E181"/>
    <mergeCell ref="S179:S181"/>
    <mergeCell ref="A179:A181"/>
    <mergeCell ref="B179:B181"/>
    <mergeCell ref="C179:C181"/>
    <mergeCell ref="H179:H181"/>
    <mergeCell ref="I179:I181"/>
    <mergeCell ref="L170:L172"/>
    <mergeCell ref="M170:M172"/>
    <mergeCell ref="N170:N172"/>
    <mergeCell ref="O170:O172"/>
    <mergeCell ref="P170:P172"/>
    <mergeCell ref="Q170:Q172"/>
    <mergeCell ref="J173:J175"/>
    <mergeCell ref="K173:K175"/>
    <mergeCell ref="L173:L175"/>
    <mergeCell ref="S182:S184"/>
    <mergeCell ref="S176:S178"/>
    <mergeCell ref="R176:R178"/>
    <mergeCell ref="A176:A178"/>
    <mergeCell ref="B176:B178"/>
    <mergeCell ref="C176:C178"/>
    <mergeCell ref="H176:H178"/>
    <mergeCell ref="I176:I178"/>
    <mergeCell ref="E182:E184"/>
    <mergeCell ref="J176:J178"/>
    <mergeCell ref="K176:K178"/>
    <mergeCell ref="L176:L178"/>
    <mergeCell ref="M176:M178"/>
    <mergeCell ref="N176:N178"/>
    <mergeCell ref="O176:O178"/>
    <mergeCell ref="P176:P178"/>
    <mergeCell ref="Q176:Q178"/>
    <mergeCell ref="AA5:AA7"/>
    <mergeCell ref="AA8:AA10"/>
    <mergeCell ref="AA11:AA13"/>
    <mergeCell ref="AA14:AA16"/>
    <mergeCell ref="AA17:AA19"/>
    <mergeCell ref="AA20:AA22"/>
    <mergeCell ref="AA23:AA25"/>
    <mergeCell ref="AA26:AA28"/>
    <mergeCell ref="AA29:AA31"/>
    <mergeCell ref="AA32:AA34"/>
    <mergeCell ref="AA35:AA37"/>
    <mergeCell ref="AA38:AA40"/>
    <mergeCell ref="AA41:AA43"/>
    <mergeCell ref="AA44:AA46"/>
    <mergeCell ref="AA47:AA49"/>
    <mergeCell ref="AA50:AA52"/>
    <mergeCell ref="AA53:AA55"/>
    <mergeCell ref="AA56:AA58"/>
    <mergeCell ref="AA59:AA61"/>
    <mergeCell ref="AA62:AA64"/>
    <mergeCell ref="AA65:AA67"/>
    <mergeCell ref="AA68:AA70"/>
    <mergeCell ref="AA71:AA73"/>
    <mergeCell ref="AA74:AA76"/>
    <mergeCell ref="AA77:AA79"/>
    <mergeCell ref="AA80:AA82"/>
    <mergeCell ref="AA83:AA85"/>
    <mergeCell ref="AA86:AA88"/>
    <mergeCell ref="AA89:AA91"/>
    <mergeCell ref="AA92:AA94"/>
    <mergeCell ref="AA95:AA97"/>
    <mergeCell ref="AA98:AA100"/>
    <mergeCell ref="AA101:AA103"/>
    <mergeCell ref="AA104:AA106"/>
    <mergeCell ref="AA158:AA160"/>
    <mergeCell ref="AA161:AA163"/>
    <mergeCell ref="AA164:AA166"/>
    <mergeCell ref="AA167:AA169"/>
    <mergeCell ref="AA170:AA172"/>
    <mergeCell ref="AA173:AA175"/>
    <mergeCell ref="AA176:AA178"/>
    <mergeCell ref="AA179:AA181"/>
    <mergeCell ref="AA182:AA184"/>
    <mergeCell ref="AA107:AA109"/>
    <mergeCell ref="AA110:AA112"/>
    <mergeCell ref="AA113:AA115"/>
    <mergeCell ref="AA116:AA118"/>
    <mergeCell ref="AA119:AA121"/>
    <mergeCell ref="AA122:AA124"/>
    <mergeCell ref="AA125:AA127"/>
    <mergeCell ref="AA128:AA130"/>
    <mergeCell ref="AA131:AA133"/>
    <mergeCell ref="AA134:AA136"/>
    <mergeCell ref="AA137:AA139"/>
    <mergeCell ref="AA140:AA142"/>
    <mergeCell ref="AA143:AA145"/>
    <mergeCell ref="AA146:AA148"/>
    <mergeCell ref="AA149:AA151"/>
    <mergeCell ref="AA152:AA154"/>
    <mergeCell ref="AA155:AA157"/>
    <mergeCell ref="D3:D4"/>
    <mergeCell ref="D5:D7"/>
    <mergeCell ref="D8:D10"/>
    <mergeCell ref="D11:D13"/>
    <mergeCell ref="D14:D16"/>
    <mergeCell ref="D17:D19"/>
    <mergeCell ref="D20:D22"/>
    <mergeCell ref="D23:D25"/>
    <mergeCell ref="D26:D28"/>
    <mergeCell ref="D29:D31"/>
    <mergeCell ref="D32:D34"/>
    <mergeCell ref="D35:D37"/>
    <mergeCell ref="D38:D40"/>
    <mergeCell ref="D41:D43"/>
    <mergeCell ref="D44:D46"/>
    <mergeCell ref="D47:D49"/>
    <mergeCell ref="D50:D52"/>
    <mergeCell ref="D56:D58"/>
    <mergeCell ref="D59:D61"/>
    <mergeCell ref="D62:D64"/>
    <mergeCell ref="D65:D67"/>
    <mergeCell ref="D68:D70"/>
    <mergeCell ref="D71:D73"/>
    <mergeCell ref="D74:D76"/>
    <mergeCell ref="D77:D79"/>
    <mergeCell ref="D80:D82"/>
    <mergeCell ref="D83:D85"/>
    <mergeCell ref="D86:D88"/>
    <mergeCell ref="D89:D91"/>
    <mergeCell ref="D92:D94"/>
    <mergeCell ref="D95:D97"/>
    <mergeCell ref="D98:D100"/>
    <mergeCell ref="D101:D103"/>
    <mergeCell ref="D104:D106"/>
    <mergeCell ref="D164:D166"/>
    <mergeCell ref="D167:D169"/>
    <mergeCell ref="D170:D172"/>
    <mergeCell ref="D173:D175"/>
    <mergeCell ref="D176:D178"/>
    <mergeCell ref="D179:D181"/>
    <mergeCell ref="D182:D184"/>
    <mergeCell ref="D113:D115"/>
    <mergeCell ref="D116:D118"/>
    <mergeCell ref="D119:D121"/>
    <mergeCell ref="D122:D124"/>
    <mergeCell ref="D125:D127"/>
    <mergeCell ref="D128:D130"/>
    <mergeCell ref="D131:D133"/>
    <mergeCell ref="D134:D136"/>
    <mergeCell ref="D137:D139"/>
    <mergeCell ref="D140:D142"/>
    <mergeCell ref="D143:D145"/>
    <mergeCell ref="D146:D148"/>
    <mergeCell ref="D149:D151"/>
    <mergeCell ref="D152:D154"/>
    <mergeCell ref="D155:D157"/>
    <mergeCell ref="D158:D160"/>
    <mergeCell ref="D161:D163"/>
  </mergeCells>
  <phoneticPr fontId="3"/>
  <printOptions horizontalCentered="1"/>
  <pageMargins left="0.31496062992125984" right="0.31496062992125984" top="0.55118110236220474" bottom="0.55118110236220474" header="0.31496062992125984" footer="0.31496062992125984"/>
  <pageSetup paperSize="9" scale="79" fitToHeight="0" orientation="landscape" r:id="rId1"/>
  <rowBreaks count="2" manualBreakCount="2">
    <brk id="43" max="24" man="1"/>
    <brk id="82" max="15" man="1"/>
  </rowBreaks>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880E65-7112-45EB-9800-F0BE21EEA071}">
  <sheetPr>
    <tabColor rgb="FF00B050"/>
  </sheetPr>
  <dimension ref="A1:AT796"/>
  <sheetViews>
    <sheetView showGridLines="0" view="pageBreakPreview" zoomScaleNormal="100" zoomScaleSheetLayoutView="100" workbookViewId="0">
      <selection activeCell="N1" sqref="N1:AD1"/>
    </sheetView>
  </sheetViews>
  <sheetFormatPr defaultColWidth="2.6640625" defaultRowHeight="13.2"/>
  <cols>
    <col min="1" max="1" width="10" style="137" customWidth="1"/>
    <col min="2" max="2" width="3.6640625" style="137" customWidth="1"/>
    <col min="3" max="3" width="20" style="137" customWidth="1"/>
    <col min="4" max="4" width="3.44140625" style="137" customWidth="1"/>
    <col min="5" max="5" width="44.109375" style="137" customWidth="1"/>
    <col min="6" max="27" width="2.6640625" style="1" customWidth="1"/>
    <col min="28" max="30" width="2.6640625" style="137" customWidth="1"/>
    <col min="31" max="16384" width="2.6640625" style="1"/>
  </cols>
  <sheetData>
    <row r="1" spans="1:39" s="69" customFormat="1" ht="28.2">
      <c r="A1" s="329"/>
      <c r="B1" s="329"/>
      <c r="C1" s="329"/>
      <c r="D1" s="329"/>
      <c r="E1" s="329"/>
      <c r="F1" s="1701" t="s">
        <v>93</v>
      </c>
      <c r="G1" s="1701"/>
      <c r="H1" s="1701"/>
      <c r="I1" s="1701"/>
      <c r="J1" s="1701"/>
      <c r="K1" s="1701"/>
      <c r="L1" s="1701"/>
      <c r="M1" s="1701"/>
      <c r="N1" s="1702" t="str">
        <f>IF('表紙 '!$H$5="","",'表紙 '!$H$5)</f>
        <v/>
      </c>
      <c r="O1" s="1702"/>
      <c r="P1" s="1702"/>
      <c r="Q1" s="1702"/>
      <c r="R1" s="1702"/>
      <c r="S1" s="1702"/>
      <c r="T1" s="1702"/>
      <c r="U1" s="1702"/>
      <c r="V1" s="1702"/>
      <c r="W1" s="1702"/>
      <c r="X1" s="1702"/>
      <c r="Y1" s="1702"/>
      <c r="Z1" s="1702"/>
      <c r="AA1" s="1702"/>
      <c r="AB1" s="1702"/>
      <c r="AC1" s="1702"/>
      <c r="AD1" s="1702"/>
      <c r="AF1" s="458"/>
      <c r="AG1" s="458"/>
      <c r="AH1" s="458"/>
      <c r="AI1" s="458"/>
      <c r="AJ1" s="458"/>
      <c r="AK1" s="458"/>
      <c r="AL1" s="458"/>
      <c r="AM1" s="458"/>
    </row>
    <row r="2" spans="1:39" s="69" customFormat="1" ht="28.5" customHeight="1">
      <c r="A2" s="70"/>
      <c r="B2" s="70"/>
      <c r="C2" s="70"/>
      <c r="D2" s="70"/>
      <c r="E2" s="70"/>
      <c r="F2" s="1703" t="s">
        <v>1124</v>
      </c>
      <c r="G2" s="1703"/>
      <c r="H2" s="1703"/>
      <c r="I2" s="1703"/>
      <c r="J2" s="1703"/>
      <c r="K2" s="1703"/>
      <c r="L2" s="1703"/>
      <c r="M2" s="1703"/>
      <c r="N2" s="1703"/>
      <c r="O2" s="1703"/>
      <c r="P2" s="1703"/>
      <c r="Q2" s="1703"/>
      <c r="R2" s="1703"/>
      <c r="S2" s="1703"/>
      <c r="T2" s="1703"/>
      <c r="U2" s="1703"/>
      <c r="V2" s="1703"/>
      <c r="W2" s="1703"/>
      <c r="X2" s="1703"/>
      <c r="Y2" s="1703"/>
      <c r="Z2" s="1703"/>
      <c r="AA2" s="1703"/>
      <c r="AB2" s="1703"/>
      <c r="AC2" s="1703"/>
      <c r="AD2" s="1703"/>
    </row>
    <row r="3" spans="1:39" s="69" customFormat="1" ht="84.75" customHeight="1">
      <c r="A3" s="1690"/>
      <c r="B3" s="1690"/>
      <c r="C3" s="1690"/>
      <c r="D3" s="1690"/>
      <c r="E3" s="1690"/>
      <c r="F3" s="1690"/>
      <c r="G3" s="1690"/>
      <c r="H3" s="1690"/>
      <c r="I3" s="1690"/>
      <c r="J3" s="1690"/>
      <c r="K3" s="1690"/>
      <c r="L3" s="1690"/>
      <c r="M3" s="1690"/>
      <c r="N3" s="1690"/>
      <c r="O3" s="1690"/>
      <c r="P3" s="1690"/>
      <c r="Q3" s="1690"/>
      <c r="R3" s="1690"/>
      <c r="S3" s="1690"/>
      <c r="T3" s="1690"/>
      <c r="U3" s="1690"/>
      <c r="V3" s="1690"/>
      <c r="W3" s="1690"/>
      <c r="X3" s="1690"/>
      <c r="Y3" s="1690"/>
      <c r="Z3" s="1690"/>
      <c r="AA3" s="1690"/>
      <c r="AB3" s="1690"/>
      <c r="AC3" s="1690"/>
      <c r="AD3" s="1690"/>
    </row>
    <row r="4" spans="1:39" s="69" customFormat="1" ht="84.75" customHeight="1">
      <c r="A4" s="1690"/>
      <c r="B4" s="1690"/>
      <c r="C4" s="1690"/>
      <c r="D4" s="1690"/>
      <c r="E4" s="1690"/>
      <c r="F4" s="1690"/>
      <c r="G4" s="1690"/>
      <c r="H4" s="1690"/>
      <c r="I4" s="1690"/>
      <c r="J4" s="1690"/>
      <c r="K4" s="1690"/>
      <c r="L4" s="1690"/>
      <c r="M4" s="1690"/>
      <c r="N4" s="1690"/>
      <c r="O4" s="1690"/>
      <c r="P4" s="1690"/>
      <c r="Q4" s="1690"/>
      <c r="R4" s="1690"/>
      <c r="S4" s="1690"/>
      <c r="T4" s="1690"/>
      <c r="U4" s="1690"/>
      <c r="V4" s="1690"/>
      <c r="W4" s="1690"/>
      <c r="X4" s="1690"/>
      <c r="Y4" s="1690"/>
      <c r="Z4" s="1690"/>
      <c r="AA4" s="1690"/>
      <c r="AB4" s="1690"/>
      <c r="AC4" s="1690"/>
      <c r="AD4" s="1690"/>
    </row>
    <row r="5" spans="1:39" s="71" customFormat="1" ht="84.75" customHeight="1">
      <c r="A5" s="1690" t="s">
        <v>1125</v>
      </c>
      <c r="B5" s="1690"/>
      <c r="C5" s="1690"/>
      <c r="D5" s="1690"/>
      <c r="E5" s="1690"/>
      <c r="F5" s="1690"/>
      <c r="G5" s="1690"/>
      <c r="H5" s="1690"/>
      <c r="I5" s="1690"/>
      <c r="J5" s="1690"/>
      <c r="K5" s="1690"/>
      <c r="L5" s="1690"/>
      <c r="M5" s="1690"/>
      <c r="N5" s="1690"/>
      <c r="O5" s="1690"/>
      <c r="P5" s="1690"/>
      <c r="Q5" s="1690"/>
      <c r="R5" s="1690"/>
      <c r="S5" s="1690"/>
      <c r="T5" s="1690"/>
      <c r="U5" s="1690"/>
      <c r="V5" s="1690"/>
      <c r="W5" s="1690"/>
      <c r="X5" s="1690"/>
      <c r="Y5" s="1690"/>
      <c r="Z5" s="1690"/>
      <c r="AA5" s="1690"/>
      <c r="AB5" s="1690"/>
      <c r="AC5" s="1690"/>
      <c r="AD5" s="1690"/>
    </row>
    <row r="6" spans="1:39" s="69" customFormat="1" ht="84.75" customHeight="1">
      <c r="A6" s="1690"/>
      <c r="B6" s="1690"/>
      <c r="C6" s="1690"/>
      <c r="D6" s="1690"/>
      <c r="E6" s="1690"/>
      <c r="F6" s="1690"/>
      <c r="G6" s="1690"/>
      <c r="H6" s="1690"/>
      <c r="I6" s="1690"/>
      <c r="J6" s="1690"/>
      <c r="K6" s="1690"/>
      <c r="L6" s="1690"/>
      <c r="M6" s="1690"/>
      <c r="N6" s="1690"/>
      <c r="O6" s="1690"/>
      <c r="P6" s="1690"/>
      <c r="Q6" s="1690"/>
      <c r="R6" s="1690"/>
      <c r="S6" s="1690"/>
      <c r="T6" s="1690"/>
      <c r="U6" s="1690"/>
      <c r="V6" s="1690"/>
      <c r="W6" s="1690"/>
      <c r="X6" s="1690"/>
      <c r="Y6" s="1690"/>
      <c r="Z6" s="1690"/>
      <c r="AA6" s="1690"/>
      <c r="AB6" s="1690"/>
      <c r="AC6" s="1690"/>
      <c r="AD6" s="1690"/>
    </row>
    <row r="7" spans="1:39" s="69" customFormat="1" ht="84.75" customHeight="1">
      <c r="A7" s="1690"/>
      <c r="B7" s="1690"/>
      <c r="C7" s="1690"/>
      <c r="D7" s="1690"/>
      <c r="E7" s="1690"/>
      <c r="F7" s="1690"/>
      <c r="G7" s="1690"/>
      <c r="H7" s="1690"/>
      <c r="I7" s="1690"/>
      <c r="J7" s="1690"/>
      <c r="K7" s="1690"/>
      <c r="L7" s="1690"/>
      <c r="M7" s="1690"/>
      <c r="N7" s="1690"/>
      <c r="O7" s="1690"/>
      <c r="P7" s="1690"/>
      <c r="Q7" s="1690"/>
      <c r="R7" s="1690"/>
      <c r="S7" s="1690"/>
      <c r="T7" s="1690"/>
      <c r="U7" s="1690"/>
      <c r="V7" s="1690"/>
      <c r="W7" s="1690"/>
      <c r="X7" s="1690"/>
      <c r="Y7" s="1690"/>
      <c r="Z7" s="1690"/>
      <c r="AA7" s="1690"/>
      <c r="AB7" s="1690"/>
      <c r="AC7" s="1690"/>
      <c r="AD7" s="1690"/>
    </row>
    <row r="8" spans="1:39">
      <c r="A8" s="460" t="s">
        <v>37</v>
      </c>
      <c r="B8" s="1691" t="s">
        <v>15</v>
      </c>
      <c r="C8" s="1692"/>
      <c r="D8" s="1693"/>
      <c r="E8" s="460" t="s">
        <v>16</v>
      </c>
      <c r="F8" s="1694" t="s">
        <v>18</v>
      </c>
      <c r="G8" s="1695"/>
      <c r="H8" s="1695"/>
      <c r="I8" s="1695"/>
      <c r="J8" s="1695"/>
      <c r="K8" s="1695"/>
      <c r="L8" s="1695"/>
      <c r="M8" s="1695"/>
      <c r="N8" s="1695"/>
      <c r="O8" s="1695"/>
      <c r="P8" s="1695"/>
      <c r="Q8" s="1695"/>
      <c r="R8" s="1695"/>
      <c r="S8" s="1695"/>
      <c r="T8" s="1695"/>
      <c r="U8" s="1695"/>
      <c r="V8" s="1695"/>
      <c r="W8" s="1695"/>
      <c r="X8" s="1695"/>
      <c r="Y8" s="1695"/>
      <c r="Z8" s="1695"/>
      <c r="AA8" s="1696"/>
      <c r="AB8" s="1697" t="s">
        <v>17</v>
      </c>
      <c r="AC8" s="1698"/>
      <c r="AD8" s="1699"/>
    </row>
    <row r="9" spans="1:39" ht="6" customHeight="1">
      <c r="A9" s="461"/>
      <c r="B9" s="462"/>
      <c r="C9" s="463"/>
      <c r="D9" s="464"/>
      <c r="E9" s="461"/>
      <c r="F9" s="465"/>
      <c r="G9" s="466"/>
      <c r="H9" s="466"/>
      <c r="I9" s="466"/>
      <c r="J9" s="466"/>
      <c r="K9" s="466"/>
      <c r="L9" s="466"/>
      <c r="M9" s="466"/>
      <c r="N9" s="466"/>
      <c r="O9" s="466"/>
      <c r="P9" s="466"/>
      <c r="Q9" s="466"/>
      <c r="R9" s="466"/>
      <c r="S9" s="466"/>
      <c r="T9" s="466"/>
      <c r="U9" s="466"/>
      <c r="V9" s="466"/>
      <c r="W9" s="466"/>
      <c r="X9" s="466"/>
      <c r="Y9" s="466"/>
      <c r="Z9" s="466"/>
      <c r="AA9" s="467"/>
      <c r="AB9" s="468"/>
      <c r="AC9" s="469"/>
      <c r="AD9" s="470"/>
    </row>
    <row r="10" spans="1:39" ht="13.5" customHeight="1">
      <c r="A10" s="1085" t="s">
        <v>321</v>
      </c>
      <c r="B10" s="1700">
        <v>1</v>
      </c>
      <c r="C10" s="1090" t="s">
        <v>159</v>
      </c>
      <c r="D10" s="1092" t="s">
        <v>310</v>
      </c>
      <c r="E10" s="1085" t="s">
        <v>320</v>
      </c>
      <c r="F10" s="72"/>
      <c r="G10" s="1096" t="s">
        <v>114</v>
      </c>
      <c r="H10" s="1096"/>
      <c r="I10" s="1096"/>
      <c r="J10" s="1096"/>
      <c r="K10" s="1096"/>
      <c r="L10" s="1096"/>
      <c r="M10" s="1096"/>
      <c r="N10" s="1110" t="s">
        <v>113</v>
      </c>
      <c r="O10" s="1110"/>
      <c r="P10" s="1110"/>
      <c r="Q10" s="1110"/>
      <c r="R10" s="1110"/>
      <c r="S10" s="1110"/>
      <c r="T10" s="1110"/>
      <c r="U10" s="1110"/>
      <c r="V10" s="1110"/>
      <c r="AA10" s="73"/>
      <c r="AB10" s="1098" t="s">
        <v>191</v>
      </c>
      <c r="AC10" s="1099"/>
      <c r="AD10" s="1100"/>
    </row>
    <row r="11" spans="1:39" ht="13.5" customHeight="1">
      <c r="A11" s="1085"/>
      <c r="B11" s="1700"/>
      <c r="C11" s="1090"/>
      <c r="D11" s="1092"/>
      <c r="E11" s="1085"/>
      <c r="F11" s="72"/>
      <c r="G11" s="1096"/>
      <c r="H11" s="1096"/>
      <c r="I11" s="1096"/>
      <c r="J11" s="1096"/>
      <c r="K11" s="1096"/>
      <c r="L11" s="1096"/>
      <c r="M11" s="1096"/>
      <c r="N11" s="1110"/>
      <c r="O11" s="1110"/>
      <c r="P11" s="1110"/>
      <c r="Q11" s="1110"/>
      <c r="R11" s="1110"/>
      <c r="S11" s="1110"/>
      <c r="T11" s="1110"/>
      <c r="U11" s="1110"/>
      <c r="V11" s="1110"/>
      <c r="AA11" s="73"/>
      <c r="AB11" s="1098"/>
      <c r="AC11" s="1099"/>
      <c r="AD11" s="1100"/>
    </row>
    <row r="12" spans="1:39" ht="13.5" customHeight="1">
      <c r="A12" s="1085"/>
      <c r="B12" s="1700"/>
      <c r="C12" s="1090"/>
      <c r="D12" s="1092"/>
      <c r="E12" s="1085"/>
      <c r="F12" s="72"/>
      <c r="G12" s="1" t="s">
        <v>140</v>
      </c>
      <c r="AA12" s="73"/>
      <c r="AB12" s="1098"/>
      <c r="AC12" s="1099"/>
      <c r="AD12" s="1100"/>
    </row>
    <row r="13" spans="1:39" ht="13.5" customHeight="1">
      <c r="A13" s="1085"/>
      <c r="B13" s="1700"/>
      <c r="C13" s="1090"/>
      <c r="D13" s="1092"/>
      <c r="E13" s="1085"/>
      <c r="F13" s="72"/>
      <c r="G13" s="1286" t="s">
        <v>577</v>
      </c>
      <c r="H13" s="1286"/>
      <c r="I13" s="1286"/>
      <c r="J13" s="1286"/>
      <c r="K13" s="1675" t="s">
        <v>578</v>
      </c>
      <c r="L13" s="1675"/>
      <c r="M13" s="1297" t="s">
        <v>1118</v>
      </c>
      <c r="N13" s="1310"/>
      <c r="O13" s="190"/>
      <c r="P13" s="74" t="s">
        <v>579</v>
      </c>
      <c r="Q13" s="192"/>
      <c r="R13" s="74" t="s">
        <v>580</v>
      </c>
      <c r="S13" s="74" t="s">
        <v>581</v>
      </c>
      <c r="T13" s="1310" t="s">
        <v>1119</v>
      </c>
      <c r="U13" s="1310"/>
      <c r="V13" s="190"/>
      <c r="W13" s="74" t="s">
        <v>579</v>
      </c>
      <c r="X13" s="192"/>
      <c r="Y13" s="75" t="s">
        <v>580</v>
      </c>
      <c r="AA13" s="73"/>
      <c r="AB13" s="76"/>
      <c r="AC13" s="77"/>
      <c r="AD13" s="78"/>
    </row>
    <row r="14" spans="1:39" ht="13.5" customHeight="1">
      <c r="A14" s="1085"/>
      <c r="B14" s="1700"/>
      <c r="C14" s="1090"/>
      <c r="D14" s="1092"/>
      <c r="E14" s="1085"/>
      <c r="F14" s="72"/>
      <c r="G14" s="1286"/>
      <c r="H14" s="1286"/>
      <c r="I14" s="1286"/>
      <c r="J14" s="1286"/>
      <c r="K14" s="1676" t="s">
        <v>582</v>
      </c>
      <c r="L14" s="1676"/>
      <c r="M14" s="1291" t="s">
        <v>1118</v>
      </c>
      <c r="N14" s="1342"/>
      <c r="O14" s="191"/>
      <c r="P14" s="79" t="s">
        <v>579</v>
      </c>
      <c r="Q14" s="193"/>
      <c r="R14" s="79" t="s">
        <v>580</v>
      </c>
      <c r="S14" s="79" t="s">
        <v>581</v>
      </c>
      <c r="T14" s="1342" t="s">
        <v>1119</v>
      </c>
      <c r="U14" s="1342"/>
      <c r="V14" s="191"/>
      <c r="W14" s="79" t="s">
        <v>579</v>
      </c>
      <c r="X14" s="193"/>
      <c r="Y14" s="80" t="s">
        <v>580</v>
      </c>
      <c r="AA14" s="73"/>
      <c r="AB14" s="76"/>
      <c r="AC14" s="77"/>
      <c r="AD14" s="78"/>
    </row>
    <row r="15" spans="1:39" ht="13.5" customHeight="1">
      <c r="A15" s="1085"/>
      <c r="B15" s="1700"/>
      <c r="C15" s="1090"/>
      <c r="D15" s="1092"/>
      <c r="E15" s="1085"/>
      <c r="F15" s="72"/>
      <c r="G15" s="1704" t="s">
        <v>583</v>
      </c>
      <c r="H15" s="1705"/>
      <c r="I15" s="1705"/>
      <c r="J15" s="1705"/>
      <c r="K15" s="1675" t="s">
        <v>578</v>
      </c>
      <c r="L15" s="1675"/>
      <c r="M15" s="1297" t="s">
        <v>1118</v>
      </c>
      <c r="N15" s="1310"/>
      <c r="O15" s="190"/>
      <c r="P15" s="74" t="s">
        <v>579</v>
      </c>
      <c r="Q15" s="192"/>
      <c r="R15" s="74" t="s">
        <v>580</v>
      </c>
      <c r="S15" s="74" t="s">
        <v>581</v>
      </c>
      <c r="T15" s="1310" t="s">
        <v>1119</v>
      </c>
      <c r="U15" s="1310"/>
      <c r="V15" s="190"/>
      <c r="W15" s="74" t="s">
        <v>579</v>
      </c>
      <c r="X15" s="192"/>
      <c r="Y15" s="75" t="s">
        <v>580</v>
      </c>
      <c r="AA15" s="73"/>
      <c r="AB15" s="76"/>
      <c r="AC15" s="77"/>
      <c r="AD15" s="78"/>
    </row>
    <row r="16" spans="1:39" ht="13.5" customHeight="1">
      <c r="A16" s="1085"/>
      <c r="B16" s="1700"/>
      <c r="C16" s="1090"/>
      <c r="D16" s="1092"/>
      <c r="E16" s="1085"/>
      <c r="F16" s="72"/>
      <c r="G16" s="1705"/>
      <c r="H16" s="1705"/>
      <c r="I16" s="1705"/>
      <c r="J16" s="1705"/>
      <c r="K16" s="1676" t="s">
        <v>582</v>
      </c>
      <c r="L16" s="1676"/>
      <c r="M16" s="1291" t="s">
        <v>1118</v>
      </c>
      <c r="N16" s="1342"/>
      <c r="O16" s="191"/>
      <c r="P16" s="79" t="s">
        <v>579</v>
      </c>
      <c r="Q16" s="193"/>
      <c r="R16" s="79" t="s">
        <v>580</v>
      </c>
      <c r="S16" s="79" t="s">
        <v>581</v>
      </c>
      <c r="T16" s="1342" t="s">
        <v>1119</v>
      </c>
      <c r="U16" s="1342"/>
      <c r="V16" s="191"/>
      <c r="W16" s="79" t="s">
        <v>579</v>
      </c>
      <c r="X16" s="193"/>
      <c r="Y16" s="80" t="s">
        <v>580</v>
      </c>
      <c r="AA16" s="73"/>
      <c r="AB16" s="76"/>
      <c r="AC16" s="77"/>
      <c r="AD16" s="78"/>
    </row>
    <row r="17" spans="1:30" ht="13.5" customHeight="1">
      <c r="A17" s="1085"/>
      <c r="B17" s="1700"/>
      <c r="C17" s="1090"/>
      <c r="D17" s="1092"/>
      <c r="E17" s="1085"/>
      <c r="F17" s="72"/>
      <c r="G17" s="1657" t="s">
        <v>1121</v>
      </c>
      <c r="H17" s="1677"/>
      <c r="I17" s="1677"/>
      <c r="J17" s="1678"/>
      <c r="K17" s="1533" t="s">
        <v>578</v>
      </c>
      <c r="L17" s="1535"/>
      <c r="M17" s="1297" t="s">
        <v>1118</v>
      </c>
      <c r="N17" s="1310"/>
      <c r="O17" s="190"/>
      <c r="P17" s="74" t="s">
        <v>579</v>
      </c>
      <c r="Q17" s="192"/>
      <c r="R17" s="74" t="s">
        <v>580</v>
      </c>
      <c r="S17" s="74" t="s">
        <v>581</v>
      </c>
      <c r="T17" s="1310" t="s">
        <v>1118</v>
      </c>
      <c r="U17" s="1310"/>
      <c r="V17" s="190"/>
      <c r="W17" s="74" t="s">
        <v>579</v>
      </c>
      <c r="X17" s="192"/>
      <c r="Y17" s="75" t="s">
        <v>580</v>
      </c>
      <c r="AA17" s="73"/>
      <c r="AB17" s="76"/>
      <c r="AC17" s="77"/>
      <c r="AD17" s="78"/>
    </row>
    <row r="18" spans="1:30" ht="13.5" customHeight="1">
      <c r="A18" s="1085"/>
      <c r="B18" s="1700"/>
      <c r="C18" s="1090"/>
      <c r="D18" s="1092"/>
      <c r="E18" s="1085"/>
      <c r="F18" s="72"/>
      <c r="G18" s="1660"/>
      <c r="H18" s="1679"/>
      <c r="I18" s="1679"/>
      <c r="J18" s="1680"/>
      <c r="K18" s="1666"/>
      <c r="L18" s="1667"/>
      <c r="M18" s="1668" t="s">
        <v>1119</v>
      </c>
      <c r="N18" s="1650"/>
      <c r="O18" s="434"/>
      <c r="P18" s="435" t="s">
        <v>579</v>
      </c>
      <c r="Q18" s="436"/>
      <c r="R18" s="435" t="s">
        <v>580</v>
      </c>
      <c r="S18" s="435" t="s">
        <v>581</v>
      </c>
      <c r="T18" s="1650" t="s">
        <v>1119</v>
      </c>
      <c r="U18" s="1650"/>
      <c r="V18" s="434"/>
      <c r="W18" s="435" t="s">
        <v>579</v>
      </c>
      <c r="X18" s="436"/>
      <c r="Y18" s="437" t="s">
        <v>580</v>
      </c>
      <c r="AA18" s="73"/>
      <c r="AB18" s="76"/>
      <c r="AC18" s="77"/>
      <c r="AD18" s="78"/>
    </row>
    <row r="19" spans="1:30" ht="13.5" customHeight="1">
      <c r="A19" s="1085"/>
      <c r="B19" s="1700"/>
      <c r="C19" s="1090"/>
      <c r="D19" s="1092"/>
      <c r="E19" s="1085"/>
      <c r="F19" s="72"/>
      <c r="G19" s="1660"/>
      <c r="H19" s="1679"/>
      <c r="I19" s="1679"/>
      <c r="J19" s="1680"/>
      <c r="K19" s="1511" t="s">
        <v>1117</v>
      </c>
      <c r="L19" s="1513"/>
      <c r="M19" s="1671" t="s">
        <v>1118</v>
      </c>
      <c r="N19" s="1672"/>
      <c r="O19" s="430"/>
      <c r="P19" s="431" t="s">
        <v>579</v>
      </c>
      <c r="Q19" s="432"/>
      <c r="R19" s="431" t="s">
        <v>580</v>
      </c>
      <c r="S19" s="431" t="s">
        <v>581</v>
      </c>
      <c r="T19" s="1672" t="s">
        <v>1118</v>
      </c>
      <c r="U19" s="1672"/>
      <c r="V19" s="430"/>
      <c r="W19" s="431" t="s">
        <v>579</v>
      </c>
      <c r="X19" s="432"/>
      <c r="Y19" s="433" t="s">
        <v>580</v>
      </c>
      <c r="AA19" s="73"/>
      <c r="AB19" s="76"/>
      <c r="AC19" s="77"/>
      <c r="AD19" s="78"/>
    </row>
    <row r="20" spans="1:30" ht="13.5" customHeight="1">
      <c r="A20" s="1085"/>
      <c r="B20" s="1700"/>
      <c r="C20" s="1090"/>
      <c r="D20" s="1092"/>
      <c r="E20" s="1085"/>
      <c r="F20" s="72"/>
      <c r="G20" s="1681"/>
      <c r="H20" s="1682"/>
      <c r="I20" s="1682"/>
      <c r="J20" s="1683"/>
      <c r="K20" s="1669"/>
      <c r="L20" s="1670"/>
      <c r="M20" s="1668" t="s">
        <v>1119</v>
      </c>
      <c r="N20" s="1650"/>
      <c r="O20" s="434"/>
      <c r="P20" s="435" t="s">
        <v>579</v>
      </c>
      <c r="Q20" s="436"/>
      <c r="R20" s="435" t="s">
        <v>580</v>
      </c>
      <c r="S20" s="435" t="s">
        <v>581</v>
      </c>
      <c r="T20" s="1650" t="s">
        <v>1119</v>
      </c>
      <c r="U20" s="1650"/>
      <c r="V20" s="434"/>
      <c r="W20" s="435" t="s">
        <v>579</v>
      </c>
      <c r="X20" s="436"/>
      <c r="Y20" s="437" t="s">
        <v>580</v>
      </c>
      <c r="AA20" s="73"/>
      <c r="AB20" s="76"/>
      <c r="AC20" s="77"/>
      <c r="AD20" s="78"/>
    </row>
    <row r="21" spans="1:30" ht="13.5" customHeight="1">
      <c r="A21" s="1085"/>
      <c r="B21" s="1700"/>
      <c r="C21" s="1090"/>
      <c r="D21" s="1092"/>
      <c r="E21" s="1085"/>
      <c r="F21" s="72"/>
      <c r="G21" s="1684" t="s">
        <v>1107</v>
      </c>
      <c r="H21" s="1685"/>
      <c r="I21" s="1685"/>
      <c r="J21" s="1686"/>
      <c r="K21" s="1297" t="s">
        <v>578</v>
      </c>
      <c r="L21" s="1298"/>
      <c r="M21" s="1297" t="s">
        <v>1118</v>
      </c>
      <c r="N21" s="1310"/>
      <c r="O21" s="190"/>
      <c r="P21" s="74" t="s">
        <v>579</v>
      </c>
      <c r="Q21" s="192"/>
      <c r="R21" s="74" t="s">
        <v>580</v>
      </c>
      <c r="S21" s="74" t="s">
        <v>581</v>
      </c>
      <c r="T21" s="1310" t="s">
        <v>1119</v>
      </c>
      <c r="U21" s="1310"/>
      <c r="V21" s="190"/>
      <c r="W21" s="74" t="s">
        <v>579</v>
      </c>
      <c r="X21" s="192"/>
      <c r="Y21" s="75" t="s">
        <v>580</v>
      </c>
      <c r="AA21" s="73"/>
      <c r="AB21" s="76"/>
      <c r="AC21" s="77"/>
      <c r="AD21" s="78"/>
    </row>
    <row r="22" spans="1:30" ht="13.5" customHeight="1">
      <c r="A22" s="1085"/>
      <c r="B22" s="1700"/>
      <c r="C22" s="1090"/>
      <c r="D22" s="1092"/>
      <c r="E22" s="1085"/>
      <c r="F22" s="72"/>
      <c r="G22" s="1687"/>
      <c r="H22" s="1688"/>
      <c r="I22" s="1688"/>
      <c r="J22" s="1689"/>
      <c r="K22" s="1291" t="s">
        <v>582</v>
      </c>
      <c r="L22" s="1292"/>
      <c r="M22" s="1291" t="s">
        <v>1118</v>
      </c>
      <c r="N22" s="1342"/>
      <c r="O22" s="191"/>
      <c r="P22" s="79" t="s">
        <v>579</v>
      </c>
      <c r="Q22" s="193"/>
      <c r="R22" s="79" t="s">
        <v>580</v>
      </c>
      <c r="S22" s="79" t="s">
        <v>581</v>
      </c>
      <c r="T22" s="1342" t="s">
        <v>1119</v>
      </c>
      <c r="U22" s="1342"/>
      <c r="V22" s="191"/>
      <c r="W22" s="79" t="s">
        <v>579</v>
      </c>
      <c r="X22" s="193"/>
      <c r="Y22" s="80" t="s">
        <v>580</v>
      </c>
      <c r="AA22" s="73"/>
      <c r="AB22" s="76"/>
      <c r="AC22" s="77"/>
      <c r="AD22" s="78"/>
    </row>
    <row r="23" spans="1:30" ht="13.5" customHeight="1">
      <c r="A23" s="1085"/>
      <c r="B23" s="1700"/>
      <c r="C23" s="1090"/>
      <c r="D23" s="1092"/>
      <c r="E23" s="1085"/>
      <c r="F23" s="72"/>
      <c r="G23" s="1657" t="s">
        <v>1122</v>
      </c>
      <c r="H23" s="1677"/>
      <c r="I23" s="1677"/>
      <c r="J23" s="1678"/>
      <c r="K23" s="1533" t="s">
        <v>578</v>
      </c>
      <c r="L23" s="1535"/>
      <c r="M23" s="1297" t="s">
        <v>1118</v>
      </c>
      <c r="N23" s="1310"/>
      <c r="O23" s="190"/>
      <c r="P23" s="74" t="s">
        <v>579</v>
      </c>
      <c r="Q23" s="192"/>
      <c r="R23" s="74" t="s">
        <v>580</v>
      </c>
      <c r="S23" s="74" t="s">
        <v>581</v>
      </c>
      <c r="T23" s="1310" t="s">
        <v>1118</v>
      </c>
      <c r="U23" s="1310"/>
      <c r="V23" s="190"/>
      <c r="W23" s="74" t="s">
        <v>579</v>
      </c>
      <c r="X23" s="192"/>
      <c r="Y23" s="75" t="s">
        <v>580</v>
      </c>
      <c r="AA23" s="73"/>
      <c r="AB23" s="76"/>
      <c r="AC23" s="77"/>
      <c r="AD23" s="78"/>
    </row>
    <row r="24" spans="1:30" ht="13.5" customHeight="1">
      <c r="A24" s="1085"/>
      <c r="B24" s="1700"/>
      <c r="C24" s="1090"/>
      <c r="D24" s="1092"/>
      <c r="E24" s="1085"/>
      <c r="F24" s="72"/>
      <c r="G24" s="1660"/>
      <c r="H24" s="1679"/>
      <c r="I24" s="1679"/>
      <c r="J24" s="1680"/>
      <c r="K24" s="1666"/>
      <c r="L24" s="1667"/>
      <c r="M24" s="1668" t="s">
        <v>1119</v>
      </c>
      <c r="N24" s="1650"/>
      <c r="O24" s="434"/>
      <c r="P24" s="435" t="s">
        <v>579</v>
      </c>
      <c r="Q24" s="436"/>
      <c r="R24" s="435" t="s">
        <v>580</v>
      </c>
      <c r="S24" s="435" t="s">
        <v>581</v>
      </c>
      <c r="T24" s="1650" t="s">
        <v>1119</v>
      </c>
      <c r="U24" s="1650"/>
      <c r="V24" s="434"/>
      <c r="W24" s="435" t="s">
        <v>579</v>
      </c>
      <c r="X24" s="436"/>
      <c r="Y24" s="437" t="s">
        <v>580</v>
      </c>
      <c r="AA24" s="73"/>
      <c r="AB24" s="76"/>
      <c r="AC24" s="77"/>
      <c r="AD24" s="78"/>
    </row>
    <row r="25" spans="1:30" ht="13.5" customHeight="1">
      <c r="A25" s="1085"/>
      <c r="B25" s="1700"/>
      <c r="C25" s="1090"/>
      <c r="D25" s="1092"/>
      <c r="E25" s="1085"/>
      <c r="F25" s="72"/>
      <c r="G25" s="1660"/>
      <c r="H25" s="1679"/>
      <c r="I25" s="1679"/>
      <c r="J25" s="1680"/>
      <c r="K25" s="1511" t="s">
        <v>1117</v>
      </c>
      <c r="L25" s="1513"/>
      <c r="M25" s="1671" t="s">
        <v>1118</v>
      </c>
      <c r="N25" s="1672"/>
      <c r="O25" s="430"/>
      <c r="P25" s="431" t="s">
        <v>579</v>
      </c>
      <c r="Q25" s="432"/>
      <c r="R25" s="431" t="s">
        <v>580</v>
      </c>
      <c r="S25" s="431" t="s">
        <v>581</v>
      </c>
      <c r="T25" s="1310" t="s">
        <v>1118</v>
      </c>
      <c r="U25" s="1310"/>
      <c r="V25" s="430"/>
      <c r="W25" s="431" t="s">
        <v>579</v>
      </c>
      <c r="X25" s="432"/>
      <c r="Y25" s="433" t="s">
        <v>580</v>
      </c>
      <c r="AA25" s="73"/>
      <c r="AB25" s="76"/>
      <c r="AC25" s="77"/>
      <c r="AD25" s="78"/>
    </row>
    <row r="26" spans="1:30" ht="13.5" customHeight="1">
      <c r="A26" s="1085"/>
      <c r="B26" s="1700"/>
      <c r="C26" s="1090"/>
      <c r="D26" s="1092"/>
      <c r="E26" s="1085"/>
      <c r="F26" s="72"/>
      <c r="G26" s="1681"/>
      <c r="H26" s="1682"/>
      <c r="I26" s="1682"/>
      <c r="J26" s="1683"/>
      <c r="K26" s="1669"/>
      <c r="L26" s="1670"/>
      <c r="M26" s="1668" t="s">
        <v>1119</v>
      </c>
      <c r="N26" s="1650"/>
      <c r="O26" s="434"/>
      <c r="P26" s="435" t="s">
        <v>579</v>
      </c>
      <c r="Q26" s="436"/>
      <c r="R26" s="435" t="s">
        <v>580</v>
      </c>
      <c r="S26" s="435" t="s">
        <v>581</v>
      </c>
      <c r="T26" s="1650" t="s">
        <v>1119</v>
      </c>
      <c r="U26" s="1650"/>
      <c r="V26" s="434"/>
      <c r="W26" s="435" t="s">
        <v>579</v>
      </c>
      <c r="X26" s="436"/>
      <c r="Y26" s="437" t="s">
        <v>580</v>
      </c>
      <c r="AA26" s="73"/>
      <c r="AB26" s="76"/>
      <c r="AC26" s="77"/>
      <c r="AD26" s="78"/>
    </row>
    <row r="27" spans="1:30" ht="13.5" customHeight="1">
      <c r="A27" s="1085"/>
      <c r="B27" s="1700"/>
      <c r="C27" s="1090"/>
      <c r="D27" s="1092"/>
      <c r="E27" s="1085"/>
      <c r="F27" s="72"/>
      <c r="G27" s="1673" t="s">
        <v>584</v>
      </c>
      <c r="H27" s="1674"/>
      <c r="I27" s="1674"/>
      <c r="J27" s="1674"/>
      <c r="K27" s="1675" t="s">
        <v>578</v>
      </c>
      <c r="L27" s="1675"/>
      <c r="M27" s="1297" t="s">
        <v>1118</v>
      </c>
      <c r="N27" s="1310"/>
      <c r="O27" s="190"/>
      <c r="P27" s="74" t="s">
        <v>579</v>
      </c>
      <c r="Q27" s="192"/>
      <c r="R27" s="74" t="s">
        <v>580</v>
      </c>
      <c r="S27" s="74" t="s">
        <v>581</v>
      </c>
      <c r="T27" s="1310" t="s">
        <v>1119</v>
      </c>
      <c r="U27" s="1310"/>
      <c r="V27" s="190"/>
      <c r="W27" s="74" t="s">
        <v>579</v>
      </c>
      <c r="X27" s="192"/>
      <c r="Y27" s="75" t="s">
        <v>580</v>
      </c>
      <c r="AA27" s="73"/>
      <c r="AB27" s="76"/>
      <c r="AC27" s="77"/>
      <c r="AD27" s="78"/>
    </row>
    <row r="28" spans="1:30" ht="13.5" customHeight="1">
      <c r="A28" s="1085"/>
      <c r="B28" s="1700"/>
      <c r="C28" s="1090"/>
      <c r="D28" s="1092"/>
      <c r="E28" s="1085"/>
      <c r="F28" s="72"/>
      <c r="G28" s="1674"/>
      <c r="H28" s="1674"/>
      <c r="I28" s="1674"/>
      <c r="J28" s="1674"/>
      <c r="K28" s="1676" t="s">
        <v>582</v>
      </c>
      <c r="L28" s="1676"/>
      <c r="M28" s="1291" t="s">
        <v>1118</v>
      </c>
      <c r="N28" s="1342"/>
      <c r="O28" s="191"/>
      <c r="P28" s="79" t="s">
        <v>579</v>
      </c>
      <c r="Q28" s="193"/>
      <c r="R28" s="79" t="s">
        <v>580</v>
      </c>
      <c r="S28" s="79" t="s">
        <v>581</v>
      </c>
      <c r="T28" s="1342" t="s">
        <v>1119</v>
      </c>
      <c r="U28" s="1342"/>
      <c r="V28" s="191"/>
      <c r="W28" s="79" t="s">
        <v>579</v>
      </c>
      <c r="X28" s="193"/>
      <c r="Y28" s="80" t="s">
        <v>580</v>
      </c>
      <c r="AA28" s="73"/>
      <c r="AB28" s="76"/>
      <c r="AC28" s="77"/>
      <c r="AD28" s="78"/>
    </row>
    <row r="29" spans="1:30" ht="13.5" customHeight="1">
      <c r="A29" s="1085"/>
      <c r="B29" s="1700"/>
      <c r="C29" s="1090"/>
      <c r="D29" s="1092"/>
      <c r="E29" s="1085"/>
      <c r="F29" s="72"/>
      <c r="G29" s="1657" t="s">
        <v>1123</v>
      </c>
      <c r="H29" s="1658"/>
      <c r="I29" s="1658"/>
      <c r="J29" s="1659"/>
      <c r="K29" s="1533" t="s">
        <v>578</v>
      </c>
      <c r="L29" s="1535"/>
      <c r="M29" s="1297" t="s">
        <v>1118</v>
      </c>
      <c r="N29" s="1310"/>
      <c r="O29" s="190"/>
      <c r="P29" s="74" t="s">
        <v>579</v>
      </c>
      <c r="Q29" s="192"/>
      <c r="R29" s="74" t="s">
        <v>580</v>
      </c>
      <c r="S29" s="74" t="s">
        <v>581</v>
      </c>
      <c r="T29" s="1310" t="s">
        <v>1118</v>
      </c>
      <c r="U29" s="1310"/>
      <c r="V29" s="190"/>
      <c r="W29" s="74" t="s">
        <v>579</v>
      </c>
      <c r="X29" s="192"/>
      <c r="Y29" s="75" t="s">
        <v>580</v>
      </c>
      <c r="AA29" s="73"/>
      <c r="AB29" s="76"/>
      <c r="AC29" s="77"/>
      <c r="AD29" s="78"/>
    </row>
    <row r="30" spans="1:30" ht="13.5" customHeight="1">
      <c r="A30" s="1085"/>
      <c r="B30" s="1700"/>
      <c r="C30" s="1090"/>
      <c r="D30" s="1092"/>
      <c r="E30" s="1085"/>
      <c r="F30" s="72"/>
      <c r="G30" s="1660"/>
      <c r="H30" s="1661"/>
      <c r="I30" s="1661"/>
      <c r="J30" s="1662"/>
      <c r="K30" s="1666"/>
      <c r="L30" s="1667"/>
      <c r="M30" s="1668" t="s">
        <v>1119</v>
      </c>
      <c r="N30" s="1650"/>
      <c r="O30" s="434"/>
      <c r="P30" s="435" t="s">
        <v>579</v>
      </c>
      <c r="Q30" s="436"/>
      <c r="R30" s="435" t="s">
        <v>580</v>
      </c>
      <c r="S30" s="435" t="s">
        <v>581</v>
      </c>
      <c r="T30" s="1650" t="s">
        <v>1119</v>
      </c>
      <c r="U30" s="1650"/>
      <c r="V30" s="434"/>
      <c r="W30" s="435" t="s">
        <v>579</v>
      </c>
      <c r="X30" s="436"/>
      <c r="Y30" s="437" t="s">
        <v>580</v>
      </c>
      <c r="AA30" s="73"/>
      <c r="AB30" s="76"/>
      <c r="AC30" s="77"/>
      <c r="AD30" s="78"/>
    </row>
    <row r="31" spans="1:30" ht="13.5" customHeight="1">
      <c r="A31" s="1085"/>
      <c r="B31" s="1700"/>
      <c r="C31" s="1090"/>
      <c r="D31" s="1092"/>
      <c r="E31" s="1085"/>
      <c r="F31" s="72"/>
      <c r="G31" s="1660"/>
      <c r="H31" s="1661"/>
      <c r="I31" s="1661"/>
      <c r="J31" s="1662"/>
      <c r="K31" s="1511" t="s">
        <v>1117</v>
      </c>
      <c r="L31" s="1513"/>
      <c r="M31" s="1671" t="s">
        <v>1118</v>
      </c>
      <c r="N31" s="1672"/>
      <c r="O31" s="430"/>
      <c r="P31" s="431" t="s">
        <v>579</v>
      </c>
      <c r="Q31" s="432"/>
      <c r="R31" s="431" t="s">
        <v>580</v>
      </c>
      <c r="S31" s="431" t="s">
        <v>581</v>
      </c>
      <c r="T31" s="1310" t="s">
        <v>1118</v>
      </c>
      <c r="U31" s="1310"/>
      <c r="V31" s="430"/>
      <c r="W31" s="431" t="s">
        <v>579</v>
      </c>
      <c r="X31" s="432"/>
      <c r="Y31" s="433" t="s">
        <v>580</v>
      </c>
      <c r="AA31" s="73"/>
      <c r="AB31" s="76"/>
      <c r="AC31" s="77"/>
      <c r="AD31" s="78"/>
    </row>
    <row r="32" spans="1:30" ht="13.5" customHeight="1">
      <c r="A32" s="1085"/>
      <c r="B32" s="1700"/>
      <c r="C32" s="1090"/>
      <c r="D32" s="1092"/>
      <c r="E32" s="1085"/>
      <c r="F32" s="72"/>
      <c r="G32" s="1663"/>
      <c r="H32" s="1664"/>
      <c r="I32" s="1664"/>
      <c r="J32" s="1665"/>
      <c r="K32" s="1669"/>
      <c r="L32" s="1670"/>
      <c r="M32" s="1668" t="s">
        <v>1119</v>
      </c>
      <c r="N32" s="1650"/>
      <c r="O32" s="434"/>
      <c r="P32" s="435" t="s">
        <v>579</v>
      </c>
      <c r="Q32" s="436"/>
      <c r="R32" s="435" t="s">
        <v>580</v>
      </c>
      <c r="S32" s="435" t="s">
        <v>581</v>
      </c>
      <c r="T32" s="1650" t="s">
        <v>1119</v>
      </c>
      <c r="U32" s="1650"/>
      <c r="V32" s="434"/>
      <c r="W32" s="435" t="s">
        <v>579</v>
      </c>
      <c r="X32" s="436"/>
      <c r="Y32" s="437" t="s">
        <v>580</v>
      </c>
      <c r="AA32" s="73"/>
      <c r="AB32" s="76"/>
      <c r="AC32" s="77"/>
      <c r="AD32" s="78"/>
    </row>
    <row r="33" spans="1:30" ht="13.5" customHeight="1">
      <c r="A33" s="1085"/>
      <c r="B33" s="1700"/>
      <c r="C33" s="1090"/>
      <c r="D33" s="1092"/>
      <c r="E33" s="1085"/>
      <c r="F33" s="72"/>
      <c r="G33" s="1495" t="s">
        <v>585</v>
      </c>
      <c r="H33" s="1496"/>
      <c r="I33" s="1496"/>
      <c r="J33" s="1496"/>
      <c r="K33" s="1496"/>
      <c r="L33" s="1497"/>
      <c r="M33" s="1651"/>
      <c r="N33" s="1652"/>
      <c r="O33" s="1652"/>
      <c r="P33" s="1652"/>
      <c r="Q33" s="1652"/>
      <c r="R33" s="1652"/>
      <c r="S33" s="1652"/>
      <c r="T33" s="1652"/>
      <c r="U33" s="1652"/>
      <c r="V33" s="1652"/>
      <c r="W33" s="1652"/>
      <c r="X33" s="1652"/>
      <c r="Y33" s="1653"/>
      <c r="AA33" s="73"/>
      <c r="AB33" s="76"/>
      <c r="AC33" s="77"/>
      <c r="AD33" s="78"/>
    </row>
    <row r="34" spans="1:30" ht="13.5" customHeight="1">
      <c r="A34" s="1085"/>
      <c r="B34" s="1700"/>
      <c r="C34" s="1090"/>
      <c r="D34" s="1092"/>
      <c r="E34" s="1085"/>
      <c r="F34" s="72"/>
      <c r="G34" s="1498"/>
      <c r="H34" s="1499"/>
      <c r="I34" s="1499"/>
      <c r="J34" s="1499"/>
      <c r="K34" s="1499"/>
      <c r="L34" s="1500"/>
      <c r="M34" s="1654"/>
      <c r="N34" s="1655"/>
      <c r="O34" s="1655"/>
      <c r="P34" s="1655"/>
      <c r="Q34" s="1655"/>
      <c r="R34" s="1655"/>
      <c r="S34" s="1655"/>
      <c r="T34" s="1655"/>
      <c r="U34" s="1655"/>
      <c r="V34" s="1655"/>
      <c r="W34" s="1655"/>
      <c r="X34" s="1655"/>
      <c r="Y34" s="1656"/>
      <c r="AA34" s="73"/>
      <c r="AB34" s="76"/>
      <c r="AC34" s="77"/>
      <c r="AD34" s="78"/>
    </row>
    <row r="35" spans="1:30" ht="13.2" customHeight="1">
      <c r="A35" s="1085"/>
      <c r="B35" s="1700"/>
      <c r="C35" s="1090"/>
      <c r="D35" s="1092"/>
      <c r="E35" s="1085"/>
      <c r="F35" s="72"/>
      <c r="AA35" s="73"/>
      <c r="AB35" s="76"/>
      <c r="AC35" s="77"/>
      <c r="AD35" s="78"/>
    </row>
    <row r="36" spans="1:30" ht="13.5" customHeight="1">
      <c r="A36" s="1109" t="s">
        <v>322</v>
      </c>
      <c r="B36" s="82">
        <v>2</v>
      </c>
      <c r="C36" s="1090" t="s">
        <v>314</v>
      </c>
      <c r="D36" s="1092" t="s">
        <v>1126</v>
      </c>
      <c r="E36" s="1109" t="s">
        <v>313</v>
      </c>
      <c r="F36" s="72"/>
      <c r="G36" s="1096" t="s">
        <v>114</v>
      </c>
      <c r="H36" s="1096"/>
      <c r="I36" s="1096"/>
      <c r="J36" s="1096"/>
      <c r="K36" s="1096"/>
      <c r="L36" s="1096"/>
      <c r="M36" s="1096"/>
      <c r="N36" s="1110" t="s">
        <v>1110</v>
      </c>
      <c r="O36" s="1110"/>
      <c r="P36" s="1110"/>
      <c r="Q36" s="1110"/>
      <c r="R36" s="1110"/>
      <c r="S36" s="1110"/>
      <c r="T36" s="1110"/>
      <c r="U36" s="1110"/>
      <c r="V36" s="1110"/>
      <c r="AA36" s="73"/>
      <c r="AB36" s="1098" t="s">
        <v>191</v>
      </c>
      <c r="AC36" s="1099"/>
      <c r="AD36" s="1100"/>
    </row>
    <row r="37" spans="1:30">
      <c r="A37" s="1109"/>
      <c r="B37" s="82"/>
      <c r="C37" s="1090"/>
      <c r="D37" s="1092"/>
      <c r="E37" s="1109"/>
      <c r="F37" s="72"/>
      <c r="G37" s="1096"/>
      <c r="H37" s="1096"/>
      <c r="I37" s="1096"/>
      <c r="J37" s="1096"/>
      <c r="K37" s="1096"/>
      <c r="L37" s="1096"/>
      <c r="M37" s="1096"/>
      <c r="N37" s="1110"/>
      <c r="O37" s="1110"/>
      <c r="P37" s="1110"/>
      <c r="Q37" s="1110"/>
      <c r="R37" s="1110"/>
      <c r="S37" s="1110"/>
      <c r="T37" s="1110"/>
      <c r="U37" s="1110"/>
      <c r="V37" s="1110"/>
      <c r="AA37" s="73"/>
      <c r="AB37" s="1098"/>
      <c r="AC37" s="1099"/>
      <c r="AD37" s="1100"/>
    </row>
    <row r="38" spans="1:30" ht="13.8" thickBot="1">
      <c r="A38" s="1109"/>
      <c r="B38" s="82"/>
      <c r="C38" s="1090"/>
      <c r="D38" s="1092"/>
      <c r="E38" s="1109"/>
      <c r="F38" s="72"/>
      <c r="AA38" s="73"/>
      <c r="AB38" s="1098"/>
      <c r="AC38" s="1099"/>
      <c r="AD38" s="1100"/>
    </row>
    <row r="39" spans="1:30" ht="13.8" thickBot="1">
      <c r="A39" s="1109"/>
      <c r="B39" s="82"/>
      <c r="C39" s="1090"/>
      <c r="D39" s="1092"/>
      <c r="E39" s="1109"/>
      <c r="F39" s="72"/>
      <c r="G39" s="346" t="s">
        <v>386</v>
      </c>
      <c r="H39" s="346"/>
      <c r="I39" s="346"/>
      <c r="J39" s="346"/>
      <c r="K39" s="346"/>
      <c r="L39" s="1645"/>
      <c r="M39" s="1646"/>
      <c r="N39" s="1646"/>
      <c r="O39" s="1646"/>
      <c r="P39" s="1646"/>
      <c r="Q39" s="1647"/>
      <c r="R39" s="346" t="s">
        <v>232</v>
      </c>
      <c r="AA39" s="73"/>
      <c r="AB39" s="1098"/>
      <c r="AC39" s="1099"/>
      <c r="AD39" s="1100"/>
    </row>
    <row r="40" spans="1:30" ht="13.5" customHeight="1" thickBot="1">
      <c r="A40" s="83"/>
      <c r="B40" s="82">
        <v>3</v>
      </c>
      <c r="C40" s="1163" t="s">
        <v>220</v>
      </c>
      <c r="D40" s="1092" t="s">
        <v>311</v>
      </c>
      <c r="E40" s="1109" t="s">
        <v>1127</v>
      </c>
      <c r="F40" s="72"/>
      <c r="G40" s="1" t="s">
        <v>385</v>
      </c>
      <c r="H40" s="1645"/>
      <c r="I40" s="1647"/>
      <c r="J40" s="84" t="s">
        <v>61</v>
      </c>
      <c r="K40" s="1648">
        <v>1</v>
      </c>
      <c r="L40" s="1648"/>
      <c r="M40" s="84" t="s">
        <v>62</v>
      </c>
      <c r="N40" s="84" t="s">
        <v>63</v>
      </c>
      <c r="O40" s="84"/>
      <c r="T40" s="1181" t="s">
        <v>199</v>
      </c>
      <c r="U40" s="1186"/>
      <c r="V40" s="1186"/>
      <c r="W40" s="1186"/>
      <c r="X40" s="1186"/>
      <c r="Y40" s="1186"/>
      <c r="Z40" s="1182"/>
      <c r="AA40" s="73"/>
      <c r="AB40" s="1098" t="s">
        <v>191</v>
      </c>
      <c r="AC40" s="1099"/>
      <c r="AD40" s="1100"/>
    </row>
    <row r="41" spans="1:30" ht="13.2" customHeight="1">
      <c r="A41" s="83"/>
      <c r="B41" s="82"/>
      <c r="C41" s="1163"/>
      <c r="D41" s="1092"/>
      <c r="E41" s="1109"/>
      <c r="F41" s="72"/>
      <c r="G41" s="1649" t="s">
        <v>384</v>
      </c>
      <c r="H41" s="1649"/>
      <c r="I41" s="1649"/>
      <c r="J41" s="1649"/>
      <c r="K41" s="1649"/>
      <c r="L41" s="1649"/>
      <c r="M41" s="1649"/>
      <c r="N41" s="1649"/>
      <c r="O41" s="1649"/>
      <c r="P41" s="1649"/>
      <c r="Q41" s="1649"/>
      <c r="R41" s="1649"/>
      <c r="S41" s="1649"/>
      <c r="T41" s="1649"/>
      <c r="U41" s="1649"/>
      <c r="V41" s="1649"/>
      <c r="W41" s="1649"/>
      <c r="X41" s="1649"/>
      <c r="Y41" s="1649"/>
      <c r="Z41" s="1649"/>
      <c r="AA41" s="85"/>
      <c r="AB41" s="1098"/>
      <c r="AC41" s="1099"/>
      <c r="AD41" s="1100"/>
    </row>
    <row r="42" spans="1:30" ht="13.2" customHeight="1">
      <c r="A42" s="83"/>
      <c r="B42" s="82"/>
      <c r="C42" s="338"/>
      <c r="D42" s="330"/>
      <c r="E42" s="1109"/>
      <c r="F42" s="72"/>
      <c r="G42" s="86"/>
      <c r="H42" s="86"/>
      <c r="I42" s="86"/>
      <c r="J42" s="86"/>
      <c r="K42" s="86"/>
      <c r="L42" s="86"/>
      <c r="M42" s="86"/>
      <c r="N42" s="86"/>
      <c r="O42" s="86"/>
      <c r="P42" s="86"/>
      <c r="Q42" s="86"/>
      <c r="R42" s="86"/>
      <c r="S42" s="86"/>
      <c r="T42" s="86"/>
      <c r="U42" s="86"/>
      <c r="V42" s="86"/>
      <c r="W42" s="86"/>
      <c r="X42" s="86"/>
      <c r="Y42" s="86"/>
      <c r="Z42" s="86"/>
      <c r="AA42" s="85"/>
      <c r="AB42" s="331"/>
      <c r="AC42" s="332"/>
      <c r="AD42" s="333"/>
    </row>
    <row r="43" spans="1:30" ht="13.2" customHeight="1">
      <c r="A43" s="83"/>
      <c r="B43" s="82"/>
      <c r="C43" s="338"/>
      <c r="D43" s="330"/>
      <c r="E43" s="1109"/>
      <c r="F43" s="72"/>
      <c r="G43" s="86"/>
      <c r="H43" s="86"/>
      <c r="I43" s="86"/>
      <c r="J43" s="86"/>
      <c r="K43" s="86"/>
      <c r="L43" s="86"/>
      <c r="M43" s="86"/>
      <c r="N43" s="86"/>
      <c r="O43" s="86"/>
      <c r="P43" s="86"/>
      <c r="Q43" s="86"/>
      <c r="R43" s="86"/>
      <c r="S43" s="86"/>
      <c r="T43" s="86"/>
      <c r="U43" s="86"/>
      <c r="V43" s="86"/>
      <c r="W43" s="86"/>
      <c r="X43" s="86"/>
      <c r="Y43" s="86"/>
      <c r="Z43" s="86"/>
      <c r="AA43" s="85"/>
      <c r="AB43" s="331"/>
      <c r="AC43" s="332"/>
      <c r="AD43" s="333"/>
    </row>
    <row r="44" spans="1:30" ht="13.2" customHeight="1">
      <c r="A44" s="83"/>
      <c r="B44" s="82"/>
      <c r="C44" s="338"/>
      <c r="D44" s="330"/>
      <c r="E44" s="1109"/>
      <c r="F44" s="72"/>
      <c r="G44" s="86"/>
      <c r="H44" s="86"/>
      <c r="I44" s="86"/>
      <c r="J44" s="86"/>
      <c r="K44" s="86"/>
      <c r="L44" s="86"/>
      <c r="M44" s="86"/>
      <c r="N44" s="86"/>
      <c r="O44" s="86"/>
      <c r="P44" s="86"/>
      <c r="Q44" s="86"/>
      <c r="R44" s="86"/>
      <c r="S44" s="86"/>
      <c r="T44" s="86"/>
      <c r="U44" s="86"/>
      <c r="V44" s="86"/>
      <c r="W44" s="86"/>
      <c r="X44" s="86"/>
      <c r="Y44" s="86"/>
      <c r="Z44" s="86"/>
      <c r="AA44" s="85"/>
      <c r="AB44" s="331"/>
      <c r="AC44" s="332"/>
      <c r="AD44" s="333"/>
    </row>
    <row r="45" spans="1:30" ht="13.2" customHeight="1">
      <c r="A45" s="83"/>
      <c r="B45" s="82"/>
      <c r="C45" s="338"/>
      <c r="D45" s="330"/>
      <c r="E45" s="1109"/>
      <c r="F45" s="72"/>
      <c r="G45" s="86"/>
      <c r="H45" s="86"/>
      <c r="I45" s="86"/>
      <c r="J45" s="86"/>
      <c r="K45" s="86"/>
      <c r="L45" s="86"/>
      <c r="M45" s="86"/>
      <c r="N45" s="86"/>
      <c r="O45" s="86"/>
      <c r="P45" s="86"/>
      <c r="Q45" s="86"/>
      <c r="R45" s="86"/>
      <c r="S45" s="86"/>
      <c r="T45" s="86"/>
      <c r="U45" s="86"/>
      <c r="V45" s="86"/>
      <c r="W45" s="86"/>
      <c r="X45" s="86"/>
      <c r="Y45" s="86"/>
      <c r="Z45" s="86"/>
      <c r="AA45" s="85"/>
      <c r="AB45" s="331"/>
      <c r="AC45" s="332"/>
      <c r="AD45" s="333"/>
    </row>
    <row r="46" spans="1:30" ht="13.2" customHeight="1">
      <c r="A46" s="83"/>
      <c r="B46" s="82"/>
      <c r="C46" s="338"/>
      <c r="D46" s="330"/>
      <c r="E46" s="1109"/>
      <c r="F46" s="72"/>
      <c r="G46" s="86"/>
      <c r="H46" s="86"/>
      <c r="I46" s="86"/>
      <c r="J46" s="86"/>
      <c r="K46" s="86"/>
      <c r="L46" s="86"/>
      <c r="M46" s="86"/>
      <c r="N46" s="86"/>
      <c r="O46" s="86"/>
      <c r="P46" s="86"/>
      <c r="Q46" s="86"/>
      <c r="R46" s="86"/>
      <c r="S46" s="86"/>
      <c r="T46" s="86"/>
      <c r="U46" s="86"/>
      <c r="V46" s="86"/>
      <c r="W46" s="86"/>
      <c r="X46" s="86"/>
      <c r="Y46" s="86"/>
      <c r="Z46" s="86"/>
      <c r="AA46" s="85"/>
      <c r="AB46" s="331"/>
      <c r="AC46" s="332"/>
      <c r="AD46" s="333"/>
    </row>
    <row r="47" spans="1:30" ht="13.2" customHeight="1">
      <c r="A47" s="83"/>
      <c r="B47" s="82"/>
      <c r="C47" s="338"/>
      <c r="D47" s="330"/>
      <c r="E47" s="1109"/>
      <c r="F47" s="72"/>
      <c r="G47" s="86"/>
      <c r="H47" s="86"/>
      <c r="I47" s="86"/>
      <c r="J47" s="86"/>
      <c r="K47" s="86"/>
      <c r="L47" s="86"/>
      <c r="M47" s="86"/>
      <c r="N47" s="86"/>
      <c r="O47" s="86"/>
      <c r="P47" s="86"/>
      <c r="Q47" s="86"/>
      <c r="R47" s="86"/>
      <c r="S47" s="86"/>
      <c r="T47" s="86"/>
      <c r="U47" s="86"/>
      <c r="V47" s="86"/>
      <c r="W47" s="86"/>
      <c r="X47" s="86"/>
      <c r="Y47" s="86"/>
      <c r="Z47" s="86"/>
      <c r="AA47" s="85"/>
      <c r="AB47" s="331"/>
      <c r="AC47" s="332"/>
      <c r="AD47" s="333"/>
    </row>
    <row r="48" spans="1:30" ht="13.2" customHeight="1">
      <c r="A48" s="83"/>
      <c r="B48" s="82"/>
      <c r="C48" s="338"/>
      <c r="D48" s="330"/>
      <c r="E48" s="1109"/>
      <c r="F48" s="72"/>
      <c r="G48" s="86"/>
      <c r="H48" s="86"/>
      <c r="I48" s="86"/>
      <c r="J48" s="86"/>
      <c r="K48" s="86"/>
      <c r="L48" s="86"/>
      <c r="M48" s="86"/>
      <c r="N48" s="86"/>
      <c r="O48" s="86"/>
      <c r="P48" s="86"/>
      <c r="Q48" s="86"/>
      <c r="R48" s="86"/>
      <c r="S48" s="86"/>
      <c r="T48" s="86"/>
      <c r="U48" s="86"/>
      <c r="V48" s="86"/>
      <c r="W48" s="86"/>
      <c r="X48" s="86"/>
      <c r="Y48" s="86"/>
      <c r="Z48" s="86"/>
      <c r="AA48" s="85"/>
      <c r="AB48" s="331"/>
      <c r="AC48" s="332"/>
      <c r="AD48" s="333"/>
    </row>
    <row r="49" spans="1:30">
      <c r="A49" s="90"/>
      <c r="B49" s="348"/>
      <c r="C49" s="357"/>
      <c r="D49" s="349"/>
      <c r="E49" s="90"/>
      <c r="F49" s="103"/>
      <c r="G49" s="104"/>
      <c r="H49" s="104"/>
      <c r="I49" s="104"/>
      <c r="J49" s="104"/>
      <c r="K49" s="104"/>
      <c r="L49" s="104"/>
      <c r="M49" s="105"/>
      <c r="N49" s="105"/>
      <c r="O49" s="105"/>
      <c r="P49" s="106"/>
      <c r="Q49" s="106"/>
      <c r="R49" s="106"/>
      <c r="S49" s="106"/>
      <c r="T49" s="106"/>
      <c r="U49" s="106"/>
      <c r="V49" s="107"/>
      <c r="W49" s="107"/>
      <c r="X49" s="107"/>
      <c r="Y49" s="84"/>
      <c r="Z49" s="84"/>
      <c r="AA49" s="108"/>
      <c r="AB49" s="109"/>
      <c r="AC49" s="110"/>
      <c r="AD49" s="111"/>
    </row>
    <row r="50" spans="1:30">
      <c r="A50" s="83"/>
      <c r="B50" s="82"/>
      <c r="C50" s="338"/>
      <c r="D50" s="330"/>
      <c r="E50" s="83"/>
      <c r="F50" s="72"/>
      <c r="G50" s="84" t="s">
        <v>599</v>
      </c>
      <c r="H50" s="91"/>
      <c r="I50" s="91"/>
      <c r="J50" s="91"/>
      <c r="K50" s="91"/>
      <c r="L50" s="91"/>
      <c r="M50" s="91"/>
      <c r="N50" s="91"/>
      <c r="O50" s="91"/>
      <c r="P50" s="91"/>
      <c r="Q50" s="91"/>
      <c r="R50" s="91"/>
      <c r="S50" s="91"/>
      <c r="T50" s="91"/>
      <c r="U50" s="91"/>
      <c r="V50" s="91"/>
      <c r="W50" s="91"/>
      <c r="X50" s="91"/>
      <c r="Y50" s="91"/>
      <c r="Z50" s="471" t="s">
        <v>587</v>
      </c>
      <c r="AA50" s="73"/>
      <c r="AB50" s="100"/>
      <c r="AC50" s="101"/>
      <c r="AD50" s="102"/>
    </row>
    <row r="51" spans="1:30">
      <c r="A51" s="83"/>
      <c r="B51" s="82"/>
      <c r="C51" s="338"/>
      <c r="D51" s="330"/>
      <c r="E51" s="83"/>
      <c r="F51" s="72"/>
      <c r="G51" s="1637" t="s">
        <v>26</v>
      </c>
      <c r="H51" s="1637"/>
      <c r="I51" s="1638" t="s">
        <v>601</v>
      </c>
      <c r="J51" s="1638"/>
      <c r="K51" s="1638"/>
      <c r="L51" s="1638"/>
      <c r="M51" s="1638"/>
      <c r="N51" s="1638"/>
      <c r="O51" s="1638"/>
      <c r="P51" s="1638"/>
      <c r="Q51" s="1638"/>
      <c r="R51" s="1638" t="s">
        <v>602</v>
      </c>
      <c r="S51" s="1638"/>
      <c r="T51" s="1638"/>
      <c r="U51" s="1638"/>
      <c r="V51" s="1638"/>
      <c r="W51" s="1638"/>
      <c r="X51" s="1638"/>
      <c r="Y51" s="1638"/>
      <c r="Z51" s="1638"/>
      <c r="AA51" s="73"/>
      <c r="AB51" s="100"/>
      <c r="AC51" s="101"/>
      <c r="AD51" s="102"/>
    </row>
    <row r="52" spans="1:30">
      <c r="A52" s="83"/>
      <c r="B52" s="82"/>
      <c r="C52" s="338"/>
      <c r="D52" s="330"/>
      <c r="E52" s="83"/>
      <c r="F52" s="72"/>
      <c r="G52" s="1637"/>
      <c r="H52" s="1637"/>
      <c r="I52" s="1637" t="s">
        <v>586</v>
      </c>
      <c r="J52" s="1637"/>
      <c r="K52" s="1637"/>
      <c r="L52" s="1637" t="s">
        <v>221</v>
      </c>
      <c r="M52" s="1637"/>
      <c r="N52" s="1637"/>
      <c r="O52" s="1637" t="s">
        <v>222</v>
      </c>
      <c r="P52" s="1637"/>
      <c r="Q52" s="1637"/>
      <c r="R52" s="1637" t="s">
        <v>586</v>
      </c>
      <c r="S52" s="1637"/>
      <c r="T52" s="1637"/>
      <c r="U52" s="1637" t="s">
        <v>221</v>
      </c>
      <c r="V52" s="1637"/>
      <c r="W52" s="1637"/>
      <c r="X52" s="1637" t="s">
        <v>222</v>
      </c>
      <c r="Y52" s="1637"/>
      <c r="Z52" s="1637"/>
      <c r="AA52" s="73"/>
      <c r="AB52" s="100"/>
      <c r="AC52" s="101"/>
      <c r="AD52" s="102"/>
    </row>
    <row r="53" spans="1:30">
      <c r="A53" s="83"/>
      <c r="B53" s="82"/>
      <c r="C53" s="338"/>
      <c r="D53" s="330"/>
      <c r="E53" s="83"/>
      <c r="F53" s="72"/>
      <c r="G53" s="1286" t="s">
        <v>223</v>
      </c>
      <c r="H53" s="1286"/>
      <c r="I53" s="1635"/>
      <c r="J53" s="1635"/>
      <c r="K53" s="1635"/>
      <c r="L53" s="1635"/>
      <c r="M53" s="1635"/>
      <c r="N53" s="1635"/>
      <c r="O53" s="1634"/>
      <c r="P53" s="1634"/>
      <c r="Q53" s="1634"/>
      <c r="R53" s="1635"/>
      <c r="S53" s="1635"/>
      <c r="T53" s="1635"/>
      <c r="U53" s="1635"/>
      <c r="V53" s="1635"/>
      <c r="W53" s="1635"/>
      <c r="X53" s="1634"/>
      <c r="Y53" s="1634"/>
      <c r="Z53" s="1634"/>
      <c r="AA53" s="73"/>
      <c r="AB53" s="100"/>
      <c r="AC53" s="101"/>
      <c r="AD53" s="102"/>
    </row>
    <row r="54" spans="1:30">
      <c r="A54" s="83"/>
      <c r="B54" s="82"/>
      <c r="C54" s="338"/>
      <c r="D54" s="330"/>
      <c r="E54" s="83"/>
      <c r="F54" s="72"/>
      <c r="G54" s="1286" t="s">
        <v>224</v>
      </c>
      <c r="H54" s="1286"/>
      <c r="I54" s="1635"/>
      <c r="J54" s="1635"/>
      <c r="K54" s="1635"/>
      <c r="L54" s="1635"/>
      <c r="M54" s="1635"/>
      <c r="N54" s="1635"/>
      <c r="O54" s="1644"/>
      <c r="P54" s="1644"/>
      <c r="Q54" s="1644"/>
      <c r="R54" s="1635"/>
      <c r="S54" s="1635"/>
      <c r="T54" s="1635"/>
      <c r="U54" s="1635"/>
      <c r="V54" s="1635"/>
      <c r="W54" s="1635"/>
      <c r="X54" s="1644"/>
      <c r="Y54" s="1644"/>
      <c r="Z54" s="1644"/>
      <c r="AA54" s="73"/>
      <c r="AB54" s="100"/>
      <c r="AC54" s="101"/>
      <c r="AD54" s="102"/>
    </row>
    <row r="55" spans="1:30">
      <c r="A55" s="83"/>
      <c r="B55" s="82"/>
      <c r="C55" s="338"/>
      <c r="D55" s="330"/>
      <c r="E55" s="83"/>
      <c r="F55" s="72"/>
      <c r="G55" s="1286" t="s">
        <v>225</v>
      </c>
      <c r="H55" s="1286"/>
      <c r="I55" s="1635"/>
      <c r="J55" s="1635"/>
      <c r="K55" s="1635"/>
      <c r="L55" s="1635"/>
      <c r="M55" s="1635"/>
      <c r="N55" s="1635"/>
      <c r="O55" s="1643"/>
      <c r="P55" s="1643"/>
      <c r="Q55" s="1643"/>
      <c r="R55" s="1635"/>
      <c r="S55" s="1635"/>
      <c r="T55" s="1635"/>
      <c r="U55" s="1635"/>
      <c r="V55" s="1635"/>
      <c r="W55" s="1635"/>
      <c r="X55" s="1643"/>
      <c r="Y55" s="1643"/>
      <c r="Z55" s="1643"/>
      <c r="AA55" s="73"/>
      <c r="AB55" s="100"/>
      <c r="AC55" s="101"/>
      <c r="AD55" s="102"/>
    </row>
    <row r="56" spans="1:30">
      <c r="A56" s="83"/>
      <c r="B56" s="82"/>
      <c r="C56" s="338"/>
      <c r="D56" s="330"/>
      <c r="E56" s="83"/>
      <c r="F56" s="72"/>
      <c r="G56" s="1286" t="s">
        <v>226</v>
      </c>
      <c r="H56" s="1286"/>
      <c r="I56" s="1644"/>
      <c r="J56" s="1644"/>
      <c r="K56" s="1644"/>
      <c r="L56" s="1644"/>
      <c r="M56" s="1644"/>
      <c r="N56" s="1644"/>
      <c r="O56" s="1635"/>
      <c r="P56" s="1635"/>
      <c r="Q56" s="1635"/>
      <c r="R56" s="1644"/>
      <c r="S56" s="1644"/>
      <c r="T56" s="1644"/>
      <c r="U56" s="1644"/>
      <c r="V56" s="1644"/>
      <c r="W56" s="1644"/>
      <c r="X56" s="1635"/>
      <c r="Y56" s="1635"/>
      <c r="Z56" s="1635"/>
      <c r="AA56" s="73"/>
      <c r="AB56" s="100"/>
      <c r="AC56" s="101"/>
      <c r="AD56" s="102"/>
    </row>
    <row r="57" spans="1:30">
      <c r="A57" s="83"/>
      <c r="B57" s="82"/>
      <c r="C57" s="338"/>
      <c r="D57" s="330"/>
      <c r="E57" s="83"/>
      <c r="F57" s="72"/>
      <c r="G57" s="1286" t="s">
        <v>227</v>
      </c>
      <c r="H57" s="1286"/>
      <c r="I57" s="1641"/>
      <c r="J57" s="1641"/>
      <c r="K57" s="1641"/>
      <c r="L57" s="1642"/>
      <c r="M57" s="1642"/>
      <c r="N57" s="1642"/>
      <c r="O57" s="1635"/>
      <c r="P57" s="1635"/>
      <c r="Q57" s="1635"/>
      <c r="R57" s="1642"/>
      <c r="S57" s="1642"/>
      <c r="T57" s="1642"/>
      <c r="U57" s="1642"/>
      <c r="V57" s="1642"/>
      <c r="W57" s="1642"/>
      <c r="X57" s="1635"/>
      <c r="Y57" s="1635"/>
      <c r="Z57" s="1635"/>
      <c r="AA57" s="73"/>
      <c r="AB57" s="100"/>
      <c r="AC57" s="101"/>
      <c r="AD57" s="102"/>
    </row>
    <row r="58" spans="1:30" ht="13.8" thickBot="1">
      <c r="A58" s="83"/>
      <c r="B58" s="82"/>
      <c r="C58" s="338"/>
      <c r="D58" s="330"/>
      <c r="E58" s="83"/>
      <c r="F58" s="72"/>
      <c r="G58" s="1286" t="s">
        <v>228</v>
      </c>
      <c r="H58" s="1286"/>
      <c r="I58" s="1639"/>
      <c r="J58" s="1639"/>
      <c r="K58" s="1639"/>
      <c r="L58" s="1640"/>
      <c r="M58" s="1640"/>
      <c r="N58" s="1640"/>
      <c r="O58" s="1635"/>
      <c r="P58" s="1635"/>
      <c r="Q58" s="1635"/>
      <c r="R58" s="1640"/>
      <c r="S58" s="1640"/>
      <c r="T58" s="1640"/>
      <c r="U58" s="1640"/>
      <c r="V58" s="1640"/>
      <c r="W58" s="1640"/>
      <c r="X58" s="1635"/>
      <c r="Y58" s="1635"/>
      <c r="Z58" s="1635"/>
      <c r="AA58" s="73"/>
      <c r="AB58" s="100"/>
      <c r="AC58" s="101"/>
      <c r="AD58" s="102"/>
    </row>
    <row r="59" spans="1:30" ht="13.8" thickTop="1">
      <c r="A59" s="83"/>
      <c r="B59" s="82"/>
      <c r="C59" s="338"/>
      <c r="D59" s="330"/>
      <c r="E59" s="83"/>
      <c r="F59" s="72"/>
      <c r="G59" s="1632" t="s">
        <v>33</v>
      </c>
      <c r="H59" s="1633"/>
      <c r="I59" s="1628" t="str">
        <f>IF(COUNT(I53:Q58)=0,"",SUM(I53:K58))</f>
        <v/>
      </c>
      <c r="J59" s="1629"/>
      <c r="K59" s="1630"/>
      <c r="L59" s="1628" t="str">
        <f>IF(COUNT(I53:Q58)=0,"",SUM(L53:N58))</f>
        <v/>
      </c>
      <c r="M59" s="1629"/>
      <c r="N59" s="1630"/>
      <c r="O59" s="1628" t="str">
        <f>IF(COUNT(I53:Q58)=0,"",SUM(O53:Q58))</f>
        <v/>
      </c>
      <c r="P59" s="1629"/>
      <c r="Q59" s="1630"/>
      <c r="R59" s="1628" t="str">
        <f>IF(COUNT(R53:Z58)=0,"",SUM(R53:T58))</f>
        <v/>
      </c>
      <c r="S59" s="1629"/>
      <c r="T59" s="1630"/>
      <c r="U59" s="1628" t="str">
        <f>IF(COUNT(R53:Z58)=0,"",SUM(U53:W58))</f>
        <v/>
      </c>
      <c r="V59" s="1629"/>
      <c r="W59" s="1630"/>
      <c r="X59" s="1628" t="str">
        <f>IF(COUNT(R53:Z58)=0,"",SUM(X53:Z58))</f>
        <v/>
      </c>
      <c r="Y59" s="1629"/>
      <c r="Z59" s="1630"/>
      <c r="AA59" s="73"/>
      <c r="AB59" s="100"/>
      <c r="AC59" s="101"/>
      <c r="AD59" s="102"/>
    </row>
    <row r="60" spans="1:30" ht="4.2" customHeight="1">
      <c r="A60" s="83"/>
      <c r="B60" s="82"/>
      <c r="C60" s="338"/>
      <c r="D60" s="330"/>
      <c r="E60" s="83"/>
      <c r="F60" s="72"/>
      <c r="G60" s="87"/>
      <c r="H60" s="87"/>
      <c r="I60" s="87"/>
      <c r="J60" s="87"/>
      <c r="K60" s="87"/>
      <c r="L60" s="87"/>
      <c r="M60" s="87"/>
      <c r="N60" s="87"/>
      <c r="O60" s="87"/>
      <c r="P60" s="87"/>
      <c r="Q60" s="87"/>
      <c r="R60" s="87"/>
      <c r="S60" s="87"/>
      <c r="T60" s="87"/>
      <c r="U60" s="87"/>
      <c r="V60" s="87"/>
      <c r="W60" s="87"/>
      <c r="X60" s="87"/>
      <c r="Y60" s="87"/>
      <c r="Z60" s="87"/>
      <c r="AA60" s="73"/>
      <c r="AB60" s="100"/>
      <c r="AC60" s="101"/>
      <c r="AD60" s="102"/>
    </row>
    <row r="61" spans="1:30">
      <c r="A61" s="83"/>
      <c r="B61" s="82"/>
      <c r="C61" s="338"/>
      <c r="D61" s="330"/>
      <c r="E61" s="83"/>
      <c r="F61" s="72"/>
      <c r="G61" s="1" t="s">
        <v>598</v>
      </c>
      <c r="H61" s="87"/>
      <c r="I61" s="87"/>
      <c r="J61" s="87"/>
      <c r="K61" s="87"/>
      <c r="L61" s="87"/>
      <c r="M61" s="87"/>
      <c r="N61" s="87"/>
      <c r="O61" s="87"/>
      <c r="P61" s="87"/>
      <c r="Q61" s="87"/>
      <c r="R61" s="87"/>
      <c r="S61" s="87"/>
      <c r="T61" s="87"/>
      <c r="U61" s="87"/>
      <c r="V61" s="87"/>
      <c r="W61" s="87"/>
      <c r="X61" s="87"/>
      <c r="Y61" s="87"/>
      <c r="Z61" s="88" t="s">
        <v>587</v>
      </c>
      <c r="AA61" s="73"/>
      <c r="AB61" s="100"/>
      <c r="AC61" s="101"/>
      <c r="AD61" s="102"/>
    </row>
    <row r="62" spans="1:30">
      <c r="A62" s="83"/>
      <c r="B62" s="82"/>
      <c r="C62" s="338"/>
      <c r="D62" s="330"/>
      <c r="E62" s="83"/>
      <c r="F62" s="72"/>
      <c r="G62" s="1637" t="s">
        <v>26</v>
      </c>
      <c r="H62" s="1637"/>
      <c r="I62" s="1638" t="s">
        <v>601</v>
      </c>
      <c r="J62" s="1638"/>
      <c r="K62" s="1638"/>
      <c r="L62" s="1638"/>
      <c r="M62" s="1638"/>
      <c r="N62" s="1638"/>
      <c r="O62" s="1638"/>
      <c r="P62" s="1638"/>
      <c r="Q62" s="1638"/>
      <c r="R62" s="1638" t="s">
        <v>602</v>
      </c>
      <c r="S62" s="1638"/>
      <c r="T62" s="1638"/>
      <c r="U62" s="1638"/>
      <c r="V62" s="1638"/>
      <c r="W62" s="1638"/>
      <c r="X62" s="1638"/>
      <c r="Y62" s="1638"/>
      <c r="Z62" s="1638"/>
      <c r="AA62" s="73"/>
      <c r="AB62" s="100"/>
      <c r="AC62" s="101"/>
      <c r="AD62" s="102"/>
    </row>
    <row r="63" spans="1:30">
      <c r="A63" s="83"/>
      <c r="B63" s="82"/>
      <c r="C63" s="338"/>
      <c r="D63" s="330"/>
      <c r="E63" s="83"/>
      <c r="F63" s="72"/>
      <c r="G63" s="1637"/>
      <c r="H63" s="1637"/>
      <c r="I63" s="1637" t="s">
        <v>606</v>
      </c>
      <c r="J63" s="1637"/>
      <c r="K63" s="1637"/>
      <c r="L63" s="1637" t="s">
        <v>600</v>
      </c>
      <c r="M63" s="1637"/>
      <c r="N63" s="1637"/>
      <c r="O63" s="1637"/>
      <c r="P63" s="1637"/>
      <c r="Q63" s="1637"/>
      <c r="R63" s="1637" t="s">
        <v>606</v>
      </c>
      <c r="S63" s="1637"/>
      <c r="T63" s="1637"/>
      <c r="U63" s="1637" t="s">
        <v>600</v>
      </c>
      <c r="V63" s="1637"/>
      <c r="W63" s="1637"/>
      <c r="X63" s="1637"/>
      <c r="Y63" s="1637"/>
      <c r="Z63" s="1637"/>
      <c r="AA63" s="73"/>
      <c r="AB63" s="100"/>
      <c r="AC63" s="101"/>
      <c r="AD63" s="102"/>
    </row>
    <row r="64" spans="1:30">
      <c r="A64" s="83"/>
      <c r="B64" s="82"/>
      <c r="C64" s="338"/>
      <c r="D64" s="330"/>
      <c r="E64" s="83"/>
      <c r="F64" s="72"/>
      <c r="G64" s="1637"/>
      <c r="H64" s="1637"/>
      <c r="I64" s="1637"/>
      <c r="J64" s="1637"/>
      <c r="K64" s="1637"/>
      <c r="L64" s="1636" t="s">
        <v>603</v>
      </c>
      <c r="M64" s="1636"/>
      <c r="N64" s="1636"/>
      <c r="O64" s="1636" t="s">
        <v>604</v>
      </c>
      <c r="P64" s="1636"/>
      <c r="Q64" s="1636"/>
      <c r="R64" s="1637"/>
      <c r="S64" s="1637"/>
      <c r="T64" s="1637"/>
      <c r="U64" s="1636" t="s">
        <v>603</v>
      </c>
      <c r="V64" s="1636"/>
      <c r="W64" s="1636"/>
      <c r="X64" s="1636" t="s">
        <v>604</v>
      </c>
      <c r="Y64" s="1636"/>
      <c r="Z64" s="1636"/>
      <c r="AA64" s="73"/>
      <c r="AB64" s="100"/>
      <c r="AC64" s="101"/>
      <c r="AD64" s="102"/>
    </row>
    <row r="65" spans="1:30">
      <c r="A65" s="83"/>
      <c r="B65" s="82"/>
      <c r="C65" s="338"/>
      <c r="D65" s="330"/>
      <c r="E65" s="83"/>
      <c r="F65" s="72"/>
      <c r="G65" s="1637"/>
      <c r="H65" s="1637"/>
      <c r="I65" s="1637"/>
      <c r="J65" s="1637"/>
      <c r="K65" s="1637"/>
      <c r="L65" s="1636"/>
      <c r="M65" s="1636"/>
      <c r="N65" s="1636"/>
      <c r="O65" s="1636"/>
      <c r="P65" s="1636"/>
      <c r="Q65" s="1636"/>
      <c r="R65" s="1637"/>
      <c r="S65" s="1637"/>
      <c r="T65" s="1637"/>
      <c r="U65" s="1636"/>
      <c r="V65" s="1636"/>
      <c r="W65" s="1636"/>
      <c r="X65" s="1636"/>
      <c r="Y65" s="1636"/>
      <c r="Z65" s="1636"/>
      <c r="AA65" s="73"/>
      <c r="AB65" s="100"/>
      <c r="AC65" s="101"/>
      <c r="AD65" s="102"/>
    </row>
    <row r="66" spans="1:30">
      <c r="A66" s="83"/>
      <c r="B66" s="82"/>
      <c r="C66" s="338"/>
      <c r="D66" s="330"/>
      <c r="E66" s="83"/>
      <c r="F66" s="72"/>
      <c r="G66" s="1286" t="s">
        <v>223</v>
      </c>
      <c r="H66" s="1286"/>
      <c r="I66" s="1635"/>
      <c r="J66" s="1635"/>
      <c r="K66" s="1635"/>
      <c r="L66" s="1634"/>
      <c r="M66" s="1634"/>
      <c r="N66" s="1634"/>
      <c r="O66" s="1634"/>
      <c r="P66" s="1634"/>
      <c r="Q66" s="1634"/>
      <c r="R66" s="1635"/>
      <c r="S66" s="1635"/>
      <c r="T66" s="1635"/>
      <c r="U66" s="1634"/>
      <c r="V66" s="1634"/>
      <c r="W66" s="1634"/>
      <c r="X66" s="1634"/>
      <c r="Y66" s="1634"/>
      <c r="Z66" s="1634"/>
      <c r="AA66" s="73"/>
      <c r="AB66" s="100"/>
      <c r="AC66" s="101"/>
      <c r="AD66" s="102"/>
    </row>
    <row r="67" spans="1:30">
      <c r="A67" s="83"/>
      <c r="B67" s="82"/>
      <c r="C67" s="338"/>
      <c r="D67" s="330"/>
      <c r="E67" s="83"/>
      <c r="F67" s="72"/>
      <c r="G67" s="1286" t="s">
        <v>224</v>
      </c>
      <c r="H67" s="1286"/>
      <c r="I67" s="1635"/>
      <c r="J67" s="1635"/>
      <c r="K67" s="1635"/>
      <c r="L67" s="1634"/>
      <c r="M67" s="1634"/>
      <c r="N67" s="1634"/>
      <c r="O67" s="1634"/>
      <c r="P67" s="1634"/>
      <c r="Q67" s="1634"/>
      <c r="R67" s="1635"/>
      <c r="S67" s="1635"/>
      <c r="T67" s="1635"/>
      <c r="U67" s="1634"/>
      <c r="V67" s="1634"/>
      <c r="W67" s="1634"/>
      <c r="X67" s="1634"/>
      <c r="Y67" s="1634"/>
      <c r="Z67" s="1634"/>
      <c r="AA67" s="73"/>
      <c r="AB67" s="100"/>
      <c r="AC67" s="101"/>
      <c r="AD67" s="102"/>
    </row>
    <row r="68" spans="1:30">
      <c r="A68" s="83"/>
      <c r="B68" s="82"/>
      <c r="C68" s="338"/>
      <c r="D68" s="330"/>
      <c r="E68" s="83"/>
      <c r="F68" s="72"/>
      <c r="G68" s="1286" t="s">
        <v>225</v>
      </c>
      <c r="H68" s="1286"/>
      <c r="I68" s="1635"/>
      <c r="J68" s="1635"/>
      <c r="K68" s="1635"/>
      <c r="L68" s="1634"/>
      <c r="M68" s="1634"/>
      <c r="N68" s="1634"/>
      <c r="O68" s="1634"/>
      <c r="P68" s="1634"/>
      <c r="Q68" s="1634"/>
      <c r="R68" s="1635"/>
      <c r="S68" s="1635"/>
      <c r="T68" s="1635"/>
      <c r="U68" s="1634"/>
      <c r="V68" s="1634"/>
      <c r="W68" s="1634"/>
      <c r="X68" s="1634"/>
      <c r="Y68" s="1634"/>
      <c r="Z68" s="1634"/>
      <c r="AA68" s="73"/>
      <c r="AB68" s="100"/>
      <c r="AC68" s="101"/>
      <c r="AD68" s="102"/>
    </row>
    <row r="69" spans="1:30">
      <c r="A69" s="83"/>
      <c r="B69" s="82"/>
      <c r="C69" s="338"/>
      <c r="D69" s="330"/>
      <c r="E69" s="83"/>
      <c r="F69" s="72"/>
      <c r="G69" s="1286" t="s">
        <v>605</v>
      </c>
      <c r="H69" s="1286"/>
      <c r="I69" s="1634"/>
      <c r="J69" s="1634"/>
      <c r="K69" s="1634"/>
      <c r="L69" s="1635"/>
      <c r="M69" s="1635"/>
      <c r="N69" s="1635"/>
      <c r="O69" s="1635"/>
      <c r="P69" s="1635"/>
      <c r="Q69" s="1635"/>
      <c r="R69" s="1634"/>
      <c r="S69" s="1634"/>
      <c r="T69" s="1634"/>
      <c r="U69" s="1635"/>
      <c r="V69" s="1635"/>
      <c r="W69" s="1635"/>
      <c r="X69" s="1635"/>
      <c r="Y69" s="1635"/>
      <c r="Z69" s="1635"/>
      <c r="AA69" s="73"/>
      <c r="AB69" s="100"/>
      <c r="AC69" s="101"/>
      <c r="AD69" s="102"/>
    </row>
    <row r="70" spans="1:30">
      <c r="A70" s="83"/>
      <c r="B70" s="82"/>
      <c r="C70" s="338"/>
      <c r="D70" s="330"/>
      <c r="E70" s="83"/>
      <c r="F70" s="72"/>
      <c r="G70" s="1286" t="s">
        <v>226</v>
      </c>
      <c r="H70" s="1286"/>
      <c r="I70" s="1634"/>
      <c r="J70" s="1634"/>
      <c r="K70" s="1634"/>
      <c r="L70" s="1634"/>
      <c r="M70" s="1634"/>
      <c r="N70" s="1634"/>
      <c r="O70" s="1634"/>
      <c r="P70" s="1634"/>
      <c r="Q70" s="1634"/>
      <c r="R70" s="1634"/>
      <c r="S70" s="1634"/>
      <c r="T70" s="1634"/>
      <c r="U70" s="1634"/>
      <c r="V70" s="1634"/>
      <c r="W70" s="1634"/>
      <c r="X70" s="1634"/>
      <c r="Y70" s="1634"/>
      <c r="Z70" s="1634"/>
      <c r="AA70" s="73"/>
      <c r="AB70" s="100"/>
      <c r="AC70" s="101"/>
      <c r="AD70" s="102"/>
    </row>
    <row r="71" spans="1:30">
      <c r="A71" s="83"/>
      <c r="B71" s="82"/>
      <c r="C71" s="338"/>
      <c r="D71" s="330"/>
      <c r="E71" s="83"/>
      <c r="F71" s="72"/>
      <c r="G71" s="1286" t="s">
        <v>227</v>
      </c>
      <c r="H71" s="1286"/>
      <c r="I71" s="1634"/>
      <c r="J71" s="1634"/>
      <c r="K71" s="1634"/>
      <c r="L71" s="1634"/>
      <c r="M71" s="1634"/>
      <c r="N71" s="1634"/>
      <c r="O71" s="1634"/>
      <c r="P71" s="1634"/>
      <c r="Q71" s="1634"/>
      <c r="R71" s="1634"/>
      <c r="S71" s="1634"/>
      <c r="T71" s="1634"/>
      <c r="U71" s="1634"/>
      <c r="V71" s="1634"/>
      <c r="W71" s="1634"/>
      <c r="X71" s="1634"/>
      <c r="Y71" s="1634"/>
      <c r="Z71" s="1634"/>
      <c r="AA71" s="73"/>
      <c r="AB71" s="100"/>
      <c r="AC71" s="101"/>
      <c r="AD71" s="102"/>
    </row>
    <row r="72" spans="1:30" ht="13.8" thickBot="1">
      <c r="A72" s="83"/>
      <c r="B72" s="82"/>
      <c r="C72" s="338"/>
      <c r="D72" s="330"/>
      <c r="E72" s="83"/>
      <c r="F72" s="72"/>
      <c r="G72" s="1286" t="s">
        <v>228</v>
      </c>
      <c r="H72" s="1286"/>
      <c r="I72" s="1634"/>
      <c r="J72" s="1634"/>
      <c r="K72" s="1634"/>
      <c r="L72" s="1634"/>
      <c r="M72" s="1634"/>
      <c r="N72" s="1634"/>
      <c r="O72" s="1634"/>
      <c r="P72" s="1634"/>
      <c r="Q72" s="1634"/>
      <c r="R72" s="1634"/>
      <c r="S72" s="1634"/>
      <c r="T72" s="1634"/>
      <c r="U72" s="1634"/>
      <c r="V72" s="1634"/>
      <c r="W72" s="1634"/>
      <c r="X72" s="1634"/>
      <c r="Y72" s="1634"/>
      <c r="Z72" s="1634"/>
      <c r="AA72" s="73"/>
      <c r="AB72" s="100"/>
      <c r="AC72" s="101"/>
      <c r="AD72" s="102"/>
    </row>
    <row r="73" spans="1:30" ht="13.8" thickTop="1">
      <c r="A73" s="83"/>
      <c r="B73" s="82"/>
      <c r="C73" s="338"/>
      <c r="D73" s="330"/>
      <c r="E73" s="83"/>
      <c r="F73" s="72"/>
      <c r="G73" s="1632" t="s">
        <v>33</v>
      </c>
      <c r="H73" s="1633"/>
      <c r="I73" s="1628" t="str">
        <f>IF(COUNT(I66:Q72)=0,"",SUM(I66:K72))</f>
        <v/>
      </c>
      <c r="J73" s="1629"/>
      <c r="K73" s="1630"/>
      <c r="L73" s="1628" t="str">
        <f>IF(COUNT(I66:Q72)=0,"",SUM(L66:N72))</f>
        <v/>
      </c>
      <c r="M73" s="1629"/>
      <c r="N73" s="1630"/>
      <c r="O73" s="1628" t="str">
        <f>IF(COUNT(I66:Q72)=0,"",SUM(O66:Q72))</f>
        <v/>
      </c>
      <c r="P73" s="1629"/>
      <c r="Q73" s="1630"/>
      <c r="R73" s="1628" t="str">
        <f>IF(COUNT(R66:Z72)=0,"",SUM(R66:T72))</f>
        <v/>
      </c>
      <c r="S73" s="1629"/>
      <c r="T73" s="1630"/>
      <c r="U73" s="1628" t="str">
        <f>IF(COUNT(R66:Z72)=0,"",SUM(U66:W72))</f>
        <v/>
      </c>
      <c r="V73" s="1629"/>
      <c r="W73" s="1630"/>
      <c r="X73" s="1628" t="str">
        <f>IF(COUNT(R66:Z72)=0,"",SUM(X66:Z72))</f>
        <v/>
      </c>
      <c r="Y73" s="1629"/>
      <c r="Z73" s="1630"/>
      <c r="AA73" s="73"/>
      <c r="AB73" s="100"/>
      <c r="AC73" s="101"/>
      <c r="AD73" s="102"/>
    </row>
    <row r="74" spans="1:30" ht="5.4" customHeight="1">
      <c r="A74" s="83"/>
      <c r="B74" s="82"/>
      <c r="C74" s="338"/>
      <c r="D74" s="330"/>
      <c r="E74" s="83"/>
      <c r="F74" s="72"/>
      <c r="G74" s="87"/>
      <c r="H74" s="87"/>
      <c r="I74" s="87"/>
      <c r="J74" s="87"/>
      <c r="K74" s="87"/>
      <c r="L74" s="87"/>
      <c r="M74" s="87"/>
      <c r="N74" s="87"/>
      <c r="O74" s="87"/>
      <c r="P74" s="87"/>
      <c r="Q74" s="87"/>
      <c r="R74" s="87"/>
      <c r="S74" s="87"/>
      <c r="T74" s="87"/>
      <c r="U74" s="87"/>
      <c r="V74" s="87"/>
      <c r="W74" s="87"/>
      <c r="X74" s="87"/>
      <c r="Y74" s="87"/>
      <c r="Z74" s="87"/>
      <c r="AA74" s="73"/>
      <c r="AB74" s="100"/>
      <c r="AC74" s="101"/>
      <c r="AD74" s="102"/>
    </row>
    <row r="75" spans="1:30">
      <c r="A75" s="83"/>
      <c r="B75" s="82"/>
      <c r="C75" s="338"/>
      <c r="D75" s="330"/>
      <c r="E75" s="83"/>
      <c r="F75" s="72"/>
      <c r="G75" s="1624"/>
      <c r="H75" s="1624"/>
      <c r="I75" s="1624"/>
      <c r="J75" s="1624"/>
      <c r="K75" s="1624"/>
      <c r="L75" s="1624"/>
      <c r="M75" s="1624"/>
      <c r="N75" s="1624"/>
      <c r="O75" s="1627" t="s">
        <v>610</v>
      </c>
      <c r="P75" s="1627"/>
      <c r="Q75" s="1627"/>
      <c r="R75" s="1627"/>
      <c r="S75" s="1627" t="s">
        <v>611</v>
      </c>
      <c r="T75" s="1627"/>
      <c r="U75" s="1627"/>
      <c r="V75" s="1627"/>
      <c r="W75" s="1631" t="s">
        <v>612</v>
      </c>
      <c r="X75" s="1631"/>
      <c r="Y75" s="1631"/>
      <c r="Z75" s="1631"/>
      <c r="AA75" s="73"/>
      <c r="AB75" s="100"/>
      <c r="AC75" s="101"/>
      <c r="AD75" s="102"/>
    </row>
    <row r="76" spans="1:30">
      <c r="A76" s="83"/>
      <c r="B76" s="82"/>
      <c r="C76" s="338"/>
      <c r="D76" s="330"/>
      <c r="E76" s="83"/>
      <c r="F76" s="72"/>
      <c r="G76" s="1296" t="s">
        <v>608</v>
      </c>
      <c r="H76" s="1296"/>
      <c r="I76" s="1296"/>
      <c r="J76" s="1296"/>
      <c r="K76" s="1296"/>
      <c r="L76" s="1296"/>
      <c r="M76" s="1624" t="s">
        <v>586</v>
      </c>
      <c r="N76" s="1624"/>
      <c r="O76" s="1621" t="str">
        <f>I59</f>
        <v/>
      </c>
      <c r="P76" s="1621"/>
      <c r="Q76" s="1621"/>
      <c r="R76" s="1621"/>
      <c r="S76" s="1621" t="str">
        <f>I73</f>
        <v/>
      </c>
      <c r="T76" s="1621"/>
      <c r="U76" s="1621"/>
      <c r="V76" s="1621"/>
      <c r="W76" s="1625" t="str">
        <f>IFERROR(S76/O76*100,"")</f>
        <v/>
      </c>
      <c r="X76" s="1626"/>
      <c r="Y76" s="1626"/>
      <c r="Z76" s="472" t="s">
        <v>405</v>
      </c>
      <c r="AA76" s="73"/>
      <c r="AB76" s="100"/>
      <c r="AC76" s="101"/>
      <c r="AD76" s="102"/>
    </row>
    <row r="77" spans="1:30">
      <c r="A77" s="83"/>
      <c r="B77" s="82"/>
      <c r="C77" s="338"/>
      <c r="D77" s="330"/>
      <c r="E77" s="83"/>
      <c r="F77" s="72"/>
      <c r="G77" s="1296"/>
      <c r="H77" s="1296"/>
      <c r="I77" s="1296"/>
      <c r="J77" s="1296"/>
      <c r="K77" s="1296"/>
      <c r="L77" s="1296"/>
      <c r="M77" s="1624" t="s">
        <v>221</v>
      </c>
      <c r="N77" s="1624"/>
      <c r="O77" s="1621" t="str">
        <f>L59</f>
        <v/>
      </c>
      <c r="P77" s="1621"/>
      <c r="Q77" s="1621"/>
      <c r="R77" s="1621"/>
      <c r="S77" s="1621" t="str">
        <f>IF(COUNT(I66:Q72)=0,"",SUM(L70:Q72))</f>
        <v/>
      </c>
      <c r="T77" s="1621"/>
      <c r="U77" s="1621"/>
      <c r="V77" s="1621"/>
      <c r="W77" s="1622" t="str">
        <f t="shared" ref="W77:W84" si="0">IFERROR(S77/O77*100,"")</f>
        <v/>
      </c>
      <c r="X77" s="1623"/>
      <c r="Y77" s="1623"/>
      <c r="Z77" s="96" t="s">
        <v>405</v>
      </c>
      <c r="AA77" s="73"/>
      <c r="AB77" s="100"/>
      <c r="AC77" s="101"/>
      <c r="AD77" s="102"/>
    </row>
    <row r="78" spans="1:30">
      <c r="A78" s="83"/>
      <c r="B78" s="82"/>
      <c r="C78" s="338"/>
      <c r="D78" s="330"/>
      <c r="E78" s="83"/>
      <c r="F78" s="72"/>
      <c r="G78" s="1296"/>
      <c r="H78" s="1296"/>
      <c r="I78" s="1296"/>
      <c r="J78" s="1296"/>
      <c r="K78" s="1296"/>
      <c r="L78" s="1296"/>
      <c r="M78" s="1624" t="s">
        <v>222</v>
      </c>
      <c r="N78" s="1624"/>
      <c r="O78" s="1621" t="str">
        <f>O59</f>
        <v/>
      </c>
      <c r="P78" s="1621"/>
      <c r="Q78" s="1621"/>
      <c r="R78" s="1621"/>
      <c r="S78" s="1621" t="str">
        <f>IF(COUNT(I66:Q72)=0,"",SUM(L66:Q68))</f>
        <v/>
      </c>
      <c r="T78" s="1621"/>
      <c r="U78" s="1621"/>
      <c r="V78" s="1621"/>
      <c r="W78" s="1625" t="str">
        <f t="shared" si="0"/>
        <v/>
      </c>
      <c r="X78" s="1626"/>
      <c r="Y78" s="1626"/>
      <c r="Z78" s="472" t="s">
        <v>405</v>
      </c>
      <c r="AA78" s="73"/>
      <c r="AB78" s="100"/>
      <c r="AC78" s="101"/>
      <c r="AD78" s="102"/>
    </row>
    <row r="79" spans="1:30">
      <c r="A79" s="83"/>
      <c r="B79" s="82"/>
      <c r="C79" s="338"/>
      <c r="D79" s="330"/>
      <c r="E79" s="83"/>
      <c r="F79" s="72"/>
      <c r="G79" s="1296" t="s">
        <v>609</v>
      </c>
      <c r="H79" s="1296"/>
      <c r="I79" s="1296"/>
      <c r="J79" s="1296"/>
      <c r="K79" s="1296"/>
      <c r="L79" s="1296"/>
      <c r="M79" s="1624" t="s">
        <v>586</v>
      </c>
      <c r="N79" s="1624"/>
      <c r="O79" s="1621" t="str">
        <f>R59</f>
        <v/>
      </c>
      <c r="P79" s="1621"/>
      <c r="Q79" s="1621"/>
      <c r="R79" s="1621"/>
      <c r="S79" s="1621" t="str">
        <f>R73</f>
        <v/>
      </c>
      <c r="T79" s="1621"/>
      <c r="U79" s="1621"/>
      <c r="V79" s="1621"/>
      <c r="W79" s="1622" t="str">
        <f t="shared" si="0"/>
        <v/>
      </c>
      <c r="X79" s="1623"/>
      <c r="Y79" s="1623"/>
      <c r="Z79" s="96" t="s">
        <v>405</v>
      </c>
      <c r="AA79" s="73"/>
      <c r="AB79" s="100"/>
      <c r="AC79" s="101"/>
      <c r="AD79" s="102"/>
    </row>
    <row r="80" spans="1:30">
      <c r="A80" s="83"/>
      <c r="B80" s="82"/>
      <c r="C80" s="338"/>
      <c r="D80" s="330"/>
      <c r="E80" s="83"/>
      <c r="F80" s="72"/>
      <c r="G80" s="1296"/>
      <c r="H80" s="1296"/>
      <c r="I80" s="1296"/>
      <c r="J80" s="1296"/>
      <c r="K80" s="1296"/>
      <c r="L80" s="1296"/>
      <c r="M80" s="1624" t="s">
        <v>221</v>
      </c>
      <c r="N80" s="1624"/>
      <c r="O80" s="1621" t="str">
        <f>U59</f>
        <v/>
      </c>
      <c r="P80" s="1621"/>
      <c r="Q80" s="1621"/>
      <c r="R80" s="1621"/>
      <c r="S80" s="1621" t="str">
        <f>IF(COUNT(R66:Z72)=0,"",SUM(U70:Z72))</f>
        <v/>
      </c>
      <c r="T80" s="1621"/>
      <c r="U80" s="1621"/>
      <c r="V80" s="1621"/>
      <c r="W80" s="1625" t="str">
        <f t="shared" si="0"/>
        <v/>
      </c>
      <c r="X80" s="1626"/>
      <c r="Y80" s="1626"/>
      <c r="Z80" s="472" t="s">
        <v>405</v>
      </c>
      <c r="AA80" s="73"/>
      <c r="AB80" s="100"/>
      <c r="AC80" s="101"/>
      <c r="AD80" s="102"/>
    </row>
    <row r="81" spans="1:30">
      <c r="A81" s="83"/>
      <c r="B81" s="82"/>
      <c r="C81" s="338"/>
      <c r="D81" s="330"/>
      <c r="E81" s="83"/>
      <c r="F81" s="72"/>
      <c r="G81" s="1296"/>
      <c r="H81" s="1296"/>
      <c r="I81" s="1296"/>
      <c r="J81" s="1296"/>
      <c r="K81" s="1296"/>
      <c r="L81" s="1296"/>
      <c r="M81" s="1624" t="s">
        <v>222</v>
      </c>
      <c r="N81" s="1624"/>
      <c r="O81" s="1621" t="str">
        <f>X59</f>
        <v/>
      </c>
      <c r="P81" s="1621"/>
      <c r="Q81" s="1621"/>
      <c r="R81" s="1621"/>
      <c r="S81" s="1621" t="str">
        <f>IF(COUNT(R66:Z72)=0,"",SUM(U66:Z68))</f>
        <v/>
      </c>
      <c r="T81" s="1621"/>
      <c r="U81" s="1621"/>
      <c r="V81" s="1621"/>
      <c r="W81" s="1622" t="str">
        <f t="shared" si="0"/>
        <v/>
      </c>
      <c r="X81" s="1623"/>
      <c r="Y81" s="1623"/>
      <c r="Z81" s="96" t="s">
        <v>405</v>
      </c>
      <c r="AA81" s="73"/>
      <c r="AB81" s="100"/>
      <c r="AC81" s="101"/>
      <c r="AD81" s="102"/>
    </row>
    <row r="82" spans="1:30">
      <c r="A82" s="83"/>
      <c r="B82" s="82"/>
      <c r="C82" s="338"/>
      <c r="D82" s="330"/>
      <c r="E82" s="83"/>
      <c r="F82" s="72"/>
      <c r="G82" s="1627" t="s">
        <v>607</v>
      </c>
      <c r="H82" s="1627"/>
      <c r="I82" s="1627"/>
      <c r="J82" s="1627"/>
      <c r="K82" s="1627"/>
      <c r="L82" s="1627"/>
      <c r="M82" s="1624" t="s">
        <v>586</v>
      </c>
      <c r="N82" s="1624"/>
      <c r="O82" s="1621" t="str">
        <f>IFERROR(O76+O79,O76)</f>
        <v/>
      </c>
      <c r="P82" s="1621"/>
      <c r="Q82" s="1621"/>
      <c r="R82" s="1621"/>
      <c r="S82" s="1621" t="str">
        <f>IFERROR(S76+S79,S76)</f>
        <v/>
      </c>
      <c r="T82" s="1621"/>
      <c r="U82" s="1621"/>
      <c r="V82" s="1621"/>
      <c r="W82" s="1625" t="str">
        <f t="shared" si="0"/>
        <v/>
      </c>
      <c r="X82" s="1626"/>
      <c r="Y82" s="1626"/>
      <c r="Z82" s="472" t="s">
        <v>405</v>
      </c>
      <c r="AA82" s="73"/>
      <c r="AB82" s="100"/>
      <c r="AC82" s="101"/>
      <c r="AD82" s="102"/>
    </row>
    <row r="83" spans="1:30">
      <c r="A83" s="83"/>
      <c r="B83" s="82"/>
      <c r="C83" s="338"/>
      <c r="D83" s="330"/>
      <c r="E83" s="83"/>
      <c r="F83" s="72"/>
      <c r="G83" s="1627"/>
      <c r="H83" s="1627"/>
      <c r="I83" s="1627"/>
      <c r="J83" s="1627"/>
      <c r="K83" s="1627"/>
      <c r="L83" s="1627"/>
      <c r="M83" s="1624" t="s">
        <v>221</v>
      </c>
      <c r="N83" s="1624"/>
      <c r="O83" s="1621" t="str">
        <f>IFERROR(O77+O80,O77)</f>
        <v/>
      </c>
      <c r="P83" s="1621"/>
      <c r="Q83" s="1621"/>
      <c r="R83" s="1621"/>
      <c r="S83" s="1621" t="str">
        <f t="shared" ref="S83:S84" si="1">IFERROR(S77+S80,S77)</f>
        <v/>
      </c>
      <c r="T83" s="1621"/>
      <c r="U83" s="1621"/>
      <c r="V83" s="1621"/>
      <c r="W83" s="1622" t="str">
        <f t="shared" si="0"/>
        <v/>
      </c>
      <c r="X83" s="1623"/>
      <c r="Y83" s="1623"/>
      <c r="Z83" s="96" t="s">
        <v>405</v>
      </c>
      <c r="AA83" s="73"/>
      <c r="AB83" s="100"/>
      <c r="AC83" s="101"/>
      <c r="AD83" s="102"/>
    </row>
    <row r="84" spans="1:30">
      <c r="A84" s="83"/>
      <c r="B84" s="82"/>
      <c r="C84" s="338"/>
      <c r="D84" s="330"/>
      <c r="E84" s="83"/>
      <c r="F84" s="72"/>
      <c r="G84" s="1627"/>
      <c r="H84" s="1627"/>
      <c r="I84" s="1627"/>
      <c r="J84" s="1627"/>
      <c r="K84" s="1627"/>
      <c r="L84" s="1627"/>
      <c r="M84" s="1624" t="s">
        <v>222</v>
      </c>
      <c r="N84" s="1624"/>
      <c r="O84" s="1621" t="str">
        <f>IFERROR(O78+O81,O78)</f>
        <v/>
      </c>
      <c r="P84" s="1621"/>
      <c r="Q84" s="1621"/>
      <c r="R84" s="1621"/>
      <c r="S84" s="1621" t="str">
        <f t="shared" si="1"/>
        <v/>
      </c>
      <c r="T84" s="1621"/>
      <c r="U84" s="1621"/>
      <c r="V84" s="1621"/>
      <c r="W84" s="1625" t="str">
        <f t="shared" si="0"/>
        <v/>
      </c>
      <c r="X84" s="1626"/>
      <c r="Y84" s="1626"/>
      <c r="Z84" s="472" t="s">
        <v>405</v>
      </c>
      <c r="AA84" s="73"/>
      <c r="AB84" s="100"/>
      <c r="AC84" s="101"/>
      <c r="AD84" s="102"/>
    </row>
    <row r="85" spans="1:30" ht="5.4" customHeight="1">
      <c r="A85" s="83"/>
      <c r="B85" s="82"/>
      <c r="C85" s="338"/>
      <c r="D85" s="330"/>
      <c r="E85" s="83"/>
      <c r="F85" s="72"/>
      <c r="G85" s="97"/>
      <c r="H85" s="97"/>
      <c r="I85" s="97"/>
      <c r="J85" s="97"/>
      <c r="K85" s="97"/>
      <c r="L85" s="97"/>
      <c r="M85" s="97"/>
      <c r="N85" s="97"/>
      <c r="O85" s="97"/>
      <c r="P85" s="98"/>
      <c r="Q85" s="98"/>
      <c r="R85" s="98"/>
      <c r="S85" s="98"/>
      <c r="T85" s="98"/>
      <c r="U85" s="98"/>
      <c r="V85" s="98"/>
      <c r="W85" s="98"/>
      <c r="X85" s="98"/>
      <c r="Y85" s="99"/>
      <c r="Z85" s="99"/>
      <c r="AA85" s="73"/>
      <c r="AB85" s="100"/>
      <c r="AC85" s="101"/>
      <c r="AD85" s="102"/>
    </row>
    <row r="86" spans="1:30">
      <c r="A86" s="83"/>
      <c r="B86" s="82"/>
      <c r="C86" s="338"/>
      <c r="D86" s="330"/>
      <c r="E86" s="83"/>
      <c r="F86" s="72"/>
      <c r="G86" s="1286" t="s">
        <v>26</v>
      </c>
      <c r="H86" s="1286"/>
      <c r="I86" s="1620" t="s">
        <v>589</v>
      </c>
      <c r="J86" s="1620"/>
      <c r="K86" s="1620"/>
      <c r="L86" s="1620"/>
      <c r="M86" s="1620"/>
      <c r="N86" s="1620"/>
      <c r="O86" s="1620"/>
      <c r="P86" s="1620"/>
      <c r="Q86" s="1620"/>
      <c r="R86" s="1620"/>
      <c r="S86" s="1620"/>
      <c r="T86" s="1620"/>
      <c r="U86" s="98"/>
      <c r="V86" s="98"/>
      <c r="W86" s="98"/>
      <c r="X86" s="98"/>
      <c r="Y86" s="99"/>
      <c r="Z86" s="99"/>
      <c r="AA86" s="73"/>
      <c r="AB86" s="100"/>
      <c r="AC86" s="101"/>
      <c r="AD86" s="102"/>
    </row>
    <row r="87" spans="1:30">
      <c r="A87" s="83"/>
      <c r="B87" s="82"/>
      <c r="C87" s="338"/>
      <c r="D87" s="330"/>
      <c r="E87" s="83"/>
      <c r="F87" s="72"/>
      <c r="G87" s="1286"/>
      <c r="H87" s="1286"/>
      <c r="I87" s="1620" t="s">
        <v>102</v>
      </c>
      <c r="J87" s="1620"/>
      <c r="K87" s="1620"/>
      <c r="L87" s="1620"/>
      <c r="M87" s="1620"/>
      <c r="N87" s="1620"/>
      <c r="O87" s="1620" t="s">
        <v>588</v>
      </c>
      <c r="P87" s="1620"/>
      <c r="Q87" s="1620"/>
      <c r="R87" s="1620"/>
      <c r="S87" s="1620"/>
      <c r="T87" s="1620"/>
      <c r="U87" s="98"/>
      <c r="V87" s="98"/>
      <c r="W87" s="98"/>
      <c r="X87" s="98"/>
      <c r="Y87" s="99"/>
      <c r="Z87" s="99"/>
      <c r="AA87" s="73"/>
      <c r="AB87" s="100"/>
      <c r="AC87" s="101"/>
      <c r="AD87" s="102"/>
    </row>
    <row r="88" spans="1:30">
      <c r="A88" s="83"/>
      <c r="B88" s="82"/>
      <c r="C88" s="338"/>
      <c r="D88" s="330"/>
      <c r="E88" s="83"/>
      <c r="F88" s="72"/>
      <c r="G88" s="1286" t="s">
        <v>223</v>
      </c>
      <c r="H88" s="1286"/>
      <c r="I88" s="1619"/>
      <c r="J88" s="1619"/>
      <c r="K88" s="1619"/>
      <c r="L88" s="1619"/>
      <c r="M88" s="1619"/>
      <c r="N88" s="1619"/>
      <c r="O88" s="1619"/>
      <c r="P88" s="1619"/>
      <c r="Q88" s="1619"/>
      <c r="R88" s="1619"/>
      <c r="S88" s="1619"/>
      <c r="T88" s="1619"/>
      <c r="U88" s="98"/>
      <c r="V88" s="98"/>
      <c r="W88" s="98"/>
      <c r="X88" s="98"/>
      <c r="Y88" s="99"/>
      <c r="Z88" s="99"/>
      <c r="AA88" s="73"/>
      <c r="AB88" s="100"/>
      <c r="AC88" s="101"/>
      <c r="AD88" s="102"/>
    </row>
    <row r="89" spans="1:30">
      <c r="A89" s="83"/>
      <c r="B89" s="82"/>
      <c r="C89" s="338"/>
      <c r="D89" s="330"/>
      <c r="E89" s="83"/>
      <c r="F89" s="72"/>
      <c r="G89" s="1286" t="s">
        <v>224</v>
      </c>
      <c r="H89" s="1286"/>
      <c r="I89" s="1619"/>
      <c r="J89" s="1619"/>
      <c r="K89" s="1619"/>
      <c r="L89" s="1619"/>
      <c r="M89" s="1619"/>
      <c r="N89" s="1619"/>
      <c r="O89" s="1619"/>
      <c r="P89" s="1619"/>
      <c r="Q89" s="1619"/>
      <c r="R89" s="1619"/>
      <c r="S89" s="1619"/>
      <c r="T89" s="1619"/>
      <c r="U89" s="98"/>
      <c r="V89" s="98"/>
      <c r="W89" s="98"/>
      <c r="X89" s="98"/>
      <c r="Y89" s="99"/>
      <c r="Z89" s="99"/>
      <c r="AA89" s="73"/>
      <c r="AB89" s="100"/>
      <c r="AC89" s="101"/>
      <c r="AD89" s="102"/>
    </row>
    <row r="90" spans="1:30">
      <c r="A90" s="83"/>
      <c r="B90" s="82"/>
      <c r="C90" s="338"/>
      <c r="D90" s="330"/>
      <c r="E90" s="83"/>
      <c r="F90" s="72"/>
      <c r="G90" s="1286" t="s">
        <v>225</v>
      </c>
      <c r="H90" s="1286"/>
      <c r="I90" s="1619"/>
      <c r="J90" s="1619"/>
      <c r="K90" s="1619"/>
      <c r="L90" s="1619"/>
      <c r="M90" s="1619"/>
      <c r="N90" s="1619"/>
      <c r="O90" s="1619"/>
      <c r="P90" s="1619"/>
      <c r="Q90" s="1619"/>
      <c r="R90" s="1619"/>
      <c r="S90" s="1619"/>
      <c r="T90" s="1619"/>
      <c r="U90" s="98"/>
      <c r="V90" s="98"/>
      <c r="W90" s="98"/>
      <c r="X90" s="98"/>
      <c r="Y90" s="99"/>
      <c r="Z90" s="99"/>
      <c r="AA90" s="73"/>
      <c r="AB90" s="100"/>
      <c r="AC90" s="101"/>
      <c r="AD90" s="102"/>
    </row>
    <row r="91" spans="1:30">
      <c r="A91" s="83"/>
      <c r="B91" s="82"/>
      <c r="C91" s="338"/>
      <c r="D91" s="330"/>
      <c r="E91" s="83"/>
      <c r="F91" s="72"/>
      <c r="G91" s="1286" t="s">
        <v>226</v>
      </c>
      <c r="H91" s="1286"/>
      <c r="I91" s="1619"/>
      <c r="J91" s="1619"/>
      <c r="K91" s="1619"/>
      <c r="L91" s="1619"/>
      <c r="M91" s="1619"/>
      <c r="N91" s="1619"/>
      <c r="O91" s="1619"/>
      <c r="P91" s="1619"/>
      <c r="Q91" s="1619"/>
      <c r="R91" s="1619"/>
      <c r="S91" s="1619"/>
      <c r="T91" s="1619"/>
      <c r="U91" s="98"/>
      <c r="V91" s="98"/>
      <c r="W91" s="98"/>
      <c r="X91" s="98"/>
      <c r="Y91" s="99"/>
      <c r="Z91" s="99"/>
      <c r="AA91" s="73"/>
      <c r="AB91" s="100"/>
      <c r="AC91" s="101"/>
      <c r="AD91" s="102"/>
    </row>
    <row r="92" spans="1:30">
      <c r="A92" s="83"/>
      <c r="B92" s="82"/>
      <c r="C92" s="338"/>
      <c r="D92" s="330"/>
      <c r="E92" s="83"/>
      <c r="F92" s="72"/>
      <c r="G92" s="1286" t="s">
        <v>227</v>
      </c>
      <c r="H92" s="1286"/>
      <c r="I92" s="1619"/>
      <c r="J92" s="1619"/>
      <c r="K92" s="1619"/>
      <c r="L92" s="1619"/>
      <c r="M92" s="1619"/>
      <c r="N92" s="1619"/>
      <c r="O92" s="1619"/>
      <c r="P92" s="1619"/>
      <c r="Q92" s="1619"/>
      <c r="R92" s="1619"/>
      <c r="S92" s="1619"/>
      <c r="T92" s="1619"/>
      <c r="U92" s="98"/>
      <c r="V92" s="98"/>
      <c r="W92" s="98"/>
      <c r="X92" s="98"/>
      <c r="Y92" s="99"/>
      <c r="Z92" s="99"/>
      <c r="AA92" s="73"/>
      <c r="AB92" s="100"/>
      <c r="AC92" s="101"/>
      <c r="AD92" s="102"/>
    </row>
    <row r="93" spans="1:30">
      <c r="A93" s="83"/>
      <c r="B93" s="82"/>
      <c r="C93" s="338"/>
      <c r="D93" s="330"/>
      <c r="E93" s="83"/>
      <c r="F93" s="72"/>
      <c r="G93" s="1286" t="s">
        <v>228</v>
      </c>
      <c r="H93" s="1286"/>
      <c r="I93" s="1619"/>
      <c r="J93" s="1619"/>
      <c r="K93" s="1619"/>
      <c r="L93" s="1619"/>
      <c r="M93" s="1619"/>
      <c r="N93" s="1619"/>
      <c r="O93" s="1619"/>
      <c r="P93" s="1619"/>
      <c r="Q93" s="1619"/>
      <c r="R93" s="1619"/>
      <c r="S93" s="1619"/>
      <c r="T93" s="1619"/>
      <c r="U93" s="98"/>
      <c r="V93" s="98"/>
      <c r="W93" s="98"/>
      <c r="X93" s="98"/>
      <c r="Y93" s="99"/>
      <c r="Z93" s="99"/>
      <c r="AA93" s="73"/>
      <c r="AB93" s="100"/>
      <c r="AC93" s="101"/>
      <c r="AD93" s="102"/>
    </row>
    <row r="94" spans="1:30" ht="3.6" customHeight="1">
      <c r="A94" s="90"/>
      <c r="B94" s="348"/>
      <c r="C94" s="357"/>
      <c r="D94" s="349"/>
      <c r="E94" s="90"/>
      <c r="F94" s="103"/>
      <c r="G94" s="104"/>
      <c r="H94" s="104"/>
      <c r="I94" s="104"/>
      <c r="J94" s="104"/>
      <c r="K94" s="104"/>
      <c r="L94" s="104"/>
      <c r="M94" s="105"/>
      <c r="N94" s="105"/>
      <c r="O94" s="105"/>
      <c r="P94" s="106"/>
      <c r="Q94" s="106"/>
      <c r="R94" s="106"/>
      <c r="S94" s="106"/>
      <c r="T94" s="106"/>
      <c r="U94" s="106"/>
      <c r="V94" s="107"/>
      <c r="W94" s="107"/>
      <c r="X94" s="107"/>
      <c r="Y94" s="84"/>
      <c r="Z94" s="84"/>
      <c r="AA94" s="108"/>
      <c r="AB94" s="109"/>
      <c r="AC94" s="110"/>
      <c r="AD94" s="111"/>
    </row>
    <row r="95" spans="1:30" ht="6" customHeight="1">
      <c r="A95" s="426"/>
      <c r="B95" s="424"/>
      <c r="C95" s="425"/>
      <c r="D95" s="408"/>
      <c r="E95" s="426"/>
      <c r="F95" s="416"/>
      <c r="G95" s="417"/>
      <c r="H95" s="417"/>
      <c r="I95" s="417"/>
      <c r="J95" s="417"/>
      <c r="K95" s="417"/>
      <c r="L95" s="417"/>
      <c r="M95" s="417"/>
      <c r="N95" s="417"/>
      <c r="O95" s="417"/>
      <c r="P95" s="417"/>
      <c r="Q95" s="417"/>
      <c r="R95" s="417"/>
      <c r="S95" s="417"/>
      <c r="T95" s="417"/>
      <c r="U95" s="417"/>
      <c r="V95" s="417"/>
      <c r="W95" s="417"/>
      <c r="X95" s="417"/>
      <c r="Y95" s="417"/>
      <c r="Z95" s="417"/>
      <c r="AA95" s="418"/>
      <c r="AB95" s="473"/>
      <c r="AC95" s="474"/>
      <c r="AD95" s="475"/>
    </row>
    <row r="96" spans="1:30" ht="13.5" customHeight="1">
      <c r="A96" s="1504" t="s">
        <v>323</v>
      </c>
      <c r="B96" s="82">
        <v>4</v>
      </c>
      <c r="C96" s="338" t="s">
        <v>229</v>
      </c>
      <c r="D96" s="330" t="s">
        <v>311</v>
      </c>
      <c r="E96" s="1109" t="s">
        <v>1128</v>
      </c>
      <c r="F96" s="72"/>
      <c r="G96" s="1096" t="s">
        <v>114</v>
      </c>
      <c r="H96" s="1096"/>
      <c r="I96" s="1096"/>
      <c r="J96" s="1096"/>
      <c r="K96" s="1096"/>
      <c r="L96" s="1096"/>
      <c r="M96" s="1096"/>
      <c r="N96" s="1110" t="s">
        <v>597</v>
      </c>
      <c r="O96" s="1110"/>
      <c r="P96" s="1110"/>
      <c r="Q96" s="1110"/>
      <c r="R96" s="1110"/>
      <c r="S96" s="1110"/>
      <c r="T96" s="1110"/>
      <c r="U96" s="1110"/>
      <c r="V96" s="1110"/>
      <c r="AA96" s="73"/>
      <c r="AB96" s="1098" t="s">
        <v>191</v>
      </c>
      <c r="AC96" s="1099"/>
      <c r="AD96" s="1100"/>
    </row>
    <row r="97" spans="1:30">
      <c r="A97" s="1504"/>
      <c r="B97" s="82"/>
      <c r="C97" s="338"/>
      <c r="D97" s="330"/>
      <c r="E97" s="1109"/>
      <c r="F97" s="72"/>
      <c r="G97" s="1096"/>
      <c r="H97" s="1096"/>
      <c r="I97" s="1096"/>
      <c r="J97" s="1096"/>
      <c r="K97" s="1096"/>
      <c r="L97" s="1096"/>
      <c r="M97" s="1096"/>
      <c r="N97" s="1110"/>
      <c r="O97" s="1110"/>
      <c r="P97" s="1110"/>
      <c r="Q97" s="1110"/>
      <c r="R97" s="1110"/>
      <c r="S97" s="1110"/>
      <c r="T97" s="1110"/>
      <c r="U97" s="1110"/>
      <c r="V97" s="1110"/>
      <c r="AA97" s="73"/>
      <c r="AB97" s="1098"/>
      <c r="AC97" s="1099"/>
      <c r="AD97" s="1100"/>
    </row>
    <row r="98" spans="1:30">
      <c r="A98" s="83"/>
      <c r="B98" s="82"/>
      <c r="C98" s="338"/>
      <c r="D98" s="330"/>
      <c r="E98" s="1109"/>
      <c r="F98" s="72"/>
      <c r="AA98" s="73"/>
      <c r="AB98" s="1098"/>
      <c r="AC98" s="1099"/>
      <c r="AD98" s="1100"/>
    </row>
    <row r="99" spans="1:30">
      <c r="A99" s="83"/>
      <c r="B99" s="82"/>
      <c r="C99" s="338"/>
      <c r="D99" s="330"/>
      <c r="E99" s="1109"/>
      <c r="F99" s="72"/>
      <c r="G99" s="1164" t="s">
        <v>684</v>
      </c>
      <c r="H99" s="1164"/>
      <c r="I99" s="1164"/>
      <c r="J99" s="1164"/>
      <c r="K99" s="1164"/>
      <c r="L99" s="1164"/>
      <c r="M99" s="1164"/>
      <c r="N99" s="1164"/>
      <c r="O99" s="1164"/>
      <c r="P99" s="1164"/>
      <c r="Q99" s="1164"/>
      <c r="R99" s="1164"/>
      <c r="S99" s="1164"/>
      <c r="T99" s="1164"/>
      <c r="U99" s="1164"/>
      <c r="V99" s="1164"/>
      <c r="W99" s="1164"/>
      <c r="X99" s="1164"/>
      <c r="Y99" s="1164"/>
      <c r="Z99" s="1164"/>
      <c r="AA99" s="73"/>
      <c r="AB99" s="76"/>
      <c r="AC99" s="77"/>
      <c r="AD99" s="78"/>
    </row>
    <row r="100" spans="1:30">
      <c r="A100" s="83"/>
      <c r="B100" s="82"/>
      <c r="C100" s="338"/>
      <c r="D100" s="330"/>
      <c r="E100" s="1109"/>
      <c r="F100" s="72"/>
      <c r="G100" s="1" t="s">
        <v>747</v>
      </c>
      <c r="AA100" s="73"/>
      <c r="AB100" s="76"/>
      <c r="AC100" s="77"/>
      <c r="AD100" s="78"/>
    </row>
    <row r="101" spans="1:30">
      <c r="A101" s="83"/>
      <c r="B101" s="82"/>
      <c r="C101" s="338"/>
      <c r="D101" s="330"/>
      <c r="E101" s="1109"/>
      <c r="F101" s="72"/>
      <c r="G101" s="1612"/>
      <c r="H101" s="1613"/>
      <c r="I101" s="1613"/>
      <c r="J101" s="1613"/>
      <c r="K101" s="1613"/>
      <c r="L101" s="1613"/>
      <c r="M101" s="1613"/>
      <c r="N101" s="1613"/>
      <c r="O101" s="1613"/>
      <c r="P101" s="1613"/>
      <c r="Q101" s="1613"/>
      <c r="R101" s="1613"/>
      <c r="S101" s="1613"/>
      <c r="T101" s="1613"/>
      <c r="U101" s="1613"/>
      <c r="V101" s="1613"/>
      <c r="W101" s="1613"/>
      <c r="X101" s="1613"/>
      <c r="Y101" s="1613"/>
      <c r="Z101" s="1614"/>
      <c r="AA101" s="73"/>
      <c r="AB101" s="100"/>
      <c r="AC101" s="101"/>
      <c r="AD101" s="102"/>
    </row>
    <row r="102" spans="1:30">
      <c r="A102" s="83"/>
      <c r="B102" s="82"/>
      <c r="C102" s="338"/>
      <c r="D102" s="330"/>
      <c r="E102" s="1109"/>
      <c r="F102" s="72"/>
      <c r="G102" s="1615"/>
      <c r="H102" s="1616"/>
      <c r="I102" s="1616"/>
      <c r="J102" s="1616"/>
      <c r="K102" s="1616"/>
      <c r="L102" s="1616"/>
      <c r="M102" s="1616"/>
      <c r="N102" s="1616"/>
      <c r="O102" s="1616"/>
      <c r="P102" s="1616"/>
      <c r="Q102" s="1616"/>
      <c r="R102" s="1616"/>
      <c r="S102" s="1616"/>
      <c r="T102" s="1616"/>
      <c r="U102" s="1616"/>
      <c r="V102" s="1616"/>
      <c r="W102" s="1616"/>
      <c r="X102" s="1616"/>
      <c r="Y102" s="1616"/>
      <c r="Z102" s="1617"/>
      <c r="AA102" s="73"/>
      <c r="AB102" s="100"/>
      <c r="AC102" s="101"/>
      <c r="AD102" s="102"/>
    </row>
    <row r="103" spans="1:30">
      <c r="A103" s="83"/>
      <c r="B103" s="82"/>
      <c r="C103" s="338"/>
      <c r="D103" s="330"/>
      <c r="E103" s="1109"/>
      <c r="F103" s="72"/>
      <c r="G103" s="1" t="s">
        <v>748</v>
      </c>
      <c r="H103" s="476"/>
      <c r="I103" s="476"/>
      <c r="J103" s="476"/>
      <c r="K103" s="476"/>
      <c r="L103" s="476"/>
      <c r="M103" s="476"/>
      <c r="N103" s="476"/>
      <c r="O103" s="476"/>
      <c r="P103" s="476"/>
      <c r="Q103" s="476"/>
      <c r="R103" s="476"/>
      <c r="S103" s="476"/>
      <c r="T103" s="476"/>
      <c r="U103" s="476"/>
      <c r="V103" s="476"/>
      <c r="W103" s="476"/>
      <c r="X103" s="476"/>
      <c r="Y103" s="476"/>
      <c r="Z103" s="477"/>
      <c r="AA103" s="73"/>
      <c r="AB103" s="100"/>
      <c r="AC103" s="101"/>
      <c r="AD103" s="102"/>
    </row>
    <row r="104" spans="1:30">
      <c r="A104" s="83"/>
      <c r="B104" s="82"/>
      <c r="C104" s="338"/>
      <c r="D104" s="330"/>
      <c r="E104" s="83"/>
      <c r="G104" s="1612"/>
      <c r="H104" s="1613"/>
      <c r="I104" s="1613"/>
      <c r="J104" s="1613"/>
      <c r="K104" s="1613"/>
      <c r="L104" s="1613"/>
      <c r="M104" s="1613"/>
      <c r="N104" s="1613"/>
      <c r="O104" s="1613"/>
      <c r="P104" s="1613"/>
      <c r="Q104" s="1613"/>
      <c r="R104" s="1613"/>
      <c r="S104" s="1613"/>
      <c r="T104" s="1613"/>
      <c r="U104" s="1613"/>
      <c r="V104" s="1613"/>
      <c r="W104" s="1613"/>
      <c r="X104" s="1613"/>
      <c r="Y104" s="1613"/>
      <c r="Z104" s="1614"/>
      <c r="AA104" s="73"/>
      <c r="AB104" s="100"/>
      <c r="AC104" s="101"/>
      <c r="AD104" s="102"/>
    </row>
    <row r="105" spans="1:30">
      <c r="A105" s="83"/>
      <c r="B105" s="82"/>
      <c r="C105" s="338"/>
      <c r="D105" s="330"/>
      <c r="E105" s="83"/>
      <c r="G105" s="1615"/>
      <c r="H105" s="1616"/>
      <c r="I105" s="1616"/>
      <c r="J105" s="1616"/>
      <c r="K105" s="1616"/>
      <c r="L105" s="1616"/>
      <c r="M105" s="1616"/>
      <c r="N105" s="1616"/>
      <c r="O105" s="1616"/>
      <c r="P105" s="1616"/>
      <c r="Q105" s="1616"/>
      <c r="R105" s="1616"/>
      <c r="S105" s="1616"/>
      <c r="T105" s="1616"/>
      <c r="U105" s="1616"/>
      <c r="V105" s="1616"/>
      <c r="W105" s="1616"/>
      <c r="X105" s="1616"/>
      <c r="Y105" s="1616"/>
      <c r="Z105" s="1617"/>
      <c r="AA105" s="73"/>
      <c r="AB105" s="100"/>
      <c r="AC105" s="101"/>
      <c r="AD105" s="102"/>
    </row>
    <row r="106" spans="1:30" ht="3" customHeight="1">
      <c r="A106" s="83"/>
      <c r="B106" s="82"/>
      <c r="C106" s="338"/>
      <c r="D106" s="330"/>
      <c r="E106" s="83"/>
      <c r="AA106" s="73"/>
      <c r="AB106" s="100"/>
      <c r="AC106" s="101"/>
      <c r="AD106" s="102"/>
    </row>
    <row r="107" spans="1:30" ht="13.5" customHeight="1">
      <c r="A107" s="83"/>
      <c r="B107" s="82"/>
      <c r="C107" s="338"/>
      <c r="D107" s="330"/>
      <c r="E107" s="1618" t="s">
        <v>1129</v>
      </c>
      <c r="F107" s="1078"/>
      <c r="G107" s="1078"/>
      <c r="H107" s="1078"/>
      <c r="I107" s="1078"/>
      <c r="J107" s="1078"/>
      <c r="K107" s="1078"/>
      <c r="L107" s="1078"/>
      <c r="M107" s="1078"/>
      <c r="N107" s="1078"/>
      <c r="O107" s="1078"/>
      <c r="P107" s="1078"/>
      <c r="Q107" s="1078"/>
      <c r="R107" s="1078"/>
      <c r="S107" s="1078"/>
      <c r="T107" s="1078"/>
      <c r="U107" s="1078"/>
      <c r="V107" s="1078"/>
      <c r="W107" s="1078"/>
      <c r="X107" s="1078"/>
      <c r="AA107" s="73"/>
      <c r="AB107" s="76"/>
      <c r="AC107" s="77"/>
      <c r="AD107" s="78"/>
    </row>
    <row r="108" spans="1:30">
      <c r="A108" s="83"/>
      <c r="B108" s="82"/>
      <c r="C108" s="338"/>
      <c r="D108" s="330"/>
      <c r="E108" s="1618"/>
      <c r="F108" s="1078"/>
      <c r="G108" s="1078"/>
      <c r="H108" s="1078"/>
      <c r="I108" s="1078"/>
      <c r="J108" s="1078"/>
      <c r="K108" s="1078"/>
      <c r="L108" s="1078"/>
      <c r="M108" s="1078"/>
      <c r="N108" s="1078"/>
      <c r="O108" s="1078"/>
      <c r="P108" s="1078"/>
      <c r="Q108" s="1078"/>
      <c r="R108" s="1078"/>
      <c r="S108" s="1078"/>
      <c r="T108" s="1078"/>
      <c r="U108" s="1078"/>
      <c r="V108" s="1078"/>
      <c r="W108" s="1078"/>
      <c r="X108" s="1078"/>
      <c r="AA108" s="73"/>
      <c r="AB108" s="76"/>
      <c r="AC108" s="77"/>
      <c r="AD108" s="78"/>
    </row>
    <row r="109" spans="1:30">
      <c r="A109" s="83"/>
      <c r="B109" s="82"/>
      <c r="C109" s="338"/>
      <c r="D109" s="330"/>
      <c r="E109" s="1618"/>
      <c r="F109" s="1078"/>
      <c r="G109" s="1078"/>
      <c r="H109" s="1078"/>
      <c r="I109" s="1078"/>
      <c r="J109" s="1078"/>
      <c r="K109" s="1078"/>
      <c r="L109" s="1078"/>
      <c r="M109" s="1078"/>
      <c r="N109" s="1078"/>
      <c r="O109" s="1078"/>
      <c r="P109" s="1078"/>
      <c r="Q109" s="1078"/>
      <c r="R109" s="1078"/>
      <c r="S109" s="1078"/>
      <c r="T109" s="1078"/>
      <c r="U109" s="1078"/>
      <c r="V109" s="1078"/>
      <c r="W109" s="1078"/>
      <c r="X109" s="1078"/>
      <c r="AA109" s="73"/>
      <c r="AB109" s="76"/>
      <c r="AC109" s="77"/>
      <c r="AD109" s="78"/>
    </row>
    <row r="110" spans="1:30">
      <c r="A110" s="83"/>
      <c r="B110" s="82"/>
      <c r="C110" s="338"/>
      <c r="D110" s="330"/>
      <c r="E110" s="1618"/>
      <c r="F110" s="1078"/>
      <c r="G110" s="1078"/>
      <c r="H110" s="1078"/>
      <c r="I110" s="1078"/>
      <c r="J110" s="1078"/>
      <c r="K110" s="1078"/>
      <c r="L110" s="1078"/>
      <c r="M110" s="1078"/>
      <c r="N110" s="1078"/>
      <c r="O110" s="1078"/>
      <c r="P110" s="1078"/>
      <c r="Q110" s="1078"/>
      <c r="R110" s="1078"/>
      <c r="S110" s="1078"/>
      <c r="T110" s="1078"/>
      <c r="U110" s="1078"/>
      <c r="V110" s="1078"/>
      <c r="W110" s="1078"/>
      <c r="X110" s="1078"/>
      <c r="AA110" s="73"/>
      <c r="AB110" s="100"/>
      <c r="AC110" s="101"/>
      <c r="AD110" s="102"/>
    </row>
    <row r="111" spans="1:30">
      <c r="A111" s="83"/>
      <c r="B111" s="82"/>
      <c r="C111" s="338"/>
      <c r="D111" s="330"/>
      <c r="E111" s="1618"/>
      <c r="F111" s="1078"/>
      <c r="G111" s="1078"/>
      <c r="H111" s="1078"/>
      <c r="I111" s="1078"/>
      <c r="J111" s="1078"/>
      <c r="K111" s="1078"/>
      <c r="L111" s="1078"/>
      <c r="M111" s="1078"/>
      <c r="N111" s="1078"/>
      <c r="O111" s="1078"/>
      <c r="P111" s="1078"/>
      <c r="Q111" s="1078"/>
      <c r="R111" s="1078"/>
      <c r="S111" s="1078"/>
      <c r="T111" s="1078"/>
      <c r="U111" s="1078"/>
      <c r="V111" s="1078"/>
      <c r="W111" s="1078"/>
      <c r="X111" s="1078"/>
      <c r="AA111" s="73"/>
      <c r="AB111" s="100"/>
      <c r="AC111" s="101"/>
      <c r="AD111" s="102"/>
    </row>
    <row r="112" spans="1:30">
      <c r="A112" s="83"/>
      <c r="B112" s="82"/>
      <c r="C112" s="338"/>
      <c r="D112" s="330"/>
      <c r="E112" s="1618"/>
      <c r="F112" s="1078"/>
      <c r="G112" s="1078"/>
      <c r="H112" s="1078"/>
      <c r="I112" s="1078"/>
      <c r="J112" s="1078"/>
      <c r="K112" s="1078"/>
      <c r="L112" s="1078"/>
      <c r="M112" s="1078"/>
      <c r="N112" s="1078"/>
      <c r="O112" s="1078"/>
      <c r="P112" s="1078"/>
      <c r="Q112" s="1078"/>
      <c r="R112" s="1078"/>
      <c r="S112" s="1078"/>
      <c r="T112" s="1078"/>
      <c r="U112" s="1078"/>
      <c r="V112" s="1078"/>
      <c r="W112" s="1078"/>
      <c r="X112" s="1078"/>
      <c r="AA112" s="73"/>
      <c r="AB112" s="100"/>
      <c r="AC112" s="101"/>
      <c r="AD112" s="102"/>
    </row>
    <row r="113" spans="1:30">
      <c r="A113" s="83"/>
      <c r="B113" s="82"/>
      <c r="C113" s="338"/>
      <c r="D113" s="330"/>
      <c r="E113" s="1618"/>
      <c r="F113" s="1078"/>
      <c r="G113" s="1078"/>
      <c r="H113" s="1078"/>
      <c r="I113" s="1078"/>
      <c r="J113" s="1078"/>
      <c r="K113" s="1078"/>
      <c r="L113" s="1078"/>
      <c r="M113" s="1078"/>
      <c r="N113" s="1078"/>
      <c r="O113" s="1078"/>
      <c r="P113" s="1078"/>
      <c r="Q113" s="1078"/>
      <c r="R113" s="1078"/>
      <c r="S113" s="1078"/>
      <c r="T113" s="1078"/>
      <c r="U113" s="1078"/>
      <c r="V113" s="1078"/>
      <c r="W113" s="1078"/>
      <c r="X113" s="1078"/>
      <c r="AA113" s="73"/>
      <c r="AB113" s="100"/>
      <c r="AC113" s="101"/>
      <c r="AD113" s="102"/>
    </row>
    <row r="114" spans="1:30">
      <c r="A114" s="83"/>
      <c r="B114" s="82"/>
      <c r="C114" s="338"/>
      <c r="D114" s="330"/>
      <c r="E114" s="1618"/>
      <c r="F114" s="1078"/>
      <c r="G114" s="1078"/>
      <c r="H114" s="1078"/>
      <c r="I114" s="1078"/>
      <c r="J114" s="1078"/>
      <c r="K114" s="1078"/>
      <c r="L114" s="1078"/>
      <c r="M114" s="1078"/>
      <c r="N114" s="1078"/>
      <c r="O114" s="1078"/>
      <c r="P114" s="1078"/>
      <c r="Q114" s="1078"/>
      <c r="R114" s="1078"/>
      <c r="S114" s="1078"/>
      <c r="T114" s="1078"/>
      <c r="U114" s="1078"/>
      <c r="V114" s="1078"/>
      <c r="W114" s="1078"/>
      <c r="X114" s="1078"/>
      <c r="AA114" s="73"/>
      <c r="AB114" s="100"/>
      <c r="AC114" s="101"/>
      <c r="AD114" s="102"/>
    </row>
    <row r="115" spans="1:30">
      <c r="A115" s="83"/>
      <c r="B115" s="82"/>
      <c r="C115" s="338"/>
      <c r="D115" s="330"/>
      <c r="E115" s="1618"/>
      <c r="F115" s="1078"/>
      <c r="G115" s="1078"/>
      <c r="H115" s="1078"/>
      <c r="I115" s="1078"/>
      <c r="J115" s="1078"/>
      <c r="K115" s="1078"/>
      <c r="L115" s="1078"/>
      <c r="M115" s="1078"/>
      <c r="N115" s="1078"/>
      <c r="O115" s="1078"/>
      <c r="P115" s="1078"/>
      <c r="Q115" s="1078"/>
      <c r="R115" s="1078"/>
      <c r="S115" s="1078"/>
      <c r="T115" s="1078"/>
      <c r="U115" s="1078"/>
      <c r="V115" s="1078"/>
      <c r="W115" s="1078"/>
      <c r="X115" s="1078"/>
      <c r="AA115" s="73"/>
      <c r="AB115" s="100"/>
      <c r="AC115" s="101"/>
      <c r="AD115" s="102"/>
    </row>
    <row r="116" spans="1:30">
      <c r="A116" s="83"/>
      <c r="B116" s="82"/>
      <c r="C116" s="338"/>
      <c r="D116" s="330"/>
      <c r="E116" s="1618"/>
      <c r="F116" s="1078"/>
      <c r="G116" s="1078"/>
      <c r="H116" s="1078"/>
      <c r="I116" s="1078"/>
      <c r="J116" s="1078"/>
      <c r="K116" s="1078"/>
      <c r="L116" s="1078"/>
      <c r="M116" s="1078"/>
      <c r="N116" s="1078"/>
      <c r="O116" s="1078"/>
      <c r="P116" s="1078"/>
      <c r="Q116" s="1078"/>
      <c r="R116" s="1078"/>
      <c r="S116" s="1078"/>
      <c r="T116" s="1078"/>
      <c r="U116" s="1078"/>
      <c r="V116" s="1078"/>
      <c r="W116" s="1078"/>
      <c r="X116" s="1078"/>
      <c r="AA116" s="73"/>
      <c r="AB116" s="100"/>
      <c r="AC116" s="101"/>
      <c r="AD116" s="102"/>
    </row>
    <row r="117" spans="1:30">
      <c r="A117" s="83"/>
      <c r="B117" s="82"/>
      <c r="C117" s="338"/>
      <c r="D117" s="330"/>
      <c r="E117" s="1618"/>
      <c r="F117" s="1078"/>
      <c r="G117" s="1078"/>
      <c r="H117" s="1078"/>
      <c r="I117" s="1078"/>
      <c r="J117" s="1078"/>
      <c r="K117" s="1078"/>
      <c r="L117" s="1078"/>
      <c r="M117" s="1078"/>
      <c r="N117" s="1078"/>
      <c r="O117" s="1078"/>
      <c r="P117" s="1078"/>
      <c r="Q117" s="1078"/>
      <c r="R117" s="1078"/>
      <c r="S117" s="1078"/>
      <c r="T117" s="1078"/>
      <c r="U117" s="1078"/>
      <c r="V117" s="1078"/>
      <c r="W117" s="1078"/>
      <c r="X117" s="1078"/>
      <c r="AA117" s="73"/>
      <c r="AB117" s="100"/>
      <c r="AC117" s="101"/>
      <c r="AD117" s="102"/>
    </row>
    <row r="118" spans="1:30">
      <c r="A118" s="83"/>
      <c r="B118" s="82"/>
      <c r="C118" s="338"/>
      <c r="D118" s="330"/>
      <c r="E118" s="1618"/>
      <c r="F118" s="1078"/>
      <c r="G118" s="1078"/>
      <c r="H118" s="1078"/>
      <c r="I118" s="1078"/>
      <c r="J118" s="1078"/>
      <c r="K118" s="1078"/>
      <c r="L118" s="1078"/>
      <c r="M118" s="1078"/>
      <c r="N118" s="1078"/>
      <c r="O118" s="1078"/>
      <c r="P118" s="1078"/>
      <c r="Q118" s="1078"/>
      <c r="R118" s="1078"/>
      <c r="S118" s="1078"/>
      <c r="T118" s="1078"/>
      <c r="U118" s="1078"/>
      <c r="V118" s="1078"/>
      <c r="W118" s="1078"/>
      <c r="X118" s="1078"/>
      <c r="AA118" s="73"/>
      <c r="AB118" s="100"/>
      <c r="AC118" s="101"/>
      <c r="AD118" s="102"/>
    </row>
    <row r="119" spans="1:30">
      <c r="A119" s="83"/>
      <c r="B119" s="82"/>
      <c r="C119" s="338"/>
      <c r="D119" s="330"/>
      <c r="E119" s="1618"/>
      <c r="F119" s="1078"/>
      <c r="G119" s="1078"/>
      <c r="H119" s="1078"/>
      <c r="I119" s="1078"/>
      <c r="J119" s="1078"/>
      <c r="K119" s="1078"/>
      <c r="L119" s="1078"/>
      <c r="M119" s="1078"/>
      <c r="N119" s="1078"/>
      <c r="O119" s="1078"/>
      <c r="P119" s="1078"/>
      <c r="Q119" s="1078"/>
      <c r="R119" s="1078"/>
      <c r="S119" s="1078"/>
      <c r="T119" s="1078"/>
      <c r="U119" s="1078"/>
      <c r="V119" s="1078"/>
      <c r="W119" s="1078"/>
      <c r="X119" s="1078"/>
      <c r="AA119" s="73"/>
      <c r="AB119" s="100"/>
      <c r="AC119" s="101"/>
      <c r="AD119" s="102"/>
    </row>
    <row r="120" spans="1:30">
      <c r="A120" s="83"/>
      <c r="B120" s="82"/>
      <c r="C120" s="338"/>
      <c r="D120" s="330"/>
      <c r="E120" s="1618"/>
      <c r="F120" s="1078"/>
      <c r="G120" s="1078"/>
      <c r="H120" s="1078"/>
      <c r="I120" s="1078"/>
      <c r="J120" s="1078"/>
      <c r="K120" s="1078"/>
      <c r="L120" s="1078"/>
      <c r="M120" s="1078"/>
      <c r="N120" s="1078"/>
      <c r="O120" s="1078"/>
      <c r="P120" s="1078"/>
      <c r="Q120" s="1078"/>
      <c r="R120" s="1078"/>
      <c r="S120" s="1078"/>
      <c r="T120" s="1078"/>
      <c r="U120" s="1078"/>
      <c r="V120" s="1078"/>
      <c r="W120" s="1078"/>
      <c r="X120" s="1078"/>
      <c r="AA120" s="73"/>
      <c r="AB120" s="100"/>
      <c r="AC120" s="101"/>
      <c r="AD120" s="102"/>
    </row>
    <row r="121" spans="1:30" ht="13.5" customHeight="1">
      <c r="A121" s="83"/>
      <c r="B121" s="82"/>
      <c r="C121" s="338"/>
      <c r="D121" s="330"/>
      <c r="E121" s="1109" t="s">
        <v>1130</v>
      </c>
      <c r="F121" s="72"/>
      <c r="AA121" s="73"/>
      <c r="AB121" s="100"/>
      <c r="AC121" s="101"/>
      <c r="AD121" s="102"/>
    </row>
    <row r="122" spans="1:30">
      <c r="A122" s="83"/>
      <c r="B122" s="82"/>
      <c r="C122" s="338"/>
      <c r="D122" s="330"/>
      <c r="E122" s="1109"/>
      <c r="F122" s="72"/>
      <c r="AA122" s="73"/>
      <c r="AB122" s="100"/>
      <c r="AC122" s="101"/>
      <c r="AD122" s="102"/>
    </row>
    <row r="123" spans="1:30">
      <c r="A123" s="83"/>
      <c r="B123" s="82"/>
      <c r="C123" s="338"/>
      <c r="D123" s="330"/>
      <c r="E123" s="1109"/>
      <c r="F123" s="72"/>
      <c r="AA123" s="73"/>
      <c r="AB123" s="100"/>
      <c r="AC123" s="101"/>
      <c r="AD123" s="102"/>
    </row>
    <row r="124" spans="1:30">
      <c r="A124" s="83"/>
      <c r="B124" s="82"/>
      <c r="C124" s="338"/>
      <c r="D124" s="330"/>
      <c r="E124" s="1109"/>
      <c r="F124" s="72"/>
      <c r="AA124" s="73"/>
      <c r="AB124" s="100"/>
      <c r="AC124" s="101"/>
      <c r="AD124" s="102"/>
    </row>
    <row r="125" spans="1:30">
      <c r="A125" s="83"/>
      <c r="B125" s="82"/>
      <c r="C125" s="338"/>
      <c r="D125" s="330"/>
      <c r="E125" s="1109"/>
      <c r="F125" s="72"/>
      <c r="AA125" s="73"/>
      <c r="AB125" s="100"/>
      <c r="AC125" s="101"/>
      <c r="AD125" s="102"/>
    </row>
    <row r="126" spans="1:30">
      <c r="A126" s="83"/>
      <c r="B126" s="82"/>
      <c r="C126" s="338"/>
      <c r="D126" s="330"/>
      <c r="E126" s="1109"/>
      <c r="F126" s="72"/>
      <c r="AA126" s="73"/>
      <c r="AB126" s="100"/>
      <c r="AC126" s="101"/>
      <c r="AD126" s="102"/>
    </row>
    <row r="127" spans="1:30">
      <c r="A127" s="83"/>
      <c r="B127" s="82"/>
      <c r="C127" s="338"/>
      <c r="D127" s="330"/>
      <c r="E127" s="1109"/>
      <c r="F127" s="72"/>
      <c r="AA127" s="73"/>
      <c r="AB127" s="100"/>
      <c r="AC127" s="101"/>
      <c r="AD127" s="102"/>
    </row>
    <row r="128" spans="1:30">
      <c r="A128" s="83"/>
      <c r="B128" s="82"/>
      <c r="C128" s="338"/>
      <c r="D128" s="330"/>
      <c r="E128" s="1109"/>
      <c r="F128" s="72"/>
      <c r="AA128" s="73"/>
      <c r="AB128" s="100"/>
      <c r="AC128" s="101"/>
      <c r="AD128" s="102"/>
    </row>
    <row r="129" spans="1:30">
      <c r="A129" s="83"/>
      <c r="B129" s="82"/>
      <c r="C129" s="338"/>
      <c r="D129" s="330"/>
      <c r="E129" s="1109"/>
      <c r="F129" s="72"/>
      <c r="AA129" s="73"/>
      <c r="AB129" s="100"/>
      <c r="AC129" s="101"/>
      <c r="AD129" s="102"/>
    </row>
    <row r="130" spans="1:30" ht="13.5" customHeight="1">
      <c r="A130" s="83"/>
      <c r="B130" s="1611">
        <v>5</v>
      </c>
      <c r="C130" s="1163" t="s">
        <v>233</v>
      </c>
      <c r="D130" s="1092" t="s">
        <v>311</v>
      </c>
      <c r="E130" s="1109" t="s">
        <v>348</v>
      </c>
      <c r="F130" s="72"/>
      <c r="G130" s="1096" t="s">
        <v>114</v>
      </c>
      <c r="H130" s="1096"/>
      <c r="I130" s="1096"/>
      <c r="J130" s="1096"/>
      <c r="K130" s="1096"/>
      <c r="L130" s="1096"/>
      <c r="M130" s="1096"/>
      <c r="N130" s="1110" t="s">
        <v>1110</v>
      </c>
      <c r="O130" s="1110"/>
      <c r="P130" s="1110"/>
      <c r="Q130" s="1110"/>
      <c r="R130" s="1110"/>
      <c r="S130" s="1110"/>
      <c r="T130" s="1110"/>
      <c r="U130" s="1110"/>
      <c r="V130" s="1110"/>
      <c r="AA130" s="73"/>
      <c r="AB130" s="1098" t="s">
        <v>191</v>
      </c>
      <c r="AC130" s="1099"/>
      <c r="AD130" s="1100"/>
    </row>
    <row r="131" spans="1:30">
      <c r="A131" s="83"/>
      <c r="B131" s="1611"/>
      <c r="C131" s="1163"/>
      <c r="D131" s="1092"/>
      <c r="E131" s="1109"/>
      <c r="F131" s="72"/>
      <c r="G131" s="1096"/>
      <c r="H131" s="1096"/>
      <c r="I131" s="1096"/>
      <c r="J131" s="1096"/>
      <c r="K131" s="1096"/>
      <c r="L131" s="1096"/>
      <c r="M131" s="1096"/>
      <c r="N131" s="1110"/>
      <c r="O131" s="1110"/>
      <c r="P131" s="1110"/>
      <c r="Q131" s="1110"/>
      <c r="R131" s="1110"/>
      <c r="S131" s="1110"/>
      <c r="T131" s="1110"/>
      <c r="U131" s="1110"/>
      <c r="V131" s="1110"/>
      <c r="AA131" s="73"/>
      <c r="AB131" s="1098"/>
      <c r="AC131" s="1099"/>
      <c r="AD131" s="1100"/>
    </row>
    <row r="132" spans="1:30" ht="13.2" customHeight="1">
      <c r="A132" s="83"/>
      <c r="B132" s="1611"/>
      <c r="C132" s="1163"/>
      <c r="D132" s="1092"/>
      <c r="E132" s="1109"/>
      <c r="F132" s="72"/>
      <c r="G132" s="1610" t="s">
        <v>1131</v>
      </c>
      <c r="H132" s="1610"/>
      <c r="I132" s="1610"/>
      <c r="J132" s="1610"/>
      <c r="K132" s="1610"/>
      <c r="L132" s="1610"/>
      <c r="M132" s="1610"/>
      <c r="N132" s="1610"/>
      <c r="O132" s="1610"/>
      <c r="P132" s="1610"/>
      <c r="Q132" s="1610"/>
      <c r="R132" s="1610"/>
      <c r="S132" s="1610"/>
      <c r="T132" s="1610"/>
      <c r="U132" s="1610"/>
      <c r="V132" s="1610"/>
      <c r="W132" s="1610"/>
      <c r="X132" s="1610"/>
      <c r="Y132" s="1610"/>
      <c r="Z132" s="1610"/>
      <c r="AA132" s="73"/>
      <c r="AB132" s="1098"/>
      <c r="AC132" s="1099"/>
      <c r="AD132" s="1100"/>
    </row>
    <row r="133" spans="1:30">
      <c r="A133" s="83"/>
      <c r="B133" s="1611"/>
      <c r="C133" s="1163"/>
      <c r="D133" s="1092"/>
      <c r="E133" s="1109"/>
      <c r="F133" s="72"/>
      <c r="G133" s="1610"/>
      <c r="H133" s="1610"/>
      <c r="I133" s="1610"/>
      <c r="J133" s="1610"/>
      <c r="K133" s="1610"/>
      <c r="L133" s="1610"/>
      <c r="M133" s="1610"/>
      <c r="N133" s="1610"/>
      <c r="O133" s="1610"/>
      <c r="P133" s="1610"/>
      <c r="Q133" s="1610"/>
      <c r="R133" s="1610"/>
      <c r="S133" s="1610"/>
      <c r="T133" s="1610"/>
      <c r="U133" s="1610"/>
      <c r="V133" s="1610"/>
      <c r="W133" s="1610"/>
      <c r="X133" s="1610"/>
      <c r="Y133" s="1610"/>
      <c r="Z133" s="1610"/>
      <c r="AA133" s="73"/>
      <c r="AB133" s="76"/>
      <c r="AC133" s="77"/>
      <c r="AD133" s="78"/>
    </row>
    <row r="134" spans="1:30">
      <c r="A134" s="83"/>
      <c r="B134" s="479"/>
      <c r="C134" s="338"/>
      <c r="D134" s="330"/>
      <c r="E134" s="83"/>
      <c r="F134" s="72"/>
      <c r="G134" s="1610"/>
      <c r="H134" s="1610"/>
      <c r="I134" s="1610"/>
      <c r="J134" s="1610"/>
      <c r="K134" s="1610"/>
      <c r="L134" s="1610"/>
      <c r="M134" s="1610"/>
      <c r="N134" s="1610"/>
      <c r="O134" s="1610"/>
      <c r="P134" s="1610"/>
      <c r="Q134" s="1610"/>
      <c r="R134" s="1610"/>
      <c r="S134" s="1610"/>
      <c r="T134" s="1610"/>
      <c r="U134" s="1610"/>
      <c r="V134" s="1610"/>
      <c r="W134" s="1610"/>
      <c r="X134" s="1610"/>
      <c r="Y134" s="1610"/>
      <c r="Z134" s="1610"/>
      <c r="AA134" s="73"/>
      <c r="AB134" s="76"/>
      <c r="AC134" s="77"/>
      <c r="AD134" s="78"/>
    </row>
    <row r="135" spans="1:30">
      <c r="A135" s="83"/>
      <c r="B135" s="479"/>
      <c r="C135" s="338"/>
      <c r="D135" s="330"/>
      <c r="E135" s="83"/>
      <c r="F135" s="72"/>
      <c r="G135" s="1610"/>
      <c r="H135" s="1610"/>
      <c r="I135" s="1610"/>
      <c r="J135" s="1610"/>
      <c r="K135" s="1610"/>
      <c r="L135" s="1610"/>
      <c r="M135" s="1610"/>
      <c r="N135" s="1610"/>
      <c r="O135" s="1610"/>
      <c r="P135" s="1610"/>
      <c r="Q135" s="1610"/>
      <c r="R135" s="1610"/>
      <c r="S135" s="1610"/>
      <c r="T135" s="1610"/>
      <c r="U135" s="1610"/>
      <c r="V135" s="1610"/>
      <c r="W135" s="1610"/>
      <c r="X135" s="1610"/>
      <c r="Y135" s="1610"/>
      <c r="Z135" s="1610"/>
      <c r="AA135" s="73"/>
      <c r="AB135" s="76"/>
      <c r="AC135" s="77"/>
      <c r="AD135" s="78"/>
    </row>
    <row r="136" spans="1:30">
      <c r="A136" s="83"/>
      <c r="B136" s="479"/>
      <c r="C136" s="338"/>
      <c r="D136" s="330"/>
      <c r="E136" s="83"/>
      <c r="F136" s="72"/>
      <c r="G136" s="1610"/>
      <c r="H136" s="1610"/>
      <c r="I136" s="1610"/>
      <c r="J136" s="1610"/>
      <c r="K136" s="1610"/>
      <c r="L136" s="1610"/>
      <c r="M136" s="1610"/>
      <c r="N136" s="1610"/>
      <c r="O136" s="1610"/>
      <c r="P136" s="1610"/>
      <c r="Q136" s="1610"/>
      <c r="R136" s="1610"/>
      <c r="S136" s="1610"/>
      <c r="T136" s="1610"/>
      <c r="U136" s="1610"/>
      <c r="V136" s="1610"/>
      <c r="W136" s="1610"/>
      <c r="X136" s="1610"/>
      <c r="Y136" s="1610"/>
      <c r="Z136" s="1610"/>
      <c r="AA136" s="73"/>
      <c r="AB136" s="76"/>
      <c r="AC136" s="77"/>
      <c r="AD136" s="78"/>
    </row>
    <row r="137" spans="1:30" ht="3" customHeight="1">
      <c r="A137" s="83"/>
      <c r="B137" s="479"/>
      <c r="C137" s="338"/>
      <c r="D137" s="330"/>
      <c r="E137" s="83"/>
      <c r="F137" s="72"/>
      <c r="G137" s="1610"/>
      <c r="H137" s="1610"/>
      <c r="I137" s="1610"/>
      <c r="J137" s="1610"/>
      <c r="K137" s="1610"/>
      <c r="L137" s="1610"/>
      <c r="M137" s="1610"/>
      <c r="N137" s="1610"/>
      <c r="O137" s="1610"/>
      <c r="P137" s="1610"/>
      <c r="Q137" s="1610"/>
      <c r="R137" s="1610"/>
      <c r="S137" s="1610"/>
      <c r="T137" s="1610"/>
      <c r="U137" s="1610"/>
      <c r="V137" s="1610"/>
      <c r="W137" s="1610"/>
      <c r="X137" s="1610"/>
      <c r="Y137" s="1610"/>
      <c r="Z137" s="1610"/>
      <c r="AA137" s="73"/>
      <c r="AB137" s="76"/>
      <c r="AC137" s="77"/>
      <c r="AD137" s="78"/>
    </row>
    <row r="138" spans="1:30" ht="12" customHeight="1">
      <c r="A138" s="90"/>
      <c r="B138" s="480"/>
      <c r="C138" s="357"/>
      <c r="D138" s="349"/>
      <c r="E138" s="90"/>
      <c r="F138" s="103"/>
      <c r="G138" s="481"/>
      <c r="H138" s="481"/>
      <c r="I138" s="481"/>
      <c r="J138" s="481"/>
      <c r="K138" s="481"/>
      <c r="L138" s="481"/>
      <c r="M138" s="481"/>
      <c r="N138" s="481"/>
      <c r="O138" s="481"/>
      <c r="P138" s="481"/>
      <c r="Q138" s="481"/>
      <c r="R138" s="481"/>
      <c r="S138" s="481"/>
      <c r="T138" s="481"/>
      <c r="U138" s="481"/>
      <c r="V138" s="481"/>
      <c r="W138" s="481"/>
      <c r="X138" s="481"/>
      <c r="Y138" s="481"/>
      <c r="Z138" s="481"/>
      <c r="AA138" s="108"/>
      <c r="AB138" s="93"/>
      <c r="AC138" s="94"/>
      <c r="AD138" s="95"/>
    </row>
    <row r="139" spans="1:30" ht="2.4" customHeight="1">
      <c r="A139" s="83"/>
      <c r="B139" s="479"/>
      <c r="C139" s="338"/>
      <c r="D139" s="330"/>
      <c r="E139" s="83"/>
      <c r="F139" s="72"/>
      <c r="G139" s="113"/>
      <c r="H139" s="113"/>
      <c r="I139" s="113"/>
      <c r="J139" s="113"/>
      <c r="K139" s="113"/>
      <c r="L139" s="113"/>
      <c r="M139" s="113"/>
      <c r="N139" s="482"/>
      <c r="O139" s="482"/>
      <c r="P139" s="482"/>
      <c r="Q139" s="482"/>
      <c r="R139" s="482"/>
      <c r="S139" s="482"/>
      <c r="T139" s="482"/>
      <c r="U139" s="482"/>
      <c r="V139" s="482"/>
      <c r="W139" s="113"/>
      <c r="X139" s="113"/>
      <c r="Y139" s="113"/>
      <c r="Z139" s="113"/>
      <c r="AA139" s="73"/>
      <c r="AB139" s="76"/>
      <c r="AC139" s="77"/>
      <c r="AD139" s="78"/>
    </row>
    <row r="140" spans="1:30" ht="13.5" customHeight="1">
      <c r="A140" s="83"/>
      <c r="B140" s="1467">
        <v>6</v>
      </c>
      <c r="C140" s="1163" t="s">
        <v>230</v>
      </c>
      <c r="D140" s="1092" t="s">
        <v>311</v>
      </c>
      <c r="E140" s="1109" t="s">
        <v>1132</v>
      </c>
      <c r="F140" s="72"/>
      <c r="G140" s="1096" t="s">
        <v>114</v>
      </c>
      <c r="H140" s="1096"/>
      <c r="I140" s="1096"/>
      <c r="J140" s="1096"/>
      <c r="K140" s="1096"/>
      <c r="L140" s="1096"/>
      <c r="M140" s="1096"/>
      <c r="N140" s="1110" t="s">
        <v>1110</v>
      </c>
      <c r="O140" s="1110"/>
      <c r="P140" s="1110"/>
      <c r="Q140" s="1110"/>
      <c r="R140" s="1110"/>
      <c r="S140" s="1110"/>
      <c r="T140" s="1110"/>
      <c r="U140" s="1110"/>
      <c r="V140" s="1110"/>
      <c r="AA140" s="73"/>
      <c r="AB140" s="1098" t="s">
        <v>191</v>
      </c>
      <c r="AC140" s="1099"/>
      <c r="AD140" s="1100"/>
    </row>
    <row r="141" spans="1:30">
      <c r="A141" s="83"/>
      <c r="B141" s="1467"/>
      <c r="C141" s="1163"/>
      <c r="D141" s="1092"/>
      <c r="E141" s="1109"/>
      <c r="F141" s="72"/>
      <c r="G141" s="1096"/>
      <c r="H141" s="1096"/>
      <c r="I141" s="1096"/>
      <c r="J141" s="1096"/>
      <c r="K141" s="1096"/>
      <c r="L141" s="1096"/>
      <c r="M141" s="1096"/>
      <c r="N141" s="1110"/>
      <c r="O141" s="1110"/>
      <c r="P141" s="1110"/>
      <c r="Q141" s="1110"/>
      <c r="R141" s="1110"/>
      <c r="S141" s="1110"/>
      <c r="T141" s="1110"/>
      <c r="U141" s="1110"/>
      <c r="V141" s="1110"/>
      <c r="AA141" s="73"/>
      <c r="AB141" s="1098"/>
      <c r="AC141" s="1099"/>
      <c r="AD141" s="1100"/>
    </row>
    <row r="142" spans="1:30">
      <c r="A142" s="83"/>
      <c r="B142" s="1467"/>
      <c r="C142" s="1163"/>
      <c r="D142" s="1092"/>
      <c r="E142" s="1109"/>
      <c r="F142" s="72"/>
      <c r="AA142" s="73"/>
      <c r="AB142" s="1098"/>
      <c r="AC142" s="1099"/>
      <c r="AD142" s="1100"/>
    </row>
    <row r="143" spans="1:30" ht="13.5" customHeight="1">
      <c r="A143" s="83"/>
      <c r="B143" s="1467"/>
      <c r="C143" s="1163"/>
      <c r="D143" s="1092"/>
      <c r="E143" s="1109"/>
      <c r="F143" s="72"/>
      <c r="AA143" s="73"/>
      <c r="AB143" s="76"/>
      <c r="AC143" s="77"/>
      <c r="AD143" s="78"/>
    </row>
    <row r="144" spans="1:30" ht="6.6" customHeight="1">
      <c r="A144" s="83"/>
      <c r="B144" s="82"/>
      <c r="C144" s="338"/>
      <c r="D144" s="330"/>
      <c r="E144" s="83"/>
      <c r="F144" s="72"/>
      <c r="G144" s="114"/>
      <c r="H144" s="125"/>
      <c r="I144" s="125"/>
      <c r="J144" s="125"/>
      <c r="K144" s="125"/>
      <c r="L144" s="125"/>
      <c r="M144" s="125"/>
      <c r="N144" s="125"/>
      <c r="O144" s="125"/>
      <c r="P144" s="125"/>
      <c r="Q144" s="88"/>
      <c r="R144" s="88"/>
      <c r="S144" s="88"/>
      <c r="T144" s="88"/>
      <c r="U144" s="125"/>
      <c r="V144" s="125"/>
      <c r="AA144" s="73"/>
      <c r="AB144" s="100"/>
      <c r="AC144" s="101"/>
      <c r="AD144" s="102"/>
    </row>
    <row r="145" spans="1:30" ht="13.5" customHeight="1">
      <c r="A145" s="1109" t="s">
        <v>324</v>
      </c>
      <c r="B145" s="1467">
        <v>7</v>
      </c>
      <c r="C145" s="1163" t="s">
        <v>1133</v>
      </c>
      <c r="D145" s="1092" t="s">
        <v>310</v>
      </c>
      <c r="E145" s="1079" t="s">
        <v>1134</v>
      </c>
      <c r="F145" s="72"/>
      <c r="G145" s="1096" t="s">
        <v>114</v>
      </c>
      <c r="H145" s="1096"/>
      <c r="I145" s="1096"/>
      <c r="J145" s="1096"/>
      <c r="K145" s="1096"/>
      <c r="L145" s="1096"/>
      <c r="M145" s="1096"/>
      <c r="N145" s="1110" t="s">
        <v>1110</v>
      </c>
      <c r="O145" s="1110"/>
      <c r="P145" s="1110"/>
      <c r="Q145" s="1110"/>
      <c r="R145" s="1110"/>
      <c r="S145" s="1110"/>
      <c r="T145" s="1110"/>
      <c r="U145" s="1110"/>
      <c r="V145" s="1110"/>
      <c r="AA145" s="73"/>
      <c r="AB145" s="1098" t="s">
        <v>191</v>
      </c>
      <c r="AC145" s="1099"/>
      <c r="AD145" s="1100"/>
    </row>
    <row r="146" spans="1:30">
      <c r="A146" s="1109"/>
      <c r="B146" s="1467"/>
      <c r="C146" s="1163"/>
      <c r="D146" s="1092"/>
      <c r="E146" s="1079"/>
      <c r="F146" s="72"/>
      <c r="G146" s="1096"/>
      <c r="H146" s="1096"/>
      <c r="I146" s="1096"/>
      <c r="J146" s="1096"/>
      <c r="K146" s="1096"/>
      <c r="L146" s="1096"/>
      <c r="M146" s="1096"/>
      <c r="N146" s="1110"/>
      <c r="O146" s="1110"/>
      <c r="P146" s="1110"/>
      <c r="Q146" s="1110"/>
      <c r="R146" s="1110"/>
      <c r="S146" s="1110"/>
      <c r="T146" s="1110"/>
      <c r="U146" s="1110"/>
      <c r="V146" s="1110"/>
      <c r="AA146" s="73"/>
      <c r="AB146" s="1098"/>
      <c r="AC146" s="1099"/>
      <c r="AD146" s="1100"/>
    </row>
    <row r="147" spans="1:30" ht="6" customHeight="1">
      <c r="A147" s="83"/>
      <c r="B147" s="1467"/>
      <c r="C147" s="1163"/>
      <c r="D147" s="1092"/>
      <c r="E147" s="1079"/>
      <c r="F147" s="72"/>
      <c r="G147" s="339"/>
      <c r="H147" s="339"/>
      <c r="I147" s="339"/>
      <c r="J147" s="339"/>
      <c r="K147" s="339"/>
      <c r="L147" s="339"/>
      <c r="M147" s="339"/>
      <c r="AA147" s="73"/>
      <c r="AB147" s="1098"/>
      <c r="AC147" s="1099"/>
      <c r="AD147" s="1100"/>
    </row>
    <row r="148" spans="1:30">
      <c r="A148" s="83"/>
      <c r="B148" s="1467"/>
      <c r="C148" s="1163"/>
      <c r="D148" s="1092"/>
      <c r="E148" s="1079"/>
      <c r="F148" s="72"/>
      <c r="G148" s="1141" t="s">
        <v>104</v>
      </c>
      <c r="H148" s="1141"/>
      <c r="I148" s="1141"/>
      <c r="J148" s="1141"/>
      <c r="K148" s="1141"/>
      <c r="L148" s="1141"/>
      <c r="M148" s="1141"/>
      <c r="N148" s="1141"/>
      <c r="O148" s="1551" t="str">
        <f>IF($H$40=0,"",$H$40)</f>
        <v/>
      </c>
      <c r="P148" s="1551"/>
      <c r="Q148" s="84" t="s">
        <v>61</v>
      </c>
      <c r="R148" s="1033">
        <v>1</v>
      </c>
      <c r="S148" s="1033"/>
      <c r="T148" s="84" t="s">
        <v>62</v>
      </c>
      <c r="U148" s="84" t="s">
        <v>63</v>
      </c>
      <c r="V148" s="84"/>
      <c r="AA148" s="73"/>
      <c r="AB148" s="1098"/>
      <c r="AC148" s="1099"/>
      <c r="AD148" s="1100"/>
    </row>
    <row r="149" spans="1:30">
      <c r="A149" s="83"/>
      <c r="B149" s="1467"/>
      <c r="C149" s="1163"/>
      <c r="D149" s="1092"/>
      <c r="E149" s="1079"/>
      <c r="F149" s="72"/>
      <c r="G149" s="9"/>
      <c r="H149" s="9"/>
      <c r="I149" s="9"/>
      <c r="J149" s="9"/>
      <c r="K149" s="9"/>
      <c r="L149" s="9"/>
      <c r="M149" s="9"/>
      <c r="N149" s="9"/>
      <c r="O149" s="215"/>
      <c r="P149" s="215"/>
      <c r="R149" s="125"/>
      <c r="S149" s="125"/>
      <c r="AA149" s="73"/>
      <c r="AB149" s="331"/>
      <c r="AC149" s="332"/>
      <c r="AD149" s="333"/>
    </row>
    <row r="150" spans="1:30">
      <c r="A150" s="83"/>
      <c r="B150" s="1467"/>
      <c r="C150" s="1163"/>
      <c r="D150" s="1092"/>
      <c r="E150" s="1079"/>
      <c r="F150" s="72"/>
      <c r="G150" s="1141" t="s">
        <v>899</v>
      </c>
      <c r="H150" s="1141"/>
      <c r="I150" s="1141"/>
      <c r="J150" s="1141"/>
      <c r="K150" s="1141"/>
      <c r="L150" s="1141"/>
      <c r="M150" s="1141"/>
      <c r="N150" s="1141"/>
      <c r="O150" s="1141"/>
      <c r="P150" s="1141"/>
      <c r="Q150" s="1141"/>
      <c r="R150" s="1141"/>
      <c r="S150" s="1141"/>
      <c r="T150" s="1141"/>
      <c r="U150" s="1141"/>
      <c r="V150" s="1142"/>
      <c r="W150" s="1181" t="s">
        <v>189</v>
      </c>
      <c r="X150" s="1186"/>
      <c r="Y150" s="1186"/>
      <c r="Z150" s="1182"/>
      <c r="AA150" s="73"/>
      <c r="AB150" s="331"/>
      <c r="AC150" s="332"/>
      <c r="AD150" s="333"/>
    </row>
    <row r="151" spans="1:30">
      <c r="A151" s="83"/>
      <c r="B151" s="1467"/>
      <c r="C151" s="1163"/>
      <c r="D151" s="1092"/>
      <c r="E151" s="1079"/>
      <c r="F151" s="72"/>
      <c r="G151" s="9"/>
      <c r="H151" s="9"/>
      <c r="I151" s="9"/>
      <c r="J151" s="9"/>
      <c r="K151" s="9"/>
      <c r="L151" s="9"/>
      <c r="M151" s="9"/>
      <c r="N151" s="9"/>
      <c r="O151" s="215"/>
      <c r="P151" s="215"/>
      <c r="R151" s="125"/>
      <c r="S151" s="125"/>
      <c r="AA151" s="73"/>
      <c r="AB151" s="331"/>
      <c r="AC151" s="332"/>
      <c r="AD151" s="333"/>
    </row>
    <row r="152" spans="1:30">
      <c r="A152" s="83"/>
      <c r="B152" s="1467"/>
      <c r="C152" s="1163"/>
      <c r="D152" s="1092"/>
      <c r="E152" s="1079"/>
      <c r="F152" s="72"/>
      <c r="G152" s="1266" t="s">
        <v>1135</v>
      </c>
      <c r="H152" s="1266"/>
      <c r="I152" s="1266"/>
      <c r="J152" s="1266"/>
      <c r="K152" s="1266"/>
      <c r="L152" s="1266"/>
      <c r="M152" s="1266"/>
      <c r="N152" s="1266"/>
      <c r="O152" s="1266"/>
      <c r="P152" s="1266"/>
      <c r="Q152" s="1266"/>
      <c r="R152" s="1266"/>
      <c r="S152" s="1266"/>
      <c r="T152" s="1266"/>
      <c r="U152" s="1266"/>
      <c r="V152" s="1609"/>
      <c r="W152" s="1260" t="s">
        <v>189</v>
      </c>
      <c r="X152" s="1261"/>
      <c r="Y152" s="1261"/>
      <c r="Z152" s="1262"/>
      <c r="AA152" s="73"/>
      <c r="AB152" s="76"/>
      <c r="AC152" s="77"/>
      <c r="AD152" s="78"/>
    </row>
    <row r="153" spans="1:30">
      <c r="A153" s="83"/>
      <c r="B153" s="1467"/>
      <c r="C153" s="1163"/>
      <c r="D153" s="1092"/>
      <c r="E153" s="1079"/>
      <c r="F153" s="72"/>
      <c r="AA153" s="73"/>
      <c r="AB153" s="76"/>
      <c r="AC153" s="77"/>
      <c r="AD153" s="78"/>
    </row>
    <row r="154" spans="1:30">
      <c r="A154" s="83"/>
      <c r="B154" s="1467"/>
      <c r="C154" s="1163"/>
      <c r="D154" s="1092"/>
      <c r="E154" s="1079"/>
      <c r="F154" s="72"/>
      <c r="AA154" s="73"/>
      <c r="AB154" s="76"/>
      <c r="AC154" s="77"/>
      <c r="AD154" s="78"/>
    </row>
    <row r="155" spans="1:30">
      <c r="A155" s="83"/>
      <c r="B155" s="1467"/>
      <c r="C155" s="1163"/>
      <c r="D155" s="1092"/>
      <c r="E155" s="1079"/>
      <c r="F155" s="72"/>
      <c r="G155" s="1" t="s">
        <v>35</v>
      </c>
      <c r="Q155" s="1" t="s">
        <v>60</v>
      </c>
      <c r="AA155" s="73"/>
      <c r="AB155" s="76"/>
      <c r="AC155" s="77"/>
      <c r="AD155" s="78"/>
    </row>
    <row r="156" spans="1:30">
      <c r="A156" s="83"/>
      <c r="B156" s="1467"/>
      <c r="C156" s="1163"/>
      <c r="D156" s="1092"/>
      <c r="E156" s="1079"/>
      <c r="F156" s="72"/>
      <c r="G156" s="1591" t="s">
        <v>26</v>
      </c>
      <c r="H156" s="1592"/>
      <c r="I156" s="1596" t="s">
        <v>340</v>
      </c>
      <c r="J156" s="1596"/>
      <c r="K156" s="1596" t="s">
        <v>342</v>
      </c>
      <c r="L156" s="1596"/>
      <c r="M156" s="1596"/>
      <c r="N156" s="1596"/>
      <c r="O156" s="1596"/>
      <c r="P156" s="1596"/>
      <c r="Q156" s="1596" t="s">
        <v>345</v>
      </c>
      <c r="R156" s="1591"/>
      <c r="S156" s="1597" t="s">
        <v>346</v>
      </c>
      <c r="T156" s="1598"/>
      <c r="U156" s="1598"/>
      <c r="V156" s="1598"/>
      <c r="W156" s="1598"/>
      <c r="X156" s="1598"/>
      <c r="Y156" s="1598"/>
      <c r="Z156" s="1599"/>
      <c r="AA156" s="73"/>
      <c r="AB156" s="76"/>
      <c r="AC156" s="77"/>
      <c r="AD156" s="78"/>
    </row>
    <row r="157" spans="1:30">
      <c r="A157" s="83"/>
      <c r="B157" s="1467"/>
      <c r="C157" s="1163"/>
      <c r="D157" s="1092"/>
      <c r="E157" s="1079"/>
      <c r="F157" s="72"/>
      <c r="G157" s="1593"/>
      <c r="H157" s="1594"/>
      <c r="I157" s="1601" t="s">
        <v>341</v>
      </c>
      <c r="J157" s="1601"/>
      <c r="K157" s="1601" t="s">
        <v>1007</v>
      </c>
      <c r="L157" s="1601"/>
      <c r="M157" s="1601"/>
      <c r="N157" s="1601"/>
      <c r="O157" s="1601"/>
      <c r="P157" s="1601"/>
      <c r="Q157" s="1601" t="s">
        <v>344</v>
      </c>
      <c r="R157" s="1593"/>
      <c r="S157" s="1597"/>
      <c r="T157" s="1598"/>
      <c r="U157" s="1598"/>
      <c r="V157" s="1598"/>
      <c r="W157" s="1598"/>
      <c r="X157" s="1598"/>
      <c r="Y157" s="1598"/>
      <c r="Z157" s="1599"/>
      <c r="AA157" s="73"/>
      <c r="AB157" s="76"/>
      <c r="AC157" s="77"/>
      <c r="AD157" s="78"/>
    </row>
    <row r="158" spans="1:30">
      <c r="A158" s="83"/>
      <c r="B158" s="1467"/>
      <c r="C158" s="1163"/>
      <c r="D158" s="1092"/>
      <c r="E158" s="1079"/>
      <c r="F158" s="72"/>
      <c r="G158" s="1526" t="s">
        <v>27</v>
      </c>
      <c r="H158" s="1526"/>
      <c r="I158" s="1571">
        <f>SUM(L66:Q66)</f>
        <v>0</v>
      </c>
      <c r="J158" s="1571"/>
      <c r="K158" s="972" t="s">
        <v>184</v>
      </c>
      <c r="L158" s="972"/>
      <c r="M158" s="972"/>
      <c r="N158" s="972"/>
      <c r="O158" s="1587" t="str">
        <f>IF(I158=0,"",ROUNDDOWN(I158/3,1))</f>
        <v/>
      </c>
      <c r="P158" s="1588"/>
      <c r="Q158" s="1607"/>
      <c r="R158" s="1558"/>
      <c r="S158" s="1578"/>
      <c r="T158" s="1579"/>
      <c r="U158" s="1579"/>
      <c r="V158" s="1579"/>
      <c r="W158" s="1579"/>
      <c r="X158" s="1579"/>
      <c r="Y158" s="1579"/>
      <c r="Z158" s="1580"/>
      <c r="AA158" s="73"/>
      <c r="AB158" s="76"/>
      <c r="AC158" s="77"/>
      <c r="AD158" s="78"/>
    </row>
    <row r="159" spans="1:30" ht="13.5" customHeight="1">
      <c r="A159" s="83"/>
      <c r="B159" s="1467"/>
      <c r="C159" s="1163"/>
      <c r="D159" s="1092"/>
      <c r="E159" s="1079"/>
      <c r="F159" s="72"/>
      <c r="G159" s="1526" t="s">
        <v>28</v>
      </c>
      <c r="H159" s="1526"/>
      <c r="I159" s="1571">
        <f>SUM(L67:Q67)</f>
        <v>0</v>
      </c>
      <c r="J159" s="1571"/>
      <c r="K159" s="1572" t="s">
        <v>192</v>
      </c>
      <c r="L159" s="1572"/>
      <c r="M159" s="1572"/>
      <c r="N159" s="1572"/>
      <c r="O159" s="1574" t="str">
        <f>IF(I159+I160=0,"",ROUNDDOWN((I159+I160)/6,1))</f>
        <v/>
      </c>
      <c r="P159" s="1575"/>
      <c r="Q159" s="1607"/>
      <c r="R159" s="1558"/>
      <c r="S159" s="1578"/>
      <c r="T159" s="1579"/>
      <c r="U159" s="1579"/>
      <c r="V159" s="1579"/>
      <c r="W159" s="1579"/>
      <c r="X159" s="1579"/>
      <c r="Y159" s="1579"/>
      <c r="Z159" s="1580"/>
      <c r="AA159" s="73"/>
      <c r="AB159" s="76"/>
      <c r="AC159" s="77"/>
      <c r="AD159" s="78"/>
    </row>
    <row r="160" spans="1:30">
      <c r="A160" s="83"/>
      <c r="B160" s="1467"/>
      <c r="C160" s="1163"/>
      <c r="D160" s="1092"/>
      <c r="E160" s="1079"/>
      <c r="F160" s="72"/>
      <c r="G160" s="1526" t="s">
        <v>29</v>
      </c>
      <c r="H160" s="1526"/>
      <c r="I160" s="1571">
        <f>SUM(I68:Q69)</f>
        <v>0</v>
      </c>
      <c r="J160" s="1571"/>
      <c r="K160" s="1572"/>
      <c r="L160" s="1572"/>
      <c r="M160" s="1572"/>
      <c r="N160" s="1572"/>
      <c r="O160" s="1589"/>
      <c r="P160" s="1590"/>
      <c r="Q160" s="1607"/>
      <c r="R160" s="1558"/>
      <c r="S160" s="1578"/>
      <c r="T160" s="1579"/>
      <c r="U160" s="1579"/>
      <c r="V160" s="1579"/>
      <c r="W160" s="1579"/>
      <c r="X160" s="1579"/>
      <c r="Y160" s="1579"/>
      <c r="Z160" s="1580"/>
      <c r="AA160" s="73"/>
      <c r="AB160" s="76"/>
      <c r="AC160" s="77"/>
      <c r="AD160" s="78"/>
    </row>
    <row r="161" spans="1:30">
      <c r="A161" s="83"/>
      <c r="B161" s="1467"/>
      <c r="C161" s="1163"/>
      <c r="D161" s="1092"/>
      <c r="E161" s="1079"/>
      <c r="F161" s="72"/>
      <c r="G161" s="1526" t="s">
        <v>30</v>
      </c>
      <c r="H161" s="1526"/>
      <c r="I161" s="1605">
        <f>SUM(I70:Q70)</f>
        <v>0</v>
      </c>
      <c r="J161" s="1606"/>
      <c r="K161" s="972" t="s">
        <v>185</v>
      </c>
      <c r="L161" s="972"/>
      <c r="M161" s="972"/>
      <c r="N161" s="972"/>
      <c r="O161" s="1587" t="str">
        <f>IF(I161=0,"",ROUNDDOWN(I161/20,1))</f>
        <v/>
      </c>
      <c r="P161" s="1588"/>
      <c r="Q161" s="1607"/>
      <c r="R161" s="1558"/>
      <c r="S161" s="1578"/>
      <c r="T161" s="1579"/>
      <c r="U161" s="1579"/>
      <c r="V161" s="1579"/>
      <c r="W161" s="1579"/>
      <c r="X161" s="1579"/>
      <c r="Y161" s="1579"/>
      <c r="Z161" s="1580"/>
      <c r="AA161" s="73"/>
      <c r="AB161" s="76"/>
      <c r="AC161" s="77"/>
      <c r="AD161" s="78"/>
    </row>
    <row r="162" spans="1:30">
      <c r="A162" s="83"/>
      <c r="B162" s="1467"/>
      <c r="C162" s="1163"/>
      <c r="D162" s="1092"/>
      <c r="E162" s="1079"/>
      <c r="F162" s="72"/>
      <c r="G162" s="1526" t="s">
        <v>31</v>
      </c>
      <c r="H162" s="1526"/>
      <c r="I162" s="1605">
        <f>SUM(I71:Q71)</f>
        <v>0</v>
      </c>
      <c r="J162" s="1606"/>
      <c r="K162" s="1572" t="s">
        <v>193</v>
      </c>
      <c r="L162" s="1572"/>
      <c r="M162" s="1572"/>
      <c r="N162" s="1572"/>
      <c r="O162" s="1574" t="str">
        <f>IF(I162+I163=0,"",ROUNDDOWN((I162+I163)/30,1))</f>
        <v/>
      </c>
      <c r="P162" s="1575"/>
      <c r="Q162" s="1607"/>
      <c r="R162" s="1558"/>
      <c r="S162" s="1578"/>
      <c r="T162" s="1579"/>
      <c r="U162" s="1579"/>
      <c r="V162" s="1579"/>
      <c r="W162" s="1579"/>
      <c r="X162" s="1579"/>
      <c r="Y162" s="1579"/>
      <c r="Z162" s="1580"/>
      <c r="AA162" s="73"/>
      <c r="AB162" s="76"/>
      <c r="AC162" s="77"/>
      <c r="AD162" s="78"/>
    </row>
    <row r="163" spans="1:30" ht="13.5" customHeight="1" thickBot="1">
      <c r="A163" s="83"/>
      <c r="B163" s="1467"/>
      <c r="C163" s="1163"/>
      <c r="D163" s="1092"/>
      <c r="E163" s="1079"/>
      <c r="F163" s="72"/>
      <c r="G163" s="1581" t="s">
        <v>32</v>
      </c>
      <c r="H163" s="1581"/>
      <c r="I163" s="1605">
        <f>SUM(I72:Q72)</f>
        <v>0</v>
      </c>
      <c r="J163" s="1606"/>
      <c r="K163" s="1573"/>
      <c r="L163" s="1573"/>
      <c r="M163" s="1573"/>
      <c r="N163" s="1573"/>
      <c r="O163" s="1576"/>
      <c r="P163" s="1577"/>
      <c r="Q163" s="1608"/>
      <c r="R163" s="1582"/>
      <c r="S163" s="1584"/>
      <c r="T163" s="1585"/>
      <c r="U163" s="1585"/>
      <c r="V163" s="1585"/>
      <c r="W163" s="1585"/>
      <c r="X163" s="1585"/>
      <c r="Y163" s="1585"/>
      <c r="Z163" s="1586"/>
      <c r="AA163" s="73"/>
      <c r="AB163" s="76"/>
      <c r="AC163" s="77"/>
      <c r="AD163" s="78"/>
    </row>
    <row r="164" spans="1:30" ht="13.8" thickTop="1">
      <c r="A164" s="81"/>
      <c r="B164" s="1467"/>
      <c r="C164" s="1163"/>
      <c r="D164" s="1092"/>
      <c r="E164" s="1079"/>
      <c r="F164" s="72"/>
      <c r="G164" s="1559" t="s">
        <v>347</v>
      </c>
      <c r="H164" s="1560"/>
      <c r="I164" s="1561">
        <f>SUM(I158:J163)</f>
        <v>0</v>
      </c>
      <c r="J164" s="1562"/>
      <c r="K164" s="1563" t="s">
        <v>0</v>
      </c>
      <c r="L164" s="1563"/>
      <c r="M164" s="1563"/>
      <c r="N164" s="1563"/>
      <c r="O164" s="1602">
        <f>IF(ROUND(SUM(O158:P163),0)=0,0,IF(ROUND(SUM(O158:P163),0)&lt;2,2,ROUND(SUM(O158:P163),0)))</f>
        <v>0</v>
      </c>
      <c r="P164" s="1603"/>
      <c r="Q164" s="1604">
        <f>SUM(Q158:R163)</f>
        <v>0</v>
      </c>
      <c r="R164" s="1566"/>
      <c r="S164" s="1568"/>
      <c r="T164" s="1569"/>
      <c r="U164" s="1569"/>
      <c r="V164" s="1569"/>
      <c r="W164" s="1569"/>
      <c r="X164" s="1569"/>
      <c r="Y164" s="1569"/>
      <c r="Z164" s="1570"/>
      <c r="AA164" s="73"/>
      <c r="AB164" s="76"/>
      <c r="AC164" s="77"/>
      <c r="AD164" s="78"/>
    </row>
    <row r="165" spans="1:30">
      <c r="A165" s="81"/>
      <c r="B165" s="1467"/>
      <c r="C165" s="1163"/>
      <c r="D165" s="1092"/>
      <c r="E165" s="1079"/>
      <c r="F165" s="72"/>
      <c r="G165" s="1" t="s">
        <v>36</v>
      </c>
      <c r="I165" s="88"/>
      <c r="J165" s="88"/>
      <c r="Q165" s="1" t="s">
        <v>34</v>
      </c>
      <c r="AA165" s="73"/>
      <c r="AB165" s="76"/>
      <c r="AC165" s="77"/>
      <c r="AD165" s="78"/>
    </row>
    <row r="166" spans="1:30">
      <c r="A166" s="81"/>
      <c r="B166" s="1467"/>
      <c r="C166" s="1163"/>
      <c r="D166" s="1092"/>
      <c r="E166" s="1079"/>
      <c r="F166" s="72"/>
      <c r="G166" s="1591" t="s">
        <v>26</v>
      </c>
      <c r="H166" s="1592"/>
      <c r="I166" s="1595" t="s">
        <v>340</v>
      </c>
      <c r="J166" s="1595"/>
      <c r="K166" s="1596" t="s">
        <v>342</v>
      </c>
      <c r="L166" s="1596"/>
      <c r="M166" s="1596"/>
      <c r="N166" s="1596"/>
      <c r="O166" s="1596"/>
      <c r="P166" s="1596"/>
      <c r="Q166" s="1596" t="s">
        <v>345</v>
      </c>
      <c r="R166" s="1591"/>
      <c r="S166" s="1597" t="s">
        <v>346</v>
      </c>
      <c r="T166" s="1598"/>
      <c r="U166" s="1598"/>
      <c r="V166" s="1598"/>
      <c r="W166" s="1598"/>
      <c r="X166" s="1598"/>
      <c r="Y166" s="1598"/>
      <c r="Z166" s="1599"/>
      <c r="AA166" s="73"/>
      <c r="AB166" s="76"/>
      <c r="AC166" s="77"/>
      <c r="AD166" s="78"/>
    </row>
    <row r="167" spans="1:30">
      <c r="A167" s="81"/>
      <c r="B167" s="1467"/>
      <c r="C167" s="1163"/>
      <c r="D167" s="1092"/>
      <c r="E167" s="1079"/>
      <c r="F167" s="72"/>
      <c r="G167" s="1593"/>
      <c r="H167" s="1594"/>
      <c r="I167" s="1600" t="s">
        <v>341</v>
      </c>
      <c r="J167" s="1600"/>
      <c r="K167" s="1601" t="s">
        <v>1007</v>
      </c>
      <c r="L167" s="1601"/>
      <c r="M167" s="1601"/>
      <c r="N167" s="1601"/>
      <c r="O167" s="1601"/>
      <c r="P167" s="1601"/>
      <c r="Q167" s="1601" t="s">
        <v>344</v>
      </c>
      <c r="R167" s="1593"/>
      <c r="S167" s="1597"/>
      <c r="T167" s="1598"/>
      <c r="U167" s="1598"/>
      <c r="V167" s="1598"/>
      <c r="W167" s="1598"/>
      <c r="X167" s="1598"/>
      <c r="Y167" s="1598"/>
      <c r="Z167" s="1599"/>
      <c r="AA167" s="73"/>
      <c r="AB167" s="76"/>
      <c r="AC167" s="77"/>
      <c r="AD167" s="78"/>
    </row>
    <row r="168" spans="1:30">
      <c r="A168" s="81"/>
      <c r="B168" s="1467"/>
      <c r="C168" s="1163"/>
      <c r="D168" s="1092"/>
      <c r="E168" s="1079"/>
      <c r="F168" s="72"/>
      <c r="G168" s="1526" t="s">
        <v>27</v>
      </c>
      <c r="H168" s="1526"/>
      <c r="I168" s="1571">
        <f>SUM(U66:Z66)</f>
        <v>0</v>
      </c>
      <c r="J168" s="1571"/>
      <c r="K168" s="972" t="s">
        <v>184</v>
      </c>
      <c r="L168" s="972"/>
      <c r="M168" s="972"/>
      <c r="N168" s="972"/>
      <c r="O168" s="1587" t="str">
        <f>IF(I168=0,"",ROUNDDOWN(I168/3,1))</f>
        <v/>
      </c>
      <c r="P168" s="1588"/>
      <c r="Q168" s="1558"/>
      <c r="R168" s="1347"/>
      <c r="S168" s="1578"/>
      <c r="T168" s="1579"/>
      <c r="U168" s="1579"/>
      <c r="V168" s="1579"/>
      <c r="W168" s="1579"/>
      <c r="X168" s="1579"/>
      <c r="Y168" s="1579"/>
      <c r="Z168" s="1580"/>
      <c r="AA168" s="73"/>
      <c r="AB168" s="76"/>
      <c r="AC168" s="77"/>
      <c r="AD168" s="78"/>
    </row>
    <row r="169" spans="1:30">
      <c r="A169" s="81"/>
      <c r="B169" s="1467"/>
      <c r="C169" s="1163"/>
      <c r="D169" s="1092"/>
      <c r="E169" s="1079"/>
      <c r="F169" s="72"/>
      <c r="G169" s="1526" t="s">
        <v>28</v>
      </c>
      <c r="H169" s="1526"/>
      <c r="I169" s="1571">
        <f>SUM(U67:Z67)</f>
        <v>0</v>
      </c>
      <c r="J169" s="1571"/>
      <c r="K169" s="1572" t="s">
        <v>192</v>
      </c>
      <c r="L169" s="1572"/>
      <c r="M169" s="1572"/>
      <c r="N169" s="1572"/>
      <c r="O169" s="1574" t="str">
        <f>IF(I169+I170=0,"",ROUNDDOWN((I169+I170)/6,1))</f>
        <v/>
      </c>
      <c r="P169" s="1575"/>
      <c r="Q169" s="1558"/>
      <c r="R169" s="1347"/>
      <c r="S169" s="1578"/>
      <c r="T169" s="1579"/>
      <c r="U169" s="1579"/>
      <c r="V169" s="1579"/>
      <c r="W169" s="1579"/>
      <c r="X169" s="1579"/>
      <c r="Y169" s="1579"/>
      <c r="Z169" s="1580"/>
      <c r="AA169" s="73"/>
      <c r="AB169" s="76"/>
      <c r="AC169" s="77"/>
      <c r="AD169" s="78"/>
    </row>
    <row r="170" spans="1:30">
      <c r="A170" s="81"/>
      <c r="B170" s="1467"/>
      <c r="C170" s="1163"/>
      <c r="D170" s="1092"/>
      <c r="E170" s="1079"/>
      <c r="F170" s="72"/>
      <c r="G170" s="1526" t="s">
        <v>29</v>
      </c>
      <c r="H170" s="1526"/>
      <c r="I170" s="1571">
        <f>SUM(R68:Z69)</f>
        <v>0</v>
      </c>
      <c r="J170" s="1571"/>
      <c r="K170" s="1572"/>
      <c r="L170" s="1572"/>
      <c r="M170" s="1572"/>
      <c r="N170" s="1572"/>
      <c r="O170" s="1589"/>
      <c r="P170" s="1590"/>
      <c r="Q170" s="1558"/>
      <c r="R170" s="1347"/>
      <c r="S170" s="1578"/>
      <c r="T170" s="1579"/>
      <c r="U170" s="1579"/>
      <c r="V170" s="1579"/>
      <c r="W170" s="1579"/>
      <c r="X170" s="1579"/>
      <c r="Y170" s="1579"/>
      <c r="Z170" s="1580"/>
      <c r="AA170" s="73"/>
      <c r="AB170" s="76"/>
      <c r="AC170" s="77"/>
      <c r="AD170" s="78"/>
    </row>
    <row r="171" spans="1:30" ht="13.5" customHeight="1">
      <c r="A171" s="81"/>
      <c r="B171" s="1467"/>
      <c r="C171" s="1163"/>
      <c r="D171" s="1092"/>
      <c r="E171" s="1079"/>
      <c r="F171" s="72"/>
      <c r="G171" s="1526" t="s">
        <v>30</v>
      </c>
      <c r="H171" s="1526"/>
      <c r="I171" s="1571">
        <f>SUM(R70:Z70)</f>
        <v>0</v>
      </c>
      <c r="J171" s="1571"/>
      <c r="K171" s="972" t="s">
        <v>185</v>
      </c>
      <c r="L171" s="972"/>
      <c r="M171" s="972"/>
      <c r="N171" s="972"/>
      <c r="O171" s="1587" t="str">
        <f>IF(I171=0,"",ROUNDDOWN(I171/20,1))</f>
        <v/>
      </c>
      <c r="P171" s="1588"/>
      <c r="Q171" s="1558"/>
      <c r="R171" s="1347"/>
      <c r="S171" s="1578"/>
      <c r="T171" s="1579"/>
      <c r="U171" s="1579"/>
      <c r="V171" s="1579"/>
      <c r="W171" s="1579"/>
      <c r="X171" s="1579"/>
      <c r="Y171" s="1579"/>
      <c r="Z171" s="1580"/>
      <c r="AA171" s="73"/>
      <c r="AB171" s="76"/>
      <c r="AC171" s="77"/>
      <c r="AD171" s="78"/>
    </row>
    <row r="172" spans="1:30" ht="13.5" customHeight="1">
      <c r="A172" s="81"/>
      <c r="B172" s="214"/>
      <c r="C172" s="338"/>
      <c r="D172" s="330"/>
      <c r="E172" s="1079"/>
      <c r="F172" s="72"/>
      <c r="G172" s="1526" t="s">
        <v>31</v>
      </c>
      <c r="H172" s="1526"/>
      <c r="I172" s="1571">
        <f>SUM(R71:Z71)</f>
        <v>0</v>
      </c>
      <c r="J172" s="1571"/>
      <c r="K172" s="1572" t="s">
        <v>193</v>
      </c>
      <c r="L172" s="1572"/>
      <c r="M172" s="1572"/>
      <c r="N172" s="1572"/>
      <c r="O172" s="1574" t="str">
        <f>IF(I172+I173=0,"",ROUNDDOWN((I172+I173)/30,1))</f>
        <v/>
      </c>
      <c r="P172" s="1575"/>
      <c r="Q172" s="1558"/>
      <c r="R172" s="1347"/>
      <c r="S172" s="1578"/>
      <c r="T172" s="1579"/>
      <c r="U172" s="1579"/>
      <c r="V172" s="1579"/>
      <c r="W172" s="1579"/>
      <c r="X172" s="1579"/>
      <c r="Y172" s="1579"/>
      <c r="Z172" s="1580"/>
      <c r="AA172" s="73"/>
      <c r="AB172" s="76"/>
      <c r="AC172" s="77"/>
      <c r="AD172" s="78"/>
    </row>
    <row r="173" spans="1:30" ht="13.5" customHeight="1" thickBot="1">
      <c r="A173" s="81"/>
      <c r="B173" s="214"/>
      <c r="C173" s="338"/>
      <c r="D173" s="330"/>
      <c r="E173" s="1079"/>
      <c r="F173" s="72"/>
      <c r="G173" s="1581" t="s">
        <v>32</v>
      </c>
      <c r="H173" s="1581"/>
      <c r="I173" s="1571">
        <f>SUM(R72:Z72)</f>
        <v>0</v>
      </c>
      <c r="J173" s="1571"/>
      <c r="K173" s="1573"/>
      <c r="L173" s="1573"/>
      <c r="M173" s="1573"/>
      <c r="N173" s="1573"/>
      <c r="O173" s="1576"/>
      <c r="P173" s="1577"/>
      <c r="Q173" s="1582"/>
      <c r="R173" s="1583"/>
      <c r="S173" s="1584"/>
      <c r="T173" s="1585"/>
      <c r="U173" s="1585"/>
      <c r="V173" s="1585"/>
      <c r="W173" s="1585"/>
      <c r="X173" s="1585"/>
      <c r="Y173" s="1585"/>
      <c r="Z173" s="1586"/>
      <c r="AA173" s="73"/>
      <c r="AB173" s="76"/>
      <c r="AC173" s="77"/>
      <c r="AD173" s="78"/>
    </row>
    <row r="174" spans="1:30" ht="13.5" customHeight="1" thickTop="1">
      <c r="A174" s="81"/>
      <c r="B174" s="214"/>
      <c r="C174" s="338"/>
      <c r="D174" s="330"/>
      <c r="E174" s="1079"/>
      <c r="F174" s="72"/>
      <c r="G174" s="1559" t="s">
        <v>347</v>
      </c>
      <c r="H174" s="1560"/>
      <c r="I174" s="1561">
        <f>SUM(I168:J173)</f>
        <v>0</v>
      </c>
      <c r="J174" s="1562"/>
      <c r="K174" s="1563" t="s">
        <v>0</v>
      </c>
      <c r="L174" s="1563"/>
      <c r="M174" s="1563"/>
      <c r="N174" s="1563"/>
      <c r="O174" s="1564">
        <f>IF(ROUND(SUM(O168:P173),0)=0,0,IF(ROUND(SUM(O168:P173),0)&lt;2,2,ROUND(SUM(O168:P173),0)))</f>
        <v>0</v>
      </c>
      <c r="P174" s="1565"/>
      <c r="Q174" s="1566">
        <f>SUM(Q168:R173)</f>
        <v>0</v>
      </c>
      <c r="R174" s="1567"/>
      <c r="S174" s="1568"/>
      <c r="T174" s="1569"/>
      <c r="U174" s="1569"/>
      <c r="V174" s="1569"/>
      <c r="W174" s="1569"/>
      <c r="X174" s="1569"/>
      <c r="Y174" s="1569"/>
      <c r="Z174" s="1570"/>
      <c r="AA174" s="73"/>
      <c r="AB174" s="76"/>
      <c r="AC174" s="77"/>
      <c r="AD174" s="78"/>
    </row>
    <row r="175" spans="1:30" ht="13.5" customHeight="1">
      <c r="A175" s="81"/>
      <c r="B175" s="214"/>
      <c r="C175" s="338"/>
      <c r="D175" s="330"/>
      <c r="E175" s="1079"/>
      <c r="F175" s="72"/>
      <c r="G175" s="131"/>
      <c r="H175" s="131"/>
      <c r="I175" s="484"/>
      <c r="J175" s="484"/>
      <c r="K175" s="131"/>
      <c r="L175" s="131"/>
      <c r="M175" s="131"/>
      <c r="N175" s="131"/>
      <c r="O175" s="484"/>
      <c r="P175" s="484"/>
      <c r="Q175" s="485"/>
      <c r="R175" s="485"/>
      <c r="S175" s="486"/>
      <c r="T175" s="486"/>
      <c r="U175" s="486"/>
      <c r="V175" s="486"/>
      <c r="W175" s="486"/>
      <c r="X175" s="486"/>
      <c r="Y175" s="486"/>
      <c r="Z175" s="486"/>
      <c r="AA175" s="73"/>
      <c r="AB175" s="76"/>
      <c r="AC175" s="77"/>
      <c r="AD175" s="78"/>
    </row>
    <row r="176" spans="1:30" ht="13.5" customHeight="1">
      <c r="A176" s="81"/>
      <c r="B176" s="214"/>
      <c r="C176" s="338"/>
      <c r="D176" s="330"/>
      <c r="E176" s="1079"/>
      <c r="F176" s="72"/>
      <c r="G176" s="131"/>
      <c r="H176" s="131"/>
      <c r="I176" s="484"/>
      <c r="J176" s="484"/>
      <c r="K176" s="131"/>
      <c r="L176" s="131"/>
      <c r="M176" s="131"/>
      <c r="N176" s="131"/>
      <c r="O176" s="484"/>
      <c r="P176" s="484"/>
      <c r="Q176" s="485"/>
      <c r="R176" s="485"/>
      <c r="S176" s="486"/>
      <c r="T176" s="486"/>
      <c r="U176" s="486"/>
      <c r="V176" s="486"/>
      <c r="W176" s="486"/>
      <c r="X176" s="486"/>
      <c r="Y176" s="486"/>
      <c r="Z176" s="486"/>
      <c r="AA176" s="73"/>
      <c r="AB176" s="76"/>
      <c r="AC176" s="77"/>
      <c r="AD176" s="78"/>
    </row>
    <row r="177" spans="1:30" ht="13.5" customHeight="1">
      <c r="A177" s="81"/>
      <c r="B177" s="214"/>
      <c r="C177" s="338"/>
      <c r="D177" s="330"/>
      <c r="E177" s="1079"/>
      <c r="F177" s="72"/>
      <c r="G177" s="131"/>
      <c r="H177" s="131"/>
      <c r="I177" s="484"/>
      <c r="J177" s="484"/>
      <c r="K177" s="131"/>
      <c r="L177" s="131"/>
      <c r="M177" s="131"/>
      <c r="N177" s="131"/>
      <c r="O177" s="484"/>
      <c r="P177" s="484"/>
      <c r="Q177" s="485"/>
      <c r="R177" s="485"/>
      <c r="S177" s="486"/>
      <c r="T177" s="486"/>
      <c r="U177" s="486"/>
      <c r="V177" s="486"/>
      <c r="W177" s="486"/>
      <c r="X177" s="486"/>
      <c r="Y177" s="486"/>
      <c r="Z177" s="486"/>
      <c r="AA177" s="73"/>
      <c r="AB177" s="76"/>
      <c r="AC177" s="77"/>
      <c r="AD177" s="78"/>
    </row>
    <row r="178" spans="1:30" ht="13.5" customHeight="1">
      <c r="A178" s="81"/>
      <c r="B178" s="214"/>
      <c r="C178" s="338"/>
      <c r="D178" s="330"/>
      <c r="E178" s="1079"/>
      <c r="F178" s="72"/>
      <c r="G178" s="131"/>
      <c r="H178" s="131"/>
      <c r="I178" s="484"/>
      <c r="J178" s="484"/>
      <c r="K178" s="131"/>
      <c r="L178" s="131"/>
      <c r="M178" s="131"/>
      <c r="N178" s="131"/>
      <c r="O178" s="484"/>
      <c r="P178" s="484"/>
      <c r="Q178" s="485"/>
      <c r="R178" s="485"/>
      <c r="S178" s="486"/>
      <c r="T178" s="486"/>
      <c r="U178" s="486"/>
      <c r="V178" s="486"/>
      <c r="W178" s="486"/>
      <c r="X178" s="486"/>
      <c r="Y178" s="486"/>
      <c r="Z178" s="486"/>
      <c r="AA178" s="73"/>
      <c r="AB178" s="76"/>
      <c r="AC178" s="77"/>
      <c r="AD178" s="78"/>
    </row>
    <row r="179" spans="1:30" ht="13.5" customHeight="1">
      <c r="A179" s="81"/>
      <c r="B179" s="214"/>
      <c r="C179" s="338"/>
      <c r="D179" s="330"/>
      <c r="E179" s="1079"/>
      <c r="F179" s="72"/>
      <c r="G179" s="131"/>
      <c r="H179" s="131"/>
      <c r="I179" s="484"/>
      <c r="J179" s="484"/>
      <c r="K179" s="131"/>
      <c r="L179" s="131"/>
      <c r="M179" s="131"/>
      <c r="N179" s="131"/>
      <c r="O179" s="484"/>
      <c r="P179" s="484"/>
      <c r="Q179" s="485"/>
      <c r="R179" s="485"/>
      <c r="S179" s="486"/>
      <c r="T179" s="486"/>
      <c r="U179" s="486"/>
      <c r="V179" s="486"/>
      <c r="W179" s="486"/>
      <c r="X179" s="486"/>
      <c r="Y179" s="486"/>
      <c r="Z179" s="486"/>
      <c r="AA179" s="73"/>
      <c r="AB179" s="76"/>
      <c r="AC179" s="77"/>
      <c r="AD179" s="78"/>
    </row>
    <row r="180" spans="1:30" ht="13.5" customHeight="1">
      <c r="A180" s="81"/>
      <c r="B180" s="214"/>
      <c r="C180" s="338"/>
      <c r="D180" s="330"/>
      <c r="E180" s="1079"/>
      <c r="F180" s="72"/>
      <c r="G180" s="131"/>
      <c r="H180" s="131"/>
      <c r="I180" s="484"/>
      <c r="J180" s="484"/>
      <c r="K180" s="131"/>
      <c r="L180" s="131"/>
      <c r="M180" s="131"/>
      <c r="N180" s="131"/>
      <c r="O180" s="484"/>
      <c r="P180" s="484"/>
      <c r="Q180" s="485"/>
      <c r="R180" s="485"/>
      <c r="S180" s="486"/>
      <c r="T180" s="486"/>
      <c r="U180" s="486"/>
      <c r="V180" s="486"/>
      <c r="W180" s="486"/>
      <c r="X180" s="486"/>
      <c r="Y180" s="486"/>
      <c r="Z180" s="486"/>
      <c r="AA180" s="73"/>
      <c r="AB180" s="76"/>
      <c r="AC180" s="77"/>
      <c r="AD180" s="78"/>
    </row>
    <row r="181" spans="1:30" ht="13.5" customHeight="1">
      <c r="A181" s="169"/>
      <c r="B181" s="220"/>
      <c r="C181" s="357"/>
      <c r="D181" s="349"/>
      <c r="E181" s="1080"/>
      <c r="F181" s="103"/>
      <c r="G181" s="213"/>
      <c r="H181" s="213"/>
      <c r="I181" s="488"/>
      <c r="J181" s="488"/>
      <c r="K181" s="213"/>
      <c r="L181" s="213"/>
      <c r="M181" s="213"/>
      <c r="N181" s="213"/>
      <c r="O181" s="488"/>
      <c r="P181" s="488"/>
      <c r="Q181" s="489"/>
      <c r="R181" s="489"/>
      <c r="S181" s="490"/>
      <c r="T181" s="490"/>
      <c r="U181" s="490"/>
      <c r="V181" s="490"/>
      <c r="W181" s="490"/>
      <c r="X181" s="490"/>
      <c r="Y181" s="490"/>
      <c r="Z181" s="490"/>
      <c r="AA181" s="108"/>
      <c r="AB181" s="93"/>
      <c r="AC181" s="94"/>
      <c r="AD181" s="95"/>
    </row>
    <row r="182" spans="1:30" ht="2.4" customHeight="1">
      <c r="A182" s="426"/>
      <c r="B182" s="424"/>
      <c r="C182" s="425"/>
      <c r="D182" s="408"/>
      <c r="E182" s="426"/>
      <c r="F182" s="416"/>
      <c r="G182" s="417"/>
      <c r="H182" s="417"/>
      <c r="I182" s="417"/>
      <c r="J182" s="417"/>
      <c r="K182" s="417"/>
      <c r="L182" s="417"/>
      <c r="M182" s="417"/>
      <c r="N182" s="417"/>
      <c r="O182" s="417"/>
      <c r="P182" s="417"/>
      <c r="Q182" s="417"/>
      <c r="R182" s="417"/>
      <c r="S182" s="417"/>
      <c r="T182" s="417"/>
      <c r="U182" s="417"/>
      <c r="V182" s="417"/>
      <c r="W182" s="417"/>
      <c r="X182" s="417"/>
      <c r="Y182" s="417"/>
      <c r="Z182" s="417"/>
      <c r="AA182" s="418"/>
      <c r="AB182" s="473"/>
      <c r="AC182" s="474"/>
      <c r="AD182" s="475"/>
    </row>
    <row r="183" spans="1:30" ht="13.5" customHeight="1">
      <c r="A183" s="81"/>
      <c r="B183" s="214"/>
      <c r="C183" s="338"/>
      <c r="D183" s="330"/>
      <c r="E183" s="1082" t="s">
        <v>1136</v>
      </c>
      <c r="F183" s="72"/>
      <c r="G183" s="131"/>
      <c r="H183" s="131"/>
      <c r="I183" s="484"/>
      <c r="J183" s="484"/>
      <c r="K183" s="131"/>
      <c r="L183" s="131"/>
      <c r="M183" s="131"/>
      <c r="N183" s="131"/>
      <c r="O183" s="484"/>
      <c r="P183" s="484"/>
      <c r="Q183" s="485"/>
      <c r="R183" s="485"/>
      <c r="S183" s="486"/>
      <c r="T183" s="486"/>
      <c r="U183" s="486"/>
      <c r="V183" s="486"/>
      <c r="W183" s="486"/>
      <c r="X183" s="486"/>
      <c r="Y183" s="486"/>
      <c r="Z183" s="486"/>
      <c r="AA183" s="73"/>
      <c r="AB183" s="76"/>
      <c r="AC183" s="77"/>
      <c r="AD183" s="78"/>
    </row>
    <row r="184" spans="1:30" ht="13.5" customHeight="1">
      <c r="A184" s="81"/>
      <c r="B184" s="214"/>
      <c r="C184" s="338"/>
      <c r="D184" s="330"/>
      <c r="E184" s="1082"/>
      <c r="F184" s="72"/>
      <c r="G184" s="131"/>
      <c r="H184" s="131"/>
      <c r="I184" s="484"/>
      <c r="J184" s="484"/>
      <c r="K184" s="131"/>
      <c r="L184" s="131"/>
      <c r="M184" s="131"/>
      <c r="N184" s="131"/>
      <c r="O184" s="484"/>
      <c r="P184" s="484"/>
      <c r="Q184" s="485"/>
      <c r="R184" s="485"/>
      <c r="S184" s="486"/>
      <c r="T184" s="486"/>
      <c r="U184" s="486"/>
      <c r="V184" s="486"/>
      <c r="W184" s="486"/>
      <c r="X184" s="486"/>
      <c r="Y184" s="486"/>
      <c r="Z184" s="486"/>
      <c r="AA184" s="73"/>
      <c r="AB184" s="76"/>
      <c r="AC184" s="77"/>
      <c r="AD184" s="78"/>
    </row>
    <row r="185" spans="1:30" ht="13.5" customHeight="1">
      <c r="A185" s="81"/>
      <c r="B185" s="214"/>
      <c r="C185" s="338"/>
      <c r="D185" s="330"/>
      <c r="E185" s="1082"/>
      <c r="F185" s="72"/>
      <c r="G185" s="131"/>
      <c r="H185" s="131"/>
      <c r="I185" s="484"/>
      <c r="J185" s="484"/>
      <c r="K185" s="131"/>
      <c r="L185" s="131"/>
      <c r="M185" s="131"/>
      <c r="N185" s="131"/>
      <c r="O185" s="484"/>
      <c r="P185" s="484"/>
      <c r="Q185" s="485"/>
      <c r="R185" s="485"/>
      <c r="S185" s="486"/>
      <c r="T185" s="486"/>
      <c r="U185" s="486"/>
      <c r="V185" s="486"/>
      <c r="W185" s="486"/>
      <c r="X185" s="486"/>
      <c r="Y185" s="486"/>
      <c r="Z185" s="486"/>
      <c r="AA185" s="73"/>
      <c r="AB185" s="76"/>
      <c r="AC185" s="77"/>
      <c r="AD185" s="78"/>
    </row>
    <row r="186" spans="1:30" ht="13.5" customHeight="1">
      <c r="A186" s="81"/>
      <c r="B186" s="214"/>
      <c r="C186" s="338"/>
      <c r="D186" s="330"/>
      <c r="E186" s="1082"/>
      <c r="F186" s="72"/>
      <c r="G186" s="131"/>
      <c r="H186" s="131"/>
      <c r="I186" s="484"/>
      <c r="J186" s="484"/>
      <c r="K186" s="131"/>
      <c r="L186" s="131"/>
      <c r="M186" s="131"/>
      <c r="N186" s="131"/>
      <c r="O186" s="484"/>
      <c r="P186" s="484"/>
      <c r="Q186" s="485"/>
      <c r="R186" s="485"/>
      <c r="S186" s="486"/>
      <c r="T186" s="486"/>
      <c r="U186" s="486"/>
      <c r="V186" s="486"/>
      <c r="W186" s="486"/>
      <c r="X186" s="486"/>
      <c r="Y186" s="486"/>
      <c r="Z186" s="486"/>
      <c r="AA186" s="73"/>
      <c r="AB186" s="76"/>
      <c r="AC186" s="77"/>
      <c r="AD186" s="78"/>
    </row>
    <row r="187" spans="1:30" ht="13.5" customHeight="1">
      <c r="A187" s="81"/>
      <c r="B187" s="214"/>
      <c r="C187" s="338"/>
      <c r="D187" s="330"/>
      <c r="E187" s="1082"/>
      <c r="F187" s="72"/>
      <c r="G187" s="131"/>
      <c r="H187" s="131"/>
      <c r="I187" s="484"/>
      <c r="J187" s="484"/>
      <c r="K187" s="131"/>
      <c r="L187" s="131"/>
      <c r="M187" s="131"/>
      <c r="N187" s="131"/>
      <c r="O187" s="484"/>
      <c r="P187" s="484"/>
      <c r="Q187" s="485"/>
      <c r="R187" s="485"/>
      <c r="S187" s="486"/>
      <c r="T187" s="486"/>
      <c r="U187" s="486"/>
      <c r="V187" s="486"/>
      <c r="W187" s="486"/>
      <c r="X187" s="486"/>
      <c r="Y187" s="486"/>
      <c r="Z187" s="486"/>
      <c r="AA187" s="73"/>
      <c r="AB187" s="76"/>
      <c r="AC187" s="77"/>
      <c r="AD187" s="78"/>
    </row>
    <row r="188" spans="1:30" ht="13.5" customHeight="1">
      <c r="A188" s="81"/>
      <c r="B188" s="214"/>
      <c r="C188" s="338"/>
      <c r="D188" s="330"/>
      <c r="E188" s="1082"/>
      <c r="F188" s="72"/>
      <c r="G188" s="131"/>
      <c r="H188" s="131"/>
      <c r="I188" s="484"/>
      <c r="J188" s="484"/>
      <c r="K188" s="131"/>
      <c r="L188" s="131"/>
      <c r="M188" s="131"/>
      <c r="N188" s="131"/>
      <c r="O188" s="484"/>
      <c r="P188" s="484"/>
      <c r="Q188" s="485"/>
      <c r="R188" s="485"/>
      <c r="S188" s="486"/>
      <c r="T188" s="486"/>
      <c r="U188" s="486"/>
      <c r="V188" s="486"/>
      <c r="W188" s="486"/>
      <c r="X188" s="486"/>
      <c r="Y188" s="486"/>
      <c r="Z188" s="486"/>
      <c r="AA188" s="73"/>
      <c r="AB188" s="76"/>
      <c r="AC188" s="77"/>
      <c r="AD188" s="78"/>
    </row>
    <row r="189" spans="1:30" ht="13.5" customHeight="1">
      <c r="A189" s="81"/>
      <c r="B189" s="214"/>
      <c r="C189" s="338"/>
      <c r="D189" s="330"/>
      <c r="E189" s="1082"/>
      <c r="F189" s="72"/>
      <c r="G189" s="131"/>
      <c r="H189" s="131"/>
      <c r="I189" s="484"/>
      <c r="J189" s="484"/>
      <c r="K189" s="131"/>
      <c r="L189" s="131"/>
      <c r="M189" s="131"/>
      <c r="N189" s="131"/>
      <c r="O189" s="484"/>
      <c r="P189" s="484"/>
      <c r="Q189" s="485"/>
      <c r="R189" s="485"/>
      <c r="S189" s="486"/>
      <c r="T189" s="486"/>
      <c r="U189" s="486"/>
      <c r="V189" s="486"/>
      <c r="W189" s="486"/>
      <c r="X189" s="486"/>
      <c r="Y189" s="486"/>
      <c r="Z189" s="486"/>
      <c r="AA189" s="73"/>
      <c r="AB189" s="76"/>
      <c r="AC189" s="77"/>
      <c r="AD189" s="78"/>
    </row>
    <row r="190" spans="1:30" ht="13.5" customHeight="1">
      <c r="A190" s="81"/>
      <c r="B190" s="214"/>
      <c r="C190" s="338"/>
      <c r="D190" s="330"/>
      <c r="E190" s="1082"/>
      <c r="F190" s="72"/>
      <c r="G190" s="131"/>
      <c r="H190" s="131"/>
      <c r="I190" s="484"/>
      <c r="J190" s="484"/>
      <c r="K190" s="131"/>
      <c r="L190" s="131"/>
      <c r="M190" s="131"/>
      <c r="N190" s="131"/>
      <c r="O190" s="484"/>
      <c r="P190" s="484"/>
      <c r="Q190" s="485"/>
      <c r="R190" s="485"/>
      <c r="S190" s="486"/>
      <c r="T190" s="486"/>
      <c r="U190" s="486"/>
      <c r="V190" s="486"/>
      <c r="W190" s="486"/>
      <c r="X190" s="486"/>
      <c r="Y190" s="486"/>
      <c r="Z190" s="486"/>
      <c r="AA190" s="73"/>
      <c r="AB190" s="76"/>
      <c r="AC190" s="77"/>
      <c r="AD190" s="78"/>
    </row>
    <row r="191" spans="1:30" ht="13.5" customHeight="1">
      <c r="A191" s="81"/>
      <c r="B191" s="214"/>
      <c r="C191" s="338"/>
      <c r="D191" s="330"/>
      <c r="E191" s="1082"/>
      <c r="F191" s="72"/>
      <c r="G191" s="131"/>
      <c r="H191" s="131"/>
      <c r="I191" s="484"/>
      <c r="J191" s="484"/>
      <c r="K191" s="131"/>
      <c r="L191" s="131"/>
      <c r="M191" s="131"/>
      <c r="N191" s="131"/>
      <c r="O191" s="484"/>
      <c r="P191" s="484"/>
      <c r="Q191" s="485"/>
      <c r="R191" s="485"/>
      <c r="S191" s="486"/>
      <c r="T191" s="486"/>
      <c r="U191" s="486"/>
      <c r="V191" s="486"/>
      <c r="W191" s="486"/>
      <c r="X191" s="486"/>
      <c r="Y191" s="486"/>
      <c r="Z191" s="486"/>
      <c r="AA191" s="73"/>
      <c r="AB191" s="76"/>
      <c r="AC191" s="77"/>
      <c r="AD191" s="78"/>
    </row>
    <row r="192" spans="1:30" ht="13.5" customHeight="1">
      <c r="A192" s="81"/>
      <c r="B192" s="214"/>
      <c r="C192" s="338"/>
      <c r="D192" s="330"/>
      <c r="E192" s="1082"/>
      <c r="F192" s="72"/>
      <c r="G192" s="131"/>
      <c r="H192" s="131"/>
      <c r="I192" s="484"/>
      <c r="J192" s="484"/>
      <c r="K192" s="131"/>
      <c r="L192" s="131"/>
      <c r="M192" s="131"/>
      <c r="N192" s="131"/>
      <c r="O192" s="484"/>
      <c r="P192" s="484"/>
      <c r="Q192" s="485"/>
      <c r="R192" s="485"/>
      <c r="S192" s="486"/>
      <c r="T192" s="486"/>
      <c r="U192" s="486"/>
      <c r="V192" s="486"/>
      <c r="W192" s="486"/>
      <c r="X192" s="486"/>
      <c r="Y192" s="486"/>
      <c r="Z192" s="486"/>
      <c r="AA192" s="73"/>
      <c r="AB192" s="76"/>
      <c r="AC192" s="77"/>
      <c r="AD192" s="78"/>
    </row>
    <row r="193" spans="1:30" ht="13.5" customHeight="1">
      <c r="A193" s="81"/>
      <c r="B193" s="214"/>
      <c r="C193" s="338"/>
      <c r="D193" s="330"/>
      <c r="E193" s="1082"/>
      <c r="F193" s="72"/>
      <c r="G193" s="131"/>
      <c r="H193" s="131"/>
      <c r="I193" s="484"/>
      <c r="J193" s="484"/>
      <c r="K193" s="131"/>
      <c r="L193" s="131"/>
      <c r="M193" s="131"/>
      <c r="N193" s="131"/>
      <c r="O193" s="484"/>
      <c r="P193" s="484"/>
      <c r="Q193" s="485"/>
      <c r="R193" s="485"/>
      <c r="S193" s="486"/>
      <c r="T193" s="486"/>
      <c r="U193" s="486"/>
      <c r="V193" s="486"/>
      <c r="W193" s="486"/>
      <c r="X193" s="486"/>
      <c r="Y193" s="486"/>
      <c r="Z193" s="486"/>
      <c r="AA193" s="73"/>
      <c r="AB193" s="76"/>
      <c r="AC193" s="77"/>
      <c r="AD193" s="78"/>
    </row>
    <row r="194" spans="1:30" ht="13.5" customHeight="1">
      <c r="A194" s="81"/>
      <c r="B194" s="214"/>
      <c r="C194" s="338"/>
      <c r="D194" s="330"/>
      <c r="E194" s="1082"/>
      <c r="F194" s="72"/>
      <c r="G194" s="131"/>
      <c r="H194" s="131"/>
      <c r="I194" s="484"/>
      <c r="J194" s="484"/>
      <c r="K194" s="131"/>
      <c r="L194" s="131"/>
      <c r="M194" s="131"/>
      <c r="N194" s="131"/>
      <c r="O194" s="484"/>
      <c r="P194" s="484"/>
      <c r="Q194" s="485"/>
      <c r="R194" s="485"/>
      <c r="S194" s="486"/>
      <c r="T194" s="486"/>
      <c r="U194" s="486"/>
      <c r="V194" s="486"/>
      <c r="W194" s="486"/>
      <c r="X194" s="486"/>
      <c r="Y194" s="486"/>
      <c r="Z194" s="486"/>
      <c r="AA194" s="73"/>
      <c r="AB194" s="76"/>
      <c r="AC194" s="77"/>
      <c r="AD194" s="78"/>
    </row>
    <row r="195" spans="1:30" ht="13.5" customHeight="1">
      <c r="A195" s="81"/>
      <c r="B195" s="214"/>
      <c r="C195" s="338"/>
      <c r="D195" s="330"/>
      <c r="E195" s="1082"/>
      <c r="F195" s="72"/>
      <c r="G195" s="131"/>
      <c r="H195" s="131"/>
      <c r="I195" s="484"/>
      <c r="J195" s="484"/>
      <c r="K195" s="131"/>
      <c r="L195" s="131"/>
      <c r="M195" s="131"/>
      <c r="N195" s="131"/>
      <c r="O195" s="484"/>
      <c r="P195" s="484"/>
      <c r="Q195" s="485"/>
      <c r="R195" s="485"/>
      <c r="S195" s="486"/>
      <c r="T195" s="486"/>
      <c r="U195" s="486"/>
      <c r="V195" s="486"/>
      <c r="W195" s="486"/>
      <c r="X195" s="486"/>
      <c r="Y195" s="486"/>
      <c r="Z195" s="486"/>
      <c r="AA195" s="73"/>
      <c r="AB195" s="76"/>
      <c r="AC195" s="77"/>
      <c r="AD195" s="78"/>
    </row>
    <row r="196" spans="1:30" ht="6.75" customHeight="1">
      <c r="A196" s="81"/>
      <c r="B196" s="82"/>
      <c r="C196" s="310"/>
      <c r="D196" s="330"/>
      <c r="E196" s="81"/>
      <c r="F196" s="72"/>
      <c r="G196" s="37"/>
      <c r="H196" s="37"/>
      <c r="I196" s="37"/>
      <c r="J196" s="37"/>
      <c r="K196" s="37"/>
      <c r="L196" s="37"/>
      <c r="W196" s="37"/>
      <c r="X196" s="37"/>
      <c r="Y196" s="37"/>
      <c r="Z196" s="37"/>
      <c r="AA196" s="73"/>
      <c r="AB196" s="331"/>
      <c r="AC196" s="332"/>
      <c r="AD196" s="333"/>
    </row>
    <row r="197" spans="1:30" ht="3.75" customHeight="1">
      <c r="A197" s="83"/>
      <c r="B197" s="82"/>
      <c r="C197" s="350"/>
      <c r="D197" s="172"/>
      <c r="E197" s="83"/>
      <c r="F197" s="72"/>
      <c r="G197" s="492"/>
      <c r="H197" s="493"/>
      <c r="I197" s="493"/>
      <c r="J197" s="493"/>
      <c r="K197" s="493"/>
      <c r="L197" s="493"/>
      <c r="M197" s="493"/>
      <c r="N197" s="493"/>
      <c r="O197" s="493"/>
      <c r="P197" s="493"/>
      <c r="Q197" s="493"/>
      <c r="R197" s="493"/>
      <c r="S197" s="493"/>
      <c r="T197" s="493"/>
      <c r="U197" s="493"/>
      <c r="V197" s="493"/>
      <c r="W197" s="493"/>
      <c r="X197" s="493"/>
      <c r="Y197" s="493"/>
      <c r="Z197" s="493"/>
      <c r="AA197" s="73"/>
      <c r="AB197" s="76"/>
      <c r="AC197" s="77"/>
      <c r="AD197" s="78"/>
    </row>
    <row r="198" spans="1:30" ht="13.5" customHeight="1">
      <c r="A198" s="347"/>
      <c r="B198" s="195">
        <v>8</v>
      </c>
      <c r="C198" s="1426" t="s">
        <v>218</v>
      </c>
      <c r="D198" s="1092" t="s">
        <v>310</v>
      </c>
      <c r="E198" s="1085" t="s">
        <v>576</v>
      </c>
      <c r="F198" s="72"/>
      <c r="G198" s="1096" t="s">
        <v>114</v>
      </c>
      <c r="H198" s="1096"/>
      <c r="I198" s="1096"/>
      <c r="J198" s="1096"/>
      <c r="K198" s="1096"/>
      <c r="L198" s="1096"/>
      <c r="M198" s="1096"/>
      <c r="N198" s="1110" t="s">
        <v>1137</v>
      </c>
      <c r="O198" s="1110"/>
      <c r="P198" s="1110"/>
      <c r="Q198" s="1110"/>
      <c r="R198" s="1110"/>
      <c r="S198" s="1110"/>
      <c r="T198" s="1110"/>
      <c r="U198" s="1110"/>
      <c r="V198" s="1110"/>
      <c r="W198" s="1110"/>
      <c r="X198" s="1110"/>
      <c r="Y198" s="1110"/>
      <c r="Z198" s="1110"/>
      <c r="AA198" s="73"/>
      <c r="AB198" s="1098" t="s">
        <v>191</v>
      </c>
      <c r="AC198" s="1099"/>
      <c r="AD198" s="1100"/>
    </row>
    <row r="199" spans="1:30">
      <c r="A199" s="347"/>
      <c r="B199" s="148"/>
      <c r="C199" s="1426"/>
      <c r="D199" s="1092"/>
      <c r="E199" s="1085"/>
      <c r="F199" s="72"/>
      <c r="G199" s="1096"/>
      <c r="H199" s="1096"/>
      <c r="I199" s="1096"/>
      <c r="J199" s="1096"/>
      <c r="K199" s="1096"/>
      <c r="L199" s="1096"/>
      <c r="M199" s="1096"/>
      <c r="N199" s="1110"/>
      <c r="O199" s="1110"/>
      <c r="P199" s="1110"/>
      <c r="Q199" s="1110"/>
      <c r="R199" s="1110"/>
      <c r="S199" s="1110"/>
      <c r="T199" s="1110"/>
      <c r="U199" s="1110"/>
      <c r="V199" s="1110"/>
      <c r="W199" s="1110"/>
      <c r="X199" s="1110"/>
      <c r="Y199" s="1110"/>
      <c r="Z199" s="1110"/>
      <c r="AA199" s="73"/>
      <c r="AB199" s="1098"/>
      <c r="AC199" s="1099"/>
      <c r="AD199" s="1100"/>
    </row>
    <row r="200" spans="1:30">
      <c r="A200" s="347"/>
      <c r="B200" s="82"/>
      <c r="C200" s="1426"/>
      <c r="D200" s="1092"/>
      <c r="E200" s="1085"/>
      <c r="F200" s="72"/>
      <c r="G200" s="116"/>
      <c r="H200" s="116"/>
      <c r="I200" s="116"/>
      <c r="J200" s="116"/>
      <c r="K200" s="116"/>
      <c r="L200" s="116"/>
      <c r="M200" s="116"/>
      <c r="AA200" s="73"/>
      <c r="AB200" s="1098"/>
      <c r="AC200" s="1099"/>
      <c r="AD200" s="1100"/>
    </row>
    <row r="201" spans="1:30">
      <c r="A201" s="347"/>
      <c r="B201" s="82"/>
      <c r="C201" s="1426"/>
      <c r="D201" s="1092"/>
      <c r="E201" s="1085"/>
      <c r="F201" s="72"/>
      <c r="G201" s="1141" t="s">
        <v>105</v>
      </c>
      <c r="H201" s="1141"/>
      <c r="I201" s="1141"/>
      <c r="J201" s="1141"/>
      <c r="K201" s="1141"/>
      <c r="L201" s="1141"/>
      <c r="M201" s="1141"/>
      <c r="N201" s="1141"/>
      <c r="O201" s="1551" t="str">
        <f>IF($H$40=0,"",$H$40)</f>
        <v/>
      </c>
      <c r="P201" s="1551"/>
      <c r="Q201" s="84" t="s">
        <v>61</v>
      </c>
      <c r="R201" s="1033">
        <v>1</v>
      </c>
      <c r="S201" s="1033"/>
      <c r="T201" s="84" t="s">
        <v>62</v>
      </c>
      <c r="U201" s="84" t="s">
        <v>63</v>
      </c>
      <c r="V201" s="84"/>
      <c r="AA201" s="73"/>
      <c r="AB201" s="76"/>
      <c r="AC201" s="77"/>
      <c r="AD201" s="78"/>
    </row>
    <row r="202" spans="1:30">
      <c r="A202" s="347"/>
      <c r="B202" s="82"/>
      <c r="C202" s="1426"/>
      <c r="D202" s="1092"/>
      <c r="E202" s="1085"/>
      <c r="F202" s="72"/>
      <c r="G202" s="1096" t="s">
        <v>64</v>
      </c>
      <c r="H202" s="1552"/>
      <c r="I202" s="1552"/>
      <c r="J202" s="1552"/>
      <c r="K202" s="1552"/>
      <c r="L202" s="1552"/>
      <c r="M202" s="1552"/>
      <c r="N202" s="1552"/>
      <c r="O202" s="1552"/>
      <c r="P202" s="1552"/>
      <c r="Q202" s="1552"/>
      <c r="R202" s="1552"/>
      <c r="S202" s="1552"/>
      <c r="T202" s="1552"/>
      <c r="U202" s="1552"/>
      <c r="V202" s="1552"/>
      <c r="W202" s="1552"/>
      <c r="X202" s="1552"/>
      <c r="Y202" s="1552"/>
      <c r="Z202" s="1552"/>
      <c r="AA202" s="1553"/>
      <c r="AB202" s="76"/>
      <c r="AC202" s="77"/>
      <c r="AD202" s="78"/>
    </row>
    <row r="203" spans="1:30" ht="7.5" customHeight="1">
      <c r="A203" s="347"/>
      <c r="B203" s="82"/>
      <c r="C203" s="1426"/>
      <c r="D203" s="1092"/>
      <c r="E203" s="1085"/>
      <c r="F203" s="72"/>
      <c r="G203" s="1552"/>
      <c r="H203" s="1552"/>
      <c r="I203" s="1552"/>
      <c r="J203" s="1552"/>
      <c r="K203" s="1552"/>
      <c r="L203" s="1552"/>
      <c r="M203" s="1552"/>
      <c r="N203" s="1552"/>
      <c r="O203" s="1552"/>
      <c r="P203" s="1552"/>
      <c r="Q203" s="1552"/>
      <c r="R203" s="1552"/>
      <c r="S203" s="1552"/>
      <c r="T203" s="1552"/>
      <c r="U203" s="1552"/>
      <c r="V203" s="1552"/>
      <c r="W203" s="1552"/>
      <c r="X203" s="1552"/>
      <c r="Y203" s="1552"/>
      <c r="Z203" s="1552"/>
      <c r="AA203" s="1553"/>
      <c r="AB203" s="76"/>
      <c r="AC203" s="77"/>
      <c r="AD203" s="78"/>
    </row>
    <row r="204" spans="1:30" ht="2.1" customHeight="1">
      <c r="A204" s="347"/>
      <c r="B204" s="82"/>
      <c r="C204" s="310"/>
      <c r="D204" s="330"/>
      <c r="E204" s="81"/>
      <c r="F204" s="72"/>
      <c r="G204" s="339"/>
      <c r="H204" s="339"/>
      <c r="I204" s="339"/>
      <c r="J204" s="339"/>
      <c r="K204" s="339"/>
      <c r="L204" s="339"/>
      <c r="M204" s="339"/>
      <c r="N204" s="339"/>
      <c r="O204" s="339"/>
      <c r="P204" s="339"/>
      <c r="Q204" s="339"/>
      <c r="R204" s="339"/>
      <c r="S204" s="339"/>
      <c r="T204" s="339"/>
      <c r="U204" s="339"/>
      <c r="V204" s="339"/>
      <c r="W204" s="339"/>
      <c r="X204" s="339"/>
      <c r="Y204" s="339"/>
      <c r="Z204" s="339"/>
      <c r="AA204" s="381"/>
      <c r="AB204" s="76"/>
      <c r="AC204" s="77"/>
      <c r="AD204" s="78"/>
    </row>
    <row r="205" spans="1:30" ht="13.5" customHeight="1">
      <c r="A205" s="347"/>
      <c r="B205" s="82"/>
      <c r="C205" s="338"/>
      <c r="D205" s="172"/>
      <c r="E205" s="83"/>
      <c r="F205" s="72"/>
      <c r="G205" s="1195" t="s">
        <v>38</v>
      </c>
      <c r="H205" s="1196"/>
      <c r="I205" s="1196"/>
      <c r="J205" s="1197"/>
      <c r="K205" s="1195" t="s">
        <v>39</v>
      </c>
      <c r="L205" s="1196"/>
      <c r="M205" s="1196"/>
      <c r="N205" s="1197"/>
      <c r="O205" s="397" t="s">
        <v>139</v>
      </c>
      <c r="P205" s="1554" t="s">
        <v>1138</v>
      </c>
      <c r="Q205" s="1554"/>
      <c r="R205" s="1554"/>
      <c r="S205" s="1554"/>
      <c r="T205" s="1554"/>
      <c r="U205" s="1554"/>
      <c r="V205" s="1554"/>
      <c r="W205" s="1554"/>
      <c r="X205" s="1554"/>
      <c r="Y205" s="1554"/>
      <c r="Z205" s="1554"/>
      <c r="AA205" s="1555"/>
      <c r="AB205" s="76"/>
      <c r="AC205" s="77"/>
      <c r="AD205" s="78"/>
    </row>
    <row r="206" spans="1:30">
      <c r="A206" s="347"/>
      <c r="B206" s="82"/>
      <c r="C206" s="338"/>
      <c r="D206" s="172"/>
      <c r="E206" s="83"/>
      <c r="F206" s="72"/>
      <c r="G206" s="1558"/>
      <c r="H206" s="1347"/>
      <c r="I206" s="1347"/>
      <c r="J206" s="118" t="s">
        <v>138</v>
      </c>
      <c r="K206" s="1558"/>
      <c r="L206" s="1347"/>
      <c r="M206" s="1347"/>
      <c r="N206" s="108" t="s">
        <v>138</v>
      </c>
      <c r="P206" s="1554"/>
      <c r="Q206" s="1554"/>
      <c r="R206" s="1554"/>
      <c r="S206" s="1554"/>
      <c r="T206" s="1554"/>
      <c r="U206" s="1554"/>
      <c r="V206" s="1554"/>
      <c r="W206" s="1554"/>
      <c r="X206" s="1554"/>
      <c r="Y206" s="1554"/>
      <c r="Z206" s="1554"/>
      <c r="AA206" s="1555"/>
      <c r="AB206" s="76"/>
      <c r="AC206" s="77"/>
      <c r="AD206" s="78"/>
    </row>
    <row r="207" spans="1:30">
      <c r="A207" s="347"/>
      <c r="B207" s="82"/>
      <c r="C207" s="338"/>
      <c r="D207" s="172"/>
      <c r="E207" s="83"/>
      <c r="F207" s="72"/>
      <c r="O207" s="116"/>
      <c r="P207" s="1554"/>
      <c r="Q207" s="1554"/>
      <c r="R207" s="1554"/>
      <c r="S207" s="1554"/>
      <c r="T207" s="1554"/>
      <c r="U207" s="1554"/>
      <c r="V207" s="1554"/>
      <c r="W207" s="1554"/>
      <c r="X207" s="1554"/>
      <c r="Y207" s="1554"/>
      <c r="Z207" s="1554"/>
      <c r="AA207" s="1555"/>
      <c r="AB207" s="76"/>
      <c r="AC207" s="77"/>
      <c r="AD207" s="78"/>
    </row>
    <row r="208" spans="1:30">
      <c r="A208" s="347"/>
      <c r="B208" s="82"/>
      <c r="C208" s="338"/>
      <c r="D208" s="172"/>
      <c r="E208" s="83"/>
      <c r="F208" s="72"/>
      <c r="O208" s="116"/>
      <c r="P208" s="1554"/>
      <c r="Q208" s="1554"/>
      <c r="R208" s="1554"/>
      <c r="S208" s="1554"/>
      <c r="T208" s="1554"/>
      <c r="U208" s="1554"/>
      <c r="V208" s="1554"/>
      <c r="W208" s="1554"/>
      <c r="X208" s="1554"/>
      <c r="Y208" s="1554"/>
      <c r="Z208" s="1554"/>
      <c r="AA208" s="1555"/>
      <c r="AB208" s="76"/>
      <c r="AC208" s="77"/>
      <c r="AD208" s="78"/>
    </row>
    <row r="209" spans="1:30">
      <c r="A209" s="347"/>
      <c r="B209" s="82"/>
      <c r="C209" s="338"/>
      <c r="D209" s="172"/>
      <c r="E209" s="83"/>
      <c r="F209" s="72"/>
      <c r="O209" s="116"/>
      <c r="P209" s="1554"/>
      <c r="Q209" s="1554"/>
      <c r="R209" s="1554"/>
      <c r="S209" s="1554"/>
      <c r="T209" s="1554"/>
      <c r="U209" s="1554"/>
      <c r="V209" s="1554"/>
      <c r="W209" s="1554"/>
      <c r="X209" s="1554"/>
      <c r="Y209" s="1554"/>
      <c r="Z209" s="1554"/>
      <c r="AA209" s="1555"/>
      <c r="AB209" s="76"/>
      <c r="AC209" s="77"/>
      <c r="AD209" s="78"/>
    </row>
    <row r="210" spans="1:30">
      <c r="A210" s="347"/>
      <c r="B210" s="82"/>
      <c r="C210" s="338"/>
      <c r="D210" s="172"/>
      <c r="E210" s="83"/>
      <c r="F210" s="72"/>
      <c r="O210" s="116"/>
      <c r="P210" s="1554"/>
      <c r="Q210" s="1554"/>
      <c r="R210" s="1554"/>
      <c r="S210" s="1554"/>
      <c r="T210" s="1554"/>
      <c r="U210" s="1554"/>
      <c r="V210" s="1554"/>
      <c r="W210" s="1554"/>
      <c r="X210" s="1554"/>
      <c r="Y210" s="1554"/>
      <c r="Z210" s="1554"/>
      <c r="AA210" s="1555"/>
      <c r="AB210" s="76"/>
      <c r="AC210" s="77"/>
      <c r="AD210" s="78"/>
    </row>
    <row r="211" spans="1:30">
      <c r="A211" s="347"/>
      <c r="B211" s="82"/>
      <c r="C211" s="338"/>
      <c r="D211" s="172"/>
      <c r="E211" s="83"/>
      <c r="F211" s="72"/>
      <c r="O211" s="116"/>
      <c r="P211" s="1554"/>
      <c r="Q211" s="1554"/>
      <c r="R211" s="1554"/>
      <c r="S211" s="1554"/>
      <c r="T211" s="1554"/>
      <c r="U211" s="1554"/>
      <c r="V211" s="1554"/>
      <c r="W211" s="1554"/>
      <c r="X211" s="1554"/>
      <c r="Y211" s="1554"/>
      <c r="Z211" s="1554"/>
      <c r="AA211" s="1555"/>
      <c r="AB211" s="76"/>
      <c r="AC211" s="77"/>
      <c r="AD211" s="78"/>
    </row>
    <row r="212" spans="1:30">
      <c r="A212" s="347"/>
      <c r="B212" s="82"/>
      <c r="C212" s="338"/>
      <c r="D212" s="172"/>
      <c r="E212" s="83"/>
      <c r="F212" s="72"/>
      <c r="O212" s="116"/>
      <c r="P212" s="1554"/>
      <c r="Q212" s="1554"/>
      <c r="R212" s="1554"/>
      <c r="S212" s="1554"/>
      <c r="T212" s="1554"/>
      <c r="U212" s="1554"/>
      <c r="V212" s="1554"/>
      <c r="W212" s="1554"/>
      <c r="X212" s="1554"/>
      <c r="Y212" s="1554"/>
      <c r="Z212" s="1554"/>
      <c r="AA212" s="1555"/>
      <c r="AB212" s="76"/>
      <c r="AC212" s="77"/>
      <c r="AD212" s="78"/>
    </row>
    <row r="213" spans="1:30">
      <c r="A213" s="347"/>
      <c r="B213" s="82"/>
      <c r="C213" s="338"/>
      <c r="D213" s="172"/>
      <c r="E213" s="83"/>
      <c r="F213" s="72"/>
      <c r="O213" s="116"/>
      <c r="P213" s="1554"/>
      <c r="Q213" s="1554"/>
      <c r="R213" s="1554"/>
      <c r="S213" s="1554"/>
      <c r="T213" s="1554"/>
      <c r="U213" s="1554"/>
      <c r="V213" s="1554"/>
      <c r="W213" s="1554"/>
      <c r="X213" s="1554"/>
      <c r="Y213" s="1554"/>
      <c r="Z213" s="1554"/>
      <c r="AA213" s="1555"/>
      <c r="AB213" s="76"/>
      <c r="AC213" s="77"/>
      <c r="AD213" s="78"/>
    </row>
    <row r="214" spans="1:30">
      <c r="A214" s="347"/>
      <c r="B214" s="82"/>
      <c r="C214" s="338"/>
      <c r="D214" s="172"/>
      <c r="E214" s="83"/>
      <c r="F214" s="72"/>
      <c r="O214" s="116"/>
      <c r="P214" s="1554"/>
      <c r="Q214" s="1554"/>
      <c r="R214" s="1554"/>
      <c r="S214" s="1554"/>
      <c r="T214" s="1554"/>
      <c r="U214" s="1554"/>
      <c r="V214" s="1554"/>
      <c r="W214" s="1554"/>
      <c r="X214" s="1554"/>
      <c r="Y214" s="1554"/>
      <c r="Z214" s="1554"/>
      <c r="AA214" s="1555"/>
      <c r="AB214" s="76"/>
      <c r="AC214" s="77"/>
      <c r="AD214" s="78"/>
    </row>
    <row r="215" spans="1:30">
      <c r="A215" s="347"/>
      <c r="B215" s="82"/>
      <c r="C215" s="338"/>
      <c r="D215" s="172"/>
      <c r="E215" s="83"/>
      <c r="F215" s="72"/>
      <c r="O215" s="116"/>
      <c r="P215" s="1554"/>
      <c r="Q215" s="1554"/>
      <c r="R215" s="1554"/>
      <c r="S215" s="1554"/>
      <c r="T215" s="1554"/>
      <c r="U215" s="1554"/>
      <c r="V215" s="1554"/>
      <c r="W215" s="1554"/>
      <c r="X215" s="1554"/>
      <c r="Y215" s="1554"/>
      <c r="Z215" s="1554"/>
      <c r="AA215" s="1555"/>
      <c r="AB215" s="76"/>
      <c r="AC215" s="77"/>
      <c r="AD215" s="78"/>
    </row>
    <row r="216" spans="1:30">
      <c r="A216" s="347"/>
      <c r="B216" s="82"/>
      <c r="C216" s="338"/>
      <c r="D216" s="172"/>
      <c r="E216" s="83"/>
      <c r="F216" s="72"/>
      <c r="O216" s="116"/>
      <c r="P216" s="1554"/>
      <c r="Q216" s="1554"/>
      <c r="R216" s="1554"/>
      <c r="S216" s="1554"/>
      <c r="T216" s="1554"/>
      <c r="U216" s="1554"/>
      <c r="V216" s="1554"/>
      <c r="W216" s="1554"/>
      <c r="X216" s="1554"/>
      <c r="Y216" s="1554"/>
      <c r="Z216" s="1554"/>
      <c r="AA216" s="1555"/>
      <c r="AB216" s="76"/>
      <c r="AC216" s="77"/>
      <c r="AD216" s="78"/>
    </row>
    <row r="217" spans="1:30">
      <c r="A217" s="347"/>
      <c r="B217" s="82"/>
      <c r="C217" s="338"/>
      <c r="D217" s="172"/>
      <c r="E217" s="83"/>
      <c r="F217" s="72"/>
      <c r="O217" s="116"/>
      <c r="P217" s="1554"/>
      <c r="Q217" s="1554"/>
      <c r="R217" s="1554"/>
      <c r="S217" s="1554"/>
      <c r="T217" s="1554"/>
      <c r="U217" s="1554"/>
      <c r="V217" s="1554"/>
      <c r="W217" s="1554"/>
      <c r="X217" s="1554"/>
      <c r="Y217" s="1554"/>
      <c r="Z217" s="1554"/>
      <c r="AA217" s="1555"/>
      <c r="AB217" s="76"/>
      <c r="AC217" s="77"/>
      <c r="AD217" s="78"/>
    </row>
    <row r="218" spans="1:30">
      <c r="A218" s="347"/>
      <c r="B218" s="82"/>
      <c r="C218" s="338"/>
      <c r="D218" s="172"/>
      <c r="E218" s="83"/>
      <c r="F218" s="72"/>
      <c r="O218" s="116"/>
      <c r="P218" s="1554"/>
      <c r="Q218" s="1554"/>
      <c r="R218" s="1554"/>
      <c r="S218" s="1554"/>
      <c r="T218" s="1554"/>
      <c r="U218" s="1554"/>
      <c r="V218" s="1554"/>
      <c r="W218" s="1554"/>
      <c r="X218" s="1554"/>
      <c r="Y218" s="1554"/>
      <c r="Z218" s="1554"/>
      <c r="AA218" s="1555"/>
      <c r="AB218" s="76"/>
      <c r="AC218" s="77"/>
      <c r="AD218" s="78"/>
    </row>
    <row r="219" spans="1:30">
      <c r="A219" s="347"/>
      <c r="B219" s="82"/>
      <c r="C219" s="338"/>
      <c r="D219" s="172"/>
      <c r="E219" s="83"/>
      <c r="F219" s="72"/>
      <c r="O219" s="116"/>
      <c r="P219" s="1554"/>
      <c r="Q219" s="1554"/>
      <c r="R219" s="1554"/>
      <c r="S219" s="1554"/>
      <c r="T219" s="1554"/>
      <c r="U219" s="1554"/>
      <c r="V219" s="1554"/>
      <c r="W219" s="1554"/>
      <c r="X219" s="1554"/>
      <c r="Y219" s="1554"/>
      <c r="Z219" s="1554"/>
      <c r="AA219" s="1555"/>
      <c r="AB219" s="76"/>
      <c r="AC219" s="77"/>
      <c r="AD219" s="78"/>
    </row>
    <row r="220" spans="1:30">
      <c r="A220" s="347"/>
      <c r="B220" s="82"/>
      <c r="C220" s="338"/>
      <c r="D220" s="172"/>
      <c r="E220" s="83"/>
      <c r="F220" s="72"/>
      <c r="O220" s="116"/>
      <c r="P220" s="1554"/>
      <c r="Q220" s="1554"/>
      <c r="R220" s="1554"/>
      <c r="S220" s="1554"/>
      <c r="T220" s="1554"/>
      <c r="U220" s="1554"/>
      <c r="V220" s="1554"/>
      <c r="W220" s="1554"/>
      <c r="X220" s="1554"/>
      <c r="Y220" s="1554"/>
      <c r="Z220" s="1554"/>
      <c r="AA220" s="1555"/>
      <c r="AB220" s="76"/>
      <c r="AC220" s="77"/>
      <c r="AD220" s="78"/>
    </row>
    <row r="221" spans="1:30">
      <c r="A221" s="347"/>
      <c r="B221" s="82"/>
      <c r="C221" s="338"/>
      <c r="D221" s="172"/>
      <c r="E221" s="83"/>
      <c r="F221" s="72"/>
      <c r="O221" s="116"/>
      <c r="P221" s="1554"/>
      <c r="Q221" s="1554"/>
      <c r="R221" s="1554"/>
      <c r="S221" s="1554"/>
      <c r="T221" s="1554"/>
      <c r="U221" s="1554"/>
      <c r="V221" s="1554"/>
      <c r="W221" s="1554"/>
      <c r="X221" s="1554"/>
      <c r="Y221" s="1554"/>
      <c r="Z221" s="1554"/>
      <c r="AA221" s="1555"/>
      <c r="AB221" s="76"/>
      <c r="AC221" s="77"/>
      <c r="AD221" s="78"/>
    </row>
    <row r="222" spans="1:30">
      <c r="A222" s="347"/>
      <c r="B222" s="82"/>
      <c r="C222" s="338"/>
      <c r="D222" s="172"/>
      <c r="E222" s="83"/>
      <c r="F222" s="72"/>
      <c r="O222" s="116"/>
      <c r="P222" s="1554"/>
      <c r="Q222" s="1554"/>
      <c r="R222" s="1554"/>
      <c r="S222" s="1554"/>
      <c r="T222" s="1554"/>
      <c r="U222" s="1554"/>
      <c r="V222" s="1554"/>
      <c r="W222" s="1554"/>
      <c r="X222" s="1554"/>
      <c r="Y222" s="1554"/>
      <c r="Z222" s="1554"/>
      <c r="AA222" s="1555"/>
      <c r="AB222" s="76"/>
      <c r="AC222" s="77"/>
      <c r="AD222" s="78"/>
    </row>
    <row r="223" spans="1:30">
      <c r="A223" s="347"/>
      <c r="B223" s="82"/>
      <c r="C223" s="338"/>
      <c r="D223" s="172"/>
      <c r="E223" s="83"/>
      <c r="F223" s="72"/>
      <c r="O223" s="116"/>
      <c r="P223" s="1554"/>
      <c r="Q223" s="1554"/>
      <c r="R223" s="1554"/>
      <c r="S223" s="1554"/>
      <c r="T223" s="1554"/>
      <c r="U223" s="1554"/>
      <c r="V223" s="1554"/>
      <c r="W223" s="1554"/>
      <c r="X223" s="1554"/>
      <c r="Y223" s="1554"/>
      <c r="Z223" s="1554"/>
      <c r="AA223" s="1555"/>
      <c r="AB223" s="76"/>
      <c r="AC223" s="77"/>
      <c r="AD223" s="78"/>
    </row>
    <row r="224" spans="1:30">
      <c r="A224" s="347"/>
      <c r="B224" s="82"/>
      <c r="C224" s="338"/>
      <c r="D224" s="172"/>
      <c r="E224" s="83"/>
      <c r="F224" s="72"/>
      <c r="O224" s="116"/>
      <c r="P224" s="1554"/>
      <c r="Q224" s="1554"/>
      <c r="R224" s="1554"/>
      <c r="S224" s="1554"/>
      <c r="T224" s="1554"/>
      <c r="U224" s="1554"/>
      <c r="V224" s="1554"/>
      <c r="W224" s="1554"/>
      <c r="X224" s="1554"/>
      <c r="Y224" s="1554"/>
      <c r="Z224" s="1554"/>
      <c r="AA224" s="1555"/>
      <c r="AB224" s="76"/>
      <c r="AC224" s="77"/>
      <c r="AD224" s="78"/>
    </row>
    <row r="225" spans="1:30" ht="20.399999999999999" customHeight="1">
      <c r="A225" s="216"/>
      <c r="B225" s="494"/>
      <c r="C225" s="414"/>
      <c r="D225" s="495"/>
      <c r="E225" s="216"/>
      <c r="F225" s="441"/>
      <c r="G225" s="304"/>
      <c r="H225" s="304"/>
      <c r="I225" s="304"/>
      <c r="J225" s="304"/>
      <c r="K225" s="304"/>
      <c r="L225" s="304"/>
      <c r="M225" s="304"/>
      <c r="N225" s="304"/>
      <c r="O225" s="304"/>
      <c r="P225" s="1556"/>
      <c r="Q225" s="1556"/>
      <c r="R225" s="1556"/>
      <c r="S225" s="1556"/>
      <c r="T225" s="1556"/>
      <c r="U225" s="1556"/>
      <c r="V225" s="1556"/>
      <c r="W225" s="1556"/>
      <c r="X225" s="1556"/>
      <c r="Y225" s="1556"/>
      <c r="Z225" s="1556"/>
      <c r="AA225" s="1557"/>
      <c r="AB225" s="496"/>
      <c r="AC225" s="497"/>
      <c r="AD225" s="498"/>
    </row>
    <row r="226" spans="1:30" ht="2.25" customHeight="1">
      <c r="A226" s="120"/>
      <c r="B226" s="121"/>
      <c r="C226" s="122"/>
      <c r="D226" s="123"/>
      <c r="E226" s="120"/>
      <c r="F226" s="125"/>
      <c r="G226" s="125"/>
      <c r="H226" s="125"/>
      <c r="I226" s="125"/>
      <c r="J226" s="125"/>
      <c r="K226" s="125"/>
      <c r="L226" s="125"/>
      <c r="M226" s="125"/>
      <c r="N226" s="304"/>
      <c r="O226" s="304"/>
      <c r="P226" s="499"/>
      <c r="Q226" s="499"/>
      <c r="R226" s="499"/>
      <c r="S226" s="499"/>
      <c r="T226" s="499"/>
      <c r="U226" s="499"/>
      <c r="V226" s="499"/>
      <c r="W226" s="500"/>
      <c r="X226" s="500"/>
      <c r="Y226" s="500"/>
      <c r="Z226" s="500"/>
      <c r="AA226" s="501"/>
      <c r="AB226" s="127"/>
      <c r="AC226" s="128"/>
      <c r="AD226" s="129"/>
    </row>
    <row r="227" spans="1:30" ht="13.5" customHeight="1">
      <c r="A227" s="1109" t="s">
        <v>325</v>
      </c>
      <c r="B227" s="195">
        <v>9</v>
      </c>
      <c r="C227" s="1090" t="s">
        <v>160</v>
      </c>
      <c r="D227" s="1092" t="s">
        <v>310</v>
      </c>
      <c r="E227" s="1550" t="s">
        <v>1139</v>
      </c>
      <c r="G227" s="1096" t="s">
        <v>114</v>
      </c>
      <c r="H227" s="1096"/>
      <c r="I227" s="1096"/>
      <c r="J227" s="1096"/>
      <c r="K227" s="1096"/>
      <c r="L227" s="1096"/>
      <c r="M227" s="1096"/>
      <c r="N227" s="1130" t="s">
        <v>1013</v>
      </c>
      <c r="O227" s="1130"/>
      <c r="P227" s="1130"/>
      <c r="Q227" s="1130"/>
      <c r="R227" s="1130"/>
      <c r="S227" s="1130"/>
      <c r="T227" s="1130"/>
      <c r="U227" s="1130"/>
      <c r="V227" s="1130"/>
      <c r="AA227" s="73"/>
      <c r="AB227" s="1098" t="s">
        <v>885</v>
      </c>
      <c r="AC227" s="1099"/>
      <c r="AD227" s="1100"/>
    </row>
    <row r="228" spans="1:30">
      <c r="A228" s="1109"/>
      <c r="B228" s="502"/>
      <c r="C228" s="1090"/>
      <c r="D228" s="1092"/>
      <c r="E228" s="1550"/>
      <c r="G228" s="1096"/>
      <c r="H228" s="1096"/>
      <c r="I228" s="1096"/>
      <c r="J228" s="1096"/>
      <c r="K228" s="1096"/>
      <c r="L228" s="1096"/>
      <c r="M228" s="1096"/>
      <c r="N228" s="1110"/>
      <c r="O228" s="1110"/>
      <c r="P228" s="1110"/>
      <c r="Q228" s="1110"/>
      <c r="R228" s="1110"/>
      <c r="S228" s="1110"/>
      <c r="T228" s="1110"/>
      <c r="U228" s="1110"/>
      <c r="V228" s="1110"/>
      <c r="AA228" s="73"/>
      <c r="AB228" s="1098"/>
      <c r="AC228" s="1099"/>
      <c r="AD228" s="1100"/>
    </row>
    <row r="229" spans="1:30">
      <c r="A229" s="1109"/>
      <c r="B229" s="195"/>
      <c r="C229" s="1090"/>
      <c r="D229" s="1092"/>
      <c r="E229" s="1550"/>
      <c r="G229" s="356"/>
      <c r="H229" s="356"/>
      <c r="I229" s="356"/>
      <c r="J229" s="356"/>
      <c r="K229" s="356"/>
      <c r="L229" s="356"/>
      <c r="M229" s="356"/>
      <c r="N229" s="114"/>
      <c r="O229" s="114"/>
      <c r="P229" s="114"/>
      <c r="Q229" s="114"/>
      <c r="R229" s="114"/>
      <c r="S229" s="114"/>
      <c r="T229" s="114"/>
      <c r="U229" s="114"/>
      <c r="V229" s="114"/>
      <c r="AA229" s="73"/>
      <c r="AB229" s="1098"/>
      <c r="AC229" s="1099"/>
      <c r="AD229" s="1100"/>
    </row>
    <row r="230" spans="1:30">
      <c r="A230" s="1109"/>
      <c r="B230" s="195"/>
      <c r="C230" s="338"/>
      <c r="D230" s="330"/>
      <c r="E230" s="1550"/>
      <c r="G230" s="1549" t="s">
        <v>40</v>
      </c>
      <c r="H230" s="1549"/>
      <c r="I230" s="1549"/>
      <c r="J230" s="1549"/>
      <c r="K230" s="1549"/>
      <c r="L230" s="1549"/>
      <c r="M230" s="1549"/>
      <c r="N230" s="1549"/>
      <c r="O230" s="1549"/>
      <c r="P230" s="1549"/>
      <c r="Q230" s="1549"/>
      <c r="R230" s="1549"/>
      <c r="S230" s="1549"/>
      <c r="T230" s="1549"/>
      <c r="U230" s="1549"/>
      <c r="V230" s="1549"/>
      <c r="AA230" s="73"/>
      <c r="AB230" s="1098"/>
      <c r="AC230" s="1099"/>
      <c r="AD230" s="1100"/>
    </row>
    <row r="231" spans="1:30">
      <c r="A231" s="1109"/>
      <c r="B231" s="195"/>
      <c r="C231" s="338"/>
      <c r="D231" s="330"/>
      <c r="E231" s="1550"/>
      <c r="G231" s="1" t="s">
        <v>35</v>
      </c>
      <c r="AA231" s="73"/>
      <c r="AB231" s="1098"/>
      <c r="AC231" s="1099"/>
      <c r="AD231" s="1100"/>
    </row>
    <row r="232" spans="1:30">
      <c r="A232" s="83"/>
      <c r="B232" s="195"/>
      <c r="C232" s="338"/>
      <c r="D232" s="330"/>
      <c r="E232" s="1550"/>
      <c r="G232" s="1286" t="s">
        <v>41</v>
      </c>
      <c r="H232" s="1286"/>
      <c r="I232" s="1286"/>
      <c r="J232" s="1286"/>
      <c r="K232" s="1286"/>
      <c r="L232" s="1286" t="s">
        <v>45</v>
      </c>
      <c r="M232" s="1286"/>
      <c r="N232" s="1286"/>
      <c r="O232" s="1286"/>
      <c r="P232" s="1286"/>
      <c r="Q232" s="1286" t="s">
        <v>178</v>
      </c>
      <c r="R232" s="1286"/>
      <c r="S232" s="1286"/>
      <c r="T232" s="1286"/>
      <c r="U232" s="1286"/>
      <c r="V232" s="1286"/>
      <c r="W232" s="99"/>
      <c r="X232" s="99"/>
      <c r="Y232" s="99"/>
      <c r="Z232" s="99"/>
      <c r="AA232" s="130"/>
      <c r="AB232" s="1098"/>
      <c r="AC232" s="1099"/>
      <c r="AD232" s="1100"/>
    </row>
    <row r="233" spans="1:30">
      <c r="A233" s="83"/>
      <c r="B233" s="195"/>
      <c r="C233" s="338"/>
      <c r="D233" s="330"/>
      <c r="E233" s="1550"/>
      <c r="G233" s="1526" t="s">
        <v>42</v>
      </c>
      <c r="H233" s="1526"/>
      <c r="I233" s="1526"/>
      <c r="J233" s="1526"/>
      <c r="K233" s="1526"/>
      <c r="L233" s="1527"/>
      <c r="M233" s="1527"/>
      <c r="N233" s="1527"/>
      <c r="O233" s="1527"/>
      <c r="P233" s="1527"/>
      <c r="Q233" s="1527"/>
      <c r="R233" s="1527"/>
      <c r="S233" s="1527"/>
      <c r="T233" s="1527"/>
      <c r="U233" s="1527"/>
      <c r="V233" s="1527"/>
      <c r="W233" s="99"/>
      <c r="X233" s="99"/>
      <c r="Y233" s="99"/>
      <c r="Z233" s="99"/>
      <c r="AA233" s="130"/>
      <c r="AB233" s="1098"/>
      <c r="AC233" s="1099"/>
      <c r="AD233" s="1100"/>
    </row>
    <row r="234" spans="1:30">
      <c r="A234" s="83"/>
      <c r="B234" s="195"/>
      <c r="C234" s="338"/>
      <c r="D234" s="330"/>
      <c r="E234" s="1550"/>
      <c r="G234" s="1526" t="s">
        <v>43</v>
      </c>
      <c r="H234" s="1526"/>
      <c r="I234" s="1526"/>
      <c r="J234" s="1526"/>
      <c r="K234" s="1526"/>
      <c r="L234" s="1527"/>
      <c r="M234" s="1527"/>
      <c r="N234" s="1527"/>
      <c r="O234" s="1527"/>
      <c r="P234" s="1527"/>
      <c r="Q234" s="1527"/>
      <c r="R234" s="1527"/>
      <c r="S234" s="1527"/>
      <c r="T234" s="1527"/>
      <c r="U234" s="1527"/>
      <c r="V234" s="1527"/>
      <c r="W234" s="99"/>
      <c r="X234" s="99"/>
      <c r="Y234" s="99"/>
      <c r="Z234" s="99"/>
      <c r="AA234" s="130"/>
      <c r="AB234" s="1098"/>
      <c r="AC234" s="1099"/>
      <c r="AD234" s="1100"/>
    </row>
    <row r="235" spans="1:30">
      <c r="A235" s="83"/>
      <c r="B235" s="195"/>
      <c r="C235" s="338"/>
      <c r="D235" s="330"/>
      <c r="E235" s="1550"/>
      <c r="G235" s="1286" t="s">
        <v>33</v>
      </c>
      <c r="H235" s="1286"/>
      <c r="I235" s="1286"/>
      <c r="J235" s="1286"/>
      <c r="K235" s="1286"/>
      <c r="L235" s="1528" t="str">
        <f>IF(SUM(L233:P234)=0,"",SUM(L233:P234))</f>
        <v/>
      </c>
      <c r="M235" s="1528"/>
      <c r="N235" s="1528"/>
      <c r="O235" s="1528"/>
      <c r="P235" s="1528"/>
      <c r="Q235" s="1529" t="str">
        <f>IF(SUM(Q233:V234)=0,"",SUM(Q233:V234))</f>
        <v/>
      </c>
      <c r="R235" s="1530"/>
      <c r="S235" s="1530"/>
      <c r="T235" s="1530"/>
      <c r="U235" s="1531" t="s">
        <v>3</v>
      </c>
      <c r="V235" s="1532"/>
      <c r="W235" s="99"/>
      <c r="X235" s="99"/>
      <c r="Y235" s="99"/>
      <c r="Z235" s="99"/>
      <c r="AA235" s="130"/>
      <c r="AB235" s="1098"/>
      <c r="AC235" s="1099"/>
      <c r="AD235" s="1100"/>
    </row>
    <row r="236" spans="1:30">
      <c r="A236" s="83"/>
      <c r="B236" s="195"/>
      <c r="C236" s="338"/>
      <c r="D236" s="330"/>
      <c r="E236" s="1550"/>
      <c r="G236" s="1192" t="s">
        <v>65</v>
      </c>
      <c r="H236" s="1193"/>
      <c r="I236" s="1193"/>
      <c r="J236" s="1193"/>
      <c r="K236" s="1193"/>
      <c r="L236" s="1193"/>
      <c r="M236" s="1193"/>
      <c r="N236" s="1193"/>
      <c r="O236" s="1193"/>
      <c r="P236" s="1194"/>
      <c r="Q236" s="1286" t="s">
        <v>4</v>
      </c>
      <c r="R236" s="1286"/>
      <c r="S236" s="1286"/>
      <c r="T236" s="1286"/>
      <c r="U236" s="1286"/>
      <c r="V236" s="1286"/>
      <c r="W236" s="99"/>
      <c r="X236" s="99"/>
      <c r="Y236" s="99"/>
      <c r="Z236" s="99"/>
      <c r="AA236" s="130"/>
      <c r="AB236" s="1098"/>
      <c r="AC236" s="1099"/>
      <c r="AD236" s="1100"/>
    </row>
    <row r="237" spans="1:30">
      <c r="A237" s="83"/>
      <c r="B237" s="195"/>
      <c r="C237" s="338"/>
      <c r="D237" s="330"/>
      <c r="E237" s="1550"/>
      <c r="G237" s="1521" t="str">
        <f>IF(SUM(L66:Q67)=0,"",SUM(L66:Q67))</f>
        <v/>
      </c>
      <c r="H237" s="1522"/>
      <c r="I237" s="1522"/>
      <c r="J237" s="1522"/>
      <c r="K237" s="1522"/>
      <c r="L237" s="1522"/>
      <c r="M237" s="1522"/>
      <c r="N237" s="1515" t="s">
        <v>46</v>
      </c>
      <c r="O237" s="1515"/>
      <c r="P237" s="1516"/>
      <c r="Q237" s="1536" t="str">
        <f>IF(ISERROR(ROUNDDOWN(Q235/G237,2)),"",ROUNDDOWN(Q235/G237,2))</f>
        <v/>
      </c>
      <c r="R237" s="1537"/>
      <c r="S237" s="1537"/>
      <c r="T237" s="1537"/>
      <c r="U237" s="1537"/>
      <c r="V237" s="1546"/>
      <c r="W237" s="1502" t="str">
        <f>IF(Q237&gt;=3.3,"≧3.3","≧3.3×")</f>
        <v>≧3.3</v>
      </c>
      <c r="X237" s="1164"/>
      <c r="Y237" s="1164"/>
      <c r="Z237" s="1164"/>
      <c r="AA237" s="1503"/>
      <c r="AB237" s="76"/>
      <c r="AC237" s="77"/>
      <c r="AD237" s="78"/>
    </row>
    <row r="238" spans="1:30">
      <c r="A238" s="83"/>
      <c r="B238" s="195"/>
      <c r="C238" s="338"/>
      <c r="D238" s="330"/>
      <c r="E238" s="1550"/>
      <c r="G238" s="1" t="s">
        <v>36</v>
      </c>
      <c r="AA238" s="73"/>
      <c r="AB238" s="76"/>
      <c r="AC238" s="77"/>
      <c r="AD238" s="78"/>
    </row>
    <row r="239" spans="1:30">
      <c r="A239" s="83"/>
      <c r="B239" s="195"/>
      <c r="C239" s="338"/>
      <c r="D239" s="330"/>
      <c r="E239" s="1550"/>
      <c r="G239" s="1286" t="s">
        <v>41</v>
      </c>
      <c r="H239" s="1286"/>
      <c r="I239" s="1286"/>
      <c r="J239" s="1286"/>
      <c r="K239" s="1286"/>
      <c r="L239" s="1286" t="s">
        <v>45</v>
      </c>
      <c r="M239" s="1286"/>
      <c r="N239" s="1286"/>
      <c r="O239" s="1286"/>
      <c r="P239" s="1286"/>
      <c r="Q239" s="1286" t="s">
        <v>178</v>
      </c>
      <c r="R239" s="1286"/>
      <c r="S239" s="1286"/>
      <c r="T239" s="1286"/>
      <c r="U239" s="1286"/>
      <c r="V239" s="1286"/>
      <c r="AA239" s="73"/>
      <c r="AB239" s="76"/>
      <c r="AC239" s="77"/>
      <c r="AD239" s="78"/>
    </row>
    <row r="240" spans="1:30">
      <c r="A240" s="83"/>
      <c r="B240" s="195"/>
      <c r="C240" s="338"/>
      <c r="D240" s="330"/>
      <c r="E240" s="1550"/>
      <c r="G240" s="1526" t="s">
        <v>42</v>
      </c>
      <c r="H240" s="1526"/>
      <c r="I240" s="1526"/>
      <c r="J240" s="1526"/>
      <c r="K240" s="1526"/>
      <c r="L240" s="1527"/>
      <c r="M240" s="1527"/>
      <c r="N240" s="1527"/>
      <c r="O240" s="1527"/>
      <c r="P240" s="1527"/>
      <c r="Q240" s="1527"/>
      <c r="R240" s="1527"/>
      <c r="S240" s="1527"/>
      <c r="T240" s="1527"/>
      <c r="U240" s="1527"/>
      <c r="V240" s="1527"/>
      <c r="AA240" s="73"/>
      <c r="AB240" s="76"/>
      <c r="AC240" s="77"/>
      <c r="AD240" s="78"/>
    </row>
    <row r="241" spans="1:30">
      <c r="A241" s="83"/>
      <c r="B241" s="195"/>
      <c r="C241" s="338"/>
      <c r="D241" s="330"/>
      <c r="E241" s="1550"/>
      <c r="G241" s="1526" t="s">
        <v>43</v>
      </c>
      <c r="H241" s="1526"/>
      <c r="I241" s="1526"/>
      <c r="J241" s="1526"/>
      <c r="K241" s="1526"/>
      <c r="L241" s="1527"/>
      <c r="M241" s="1527"/>
      <c r="N241" s="1527"/>
      <c r="O241" s="1527"/>
      <c r="P241" s="1527"/>
      <c r="Q241" s="1527"/>
      <c r="R241" s="1527"/>
      <c r="S241" s="1527"/>
      <c r="T241" s="1527"/>
      <c r="U241" s="1527"/>
      <c r="V241" s="1527"/>
      <c r="AA241" s="73"/>
      <c r="AB241" s="76"/>
      <c r="AC241" s="77"/>
      <c r="AD241" s="78"/>
    </row>
    <row r="242" spans="1:30">
      <c r="A242" s="83"/>
      <c r="B242" s="195"/>
      <c r="C242" s="338"/>
      <c r="D242" s="330"/>
      <c r="E242" s="1550"/>
      <c r="G242" s="1286" t="s">
        <v>33</v>
      </c>
      <c r="H242" s="1286"/>
      <c r="I242" s="1286"/>
      <c r="J242" s="1286"/>
      <c r="K242" s="1286"/>
      <c r="L242" s="1528" t="str">
        <f>IF(SUM(L240:P241)=0,"",SUM(L240:P241))</f>
        <v/>
      </c>
      <c r="M242" s="1528"/>
      <c r="N242" s="1528"/>
      <c r="O242" s="1528"/>
      <c r="P242" s="1528"/>
      <c r="Q242" s="1529" t="str">
        <f>IF(SUM(Q240:V241)=0,"",SUM(Q240:V241))</f>
        <v/>
      </c>
      <c r="R242" s="1530"/>
      <c r="S242" s="1530"/>
      <c r="T242" s="1530"/>
      <c r="U242" s="1531" t="s">
        <v>5</v>
      </c>
      <c r="V242" s="1532"/>
      <c r="AA242" s="73"/>
      <c r="AB242" s="76"/>
      <c r="AC242" s="77"/>
      <c r="AD242" s="78"/>
    </row>
    <row r="243" spans="1:30">
      <c r="A243" s="83"/>
      <c r="B243" s="195"/>
      <c r="C243" s="338"/>
      <c r="D243" s="330"/>
      <c r="E243" s="1550"/>
      <c r="G243" s="1192" t="s">
        <v>65</v>
      </c>
      <c r="H243" s="1193"/>
      <c r="I243" s="1193"/>
      <c r="J243" s="1193"/>
      <c r="K243" s="1193"/>
      <c r="L243" s="1193"/>
      <c r="M243" s="1193"/>
      <c r="N243" s="1193"/>
      <c r="O243" s="1193"/>
      <c r="P243" s="1194"/>
      <c r="Q243" s="1286" t="s">
        <v>6</v>
      </c>
      <c r="R243" s="1286"/>
      <c r="S243" s="1286"/>
      <c r="T243" s="1286"/>
      <c r="U243" s="1286"/>
      <c r="V243" s="1286"/>
      <c r="AA243" s="73"/>
      <c r="AB243" s="76"/>
      <c r="AC243" s="77"/>
      <c r="AD243" s="78"/>
    </row>
    <row r="244" spans="1:30">
      <c r="A244" s="83"/>
      <c r="B244" s="195"/>
      <c r="C244" s="338"/>
      <c r="D244" s="330"/>
      <c r="E244" s="1550"/>
      <c r="G244" s="1521" t="str">
        <f>IF(SUM(U66:Z67)=0,"",SUM(U66:Z67))</f>
        <v/>
      </c>
      <c r="H244" s="1522"/>
      <c r="I244" s="1522"/>
      <c r="J244" s="1522"/>
      <c r="K244" s="1522"/>
      <c r="L244" s="1522"/>
      <c r="M244" s="1522"/>
      <c r="N244" s="1515" t="s">
        <v>47</v>
      </c>
      <c r="O244" s="1515"/>
      <c r="P244" s="1516"/>
      <c r="Q244" s="1536" t="str">
        <f>IF(ISERROR(ROUNDDOWN(Q242/G244,2)),"",ROUNDDOWN(Q242/G244,2))</f>
        <v/>
      </c>
      <c r="R244" s="1537"/>
      <c r="S244" s="1537"/>
      <c r="T244" s="1537"/>
      <c r="U244" s="1537"/>
      <c r="V244" s="1546"/>
      <c r="W244" s="1548" t="str">
        <f>IF(Q244&gt;=3.3,"≧3.3","≧3.3×")</f>
        <v>≧3.3</v>
      </c>
      <c r="X244" s="1331"/>
      <c r="Y244" s="1331"/>
      <c r="Z244" s="1331"/>
      <c r="AA244" s="1332"/>
      <c r="AB244" s="76"/>
      <c r="AC244" s="77"/>
      <c r="AD244" s="78"/>
    </row>
    <row r="245" spans="1:30">
      <c r="A245" s="83"/>
      <c r="B245" s="195"/>
      <c r="C245" s="338"/>
      <c r="D245" s="330"/>
      <c r="E245" s="1550"/>
      <c r="G245" s="1547" t="s">
        <v>48</v>
      </c>
      <c r="H245" s="1547"/>
      <c r="I245" s="1547"/>
      <c r="J245" s="1547"/>
      <c r="K245" s="1547"/>
      <c r="L245" s="1547"/>
      <c r="M245" s="1547"/>
      <c r="N245" s="1547"/>
      <c r="O245" s="1547"/>
      <c r="P245" s="1547"/>
      <c r="Q245" s="1547"/>
      <c r="R245" s="1547"/>
      <c r="S245" s="1547"/>
      <c r="T245" s="1547"/>
      <c r="U245" s="1547"/>
      <c r="V245" s="1547"/>
      <c r="AA245" s="73"/>
      <c r="AB245" s="76"/>
      <c r="AC245" s="77"/>
      <c r="AD245" s="78"/>
    </row>
    <row r="246" spans="1:30">
      <c r="A246" s="83"/>
      <c r="B246" s="195"/>
      <c r="C246" s="338"/>
      <c r="D246" s="330"/>
      <c r="E246" s="1550"/>
      <c r="G246" s="1" t="s">
        <v>35</v>
      </c>
      <c r="AA246" s="73"/>
      <c r="AB246" s="76"/>
      <c r="AC246" s="77"/>
      <c r="AD246" s="78"/>
    </row>
    <row r="247" spans="1:30">
      <c r="A247" s="83"/>
      <c r="B247" s="195"/>
      <c r="C247" s="338"/>
      <c r="D247" s="330"/>
      <c r="E247" s="1550"/>
      <c r="G247" s="1286" t="s">
        <v>41</v>
      </c>
      <c r="H247" s="1286"/>
      <c r="I247" s="1286"/>
      <c r="J247" s="1286"/>
      <c r="K247" s="1286"/>
      <c r="L247" s="1286" t="s">
        <v>45</v>
      </c>
      <c r="M247" s="1286"/>
      <c r="N247" s="1286"/>
      <c r="O247" s="1286"/>
      <c r="P247" s="1286"/>
      <c r="Q247" s="1286" t="s">
        <v>178</v>
      </c>
      <c r="R247" s="1286"/>
      <c r="S247" s="1286"/>
      <c r="T247" s="1286"/>
      <c r="U247" s="1286"/>
      <c r="V247" s="1286"/>
      <c r="W247" s="99"/>
      <c r="X247" s="99"/>
      <c r="Y247" s="99"/>
      <c r="Z247" s="99"/>
      <c r="AA247" s="130"/>
      <c r="AB247" s="76"/>
      <c r="AC247" s="77"/>
      <c r="AD247" s="78"/>
    </row>
    <row r="248" spans="1:30">
      <c r="A248" s="83"/>
      <c r="B248" s="195"/>
      <c r="C248" s="338"/>
      <c r="D248" s="330"/>
      <c r="E248" s="1550"/>
      <c r="G248" s="1526" t="s">
        <v>49</v>
      </c>
      <c r="H248" s="1526"/>
      <c r="I248" s="1526"/>
      <c r="J248" s="1526"/>
      <c r="K248" s="1526"/>
      <c r="L248" s="1527"/>
      <c r="M248" s="1527"/>
      <c r="N248" s="1527"/>
      <c r="O248" s="1527"/>
      <c r="P248" s="1527"/>
      <c r="Q248" s="1527"/>
      <c r="R248" s="1527"/>
      <c r="S248" s="1527"/>
      <c r="T248" s="1527"/>
      <c r="U248" s="1527"/>
      <c r="V248" s="1527"/>
      <c r="W248" s="99"/>
      <c r="X248" s="99"/>
      <c r="Y248" s="99"/>
      <c r="Z248" s="99"/>
      <c r="AA248" s="130"/>
      <c r="AB248" s="76"/>
      <c r="AC248" s="77"/>
      <c r="AD248" s="78"/>
    </row>
    <row r="249" spans="1:30">
      <c r="A249" s="83"/>
      <c r="B249" s="195"/>
      <c r="C249" s="338"/>
      <c r="D249" s="330"/>
      <c r="E249" s="1550"/>
      <c r="G249" s="1526" t="s">
        <v>50</v>
      </c>
      <c r="H249" s="1526"/>
      <c r="I249" s="1526"/>
      <c r="J249" s="1526"/>
      <c r="K249" s="1526"/>
      <c r="L249" s="1527"/>
      <c r="M249" s="1527"/>
      <c r="N249" s="1527"/>
      <c r="O249" s="1527"/>
      <c r="P249" s="1527"/>
      <c r="Q249" s="1527"/>
      <c r="R249" s="1527"/>
      <c r="S249" s="1527"/>
      <c r="T249" s="1527"/>
      <c r="U249" s="1527"/>
      <c r="V249" s="1527"/>
      <c r="W249" s="99"/>
      <c r="X249" s="99"/>
      <c r="Y249" s="99"/>
      <c r="Z249" s="99"/>
      <c r="AA249" s="130"/>
      <c r="AB249" s="76"/>
      <c r="AC249" s="77"/>
      <c r="AD249" s="78"/>
    </row>
    <row r="250" spans="1:30">
      <c r="A250" s="83"/>
      <c r="B250" s="195"/>
      <c r="C250" s="338"/>
      <c r="D250" s="330"/>
      <c r="E250" s="1550"/>
      <c r="G250" s="1286" t="s">
        <v>33</v>
      </c>
      <c r="H250" s="1286"/>
      <c r="I250" s="1286"/>
      <c r="J250" s="1286"/>
      <c r="K250" s="1286"/>
      <c r="L250" s="1528" t="str">
        <f>IF(SUM(L248:P249)=0,"",SUM(L248:P249))</f>
        <v/>
      </c>
      <c r="M250" s="1528"/>
      <c r="N250" s="1528"/>
      <c r="O250" s="1528"/>
      <c r="P250" s="1528"/>
      <c r="Q250" s="1529" t="str">
        <f>IF(SUM(Q248:V249)=0,"",SUM(Q248:V249))</f>
        <v/>
      </c>
      <c r="R250" s="1530"/>
      <c r="S250" s="1530"/>
      <c r="T250" s="1530"/>
      <c r="U250" s="1531" t="s">
        <v>7</v>
      </c>
      <c r="V250" s="1532"/>
      <c r="W250" s="99"/>
      <c r="X250" s="99"/>
      <c r="Y250" s="99"/>
      <c r="Z250" s="99"/>
      <c r="AA250" s="130"/>
      <c r="AB250" s="76"/>
      <c r="AC250" s="77"/>
      <c r="AD250" s="78"/>
    </row>
    <row r="251" spans="1:30">
      <c r="A251" s="83"/>
      <c r="B251" s="195"/>
      <c r="C251" s="338"/>
      <c r="D251" s="330"/>
      <c r="E251" s="1550"/>
      <c r="G251" s="1192" t="s">
        <v>66</v>
      </c>
      <c r="H251" s="1193"/>
      <c r="I251" s="1193"/>
      <c r="J251" s="1193"/>
      <c r="K251" s="1193"/>
      <c r="L251" s="1193"/>
      <c r="M251" s="1193"/>
      <c r="N251" s="1193"/>
      <c r="O251" s="1193"/>
      <c r="P251" s="1194"/>
      <c r="Q251" s="1286" t="s">
        <v>8</v>
      </c>
      <c r="R251" s="1286"/>
      <c r="S251" s="1286"/>
      <c r="T251" s="1286"/>
      <c r="U251" s="1286"/>
      <c r="V251" s="1286"/>
      <c r="W251" s="99"/>
      <c r="X251" s="99"/>
      <c r="Y251" s="99"/>
      <c r="Z251" s="99"/>
      <c r="AA251" s="130"/>
      <c r="AB251" s="76"/>
      <c r="AC251" s="77"/>
      <c r="AD251" s="78"/>
    </row>
    <row r="252" spans="1:30">
      <c r="A252" s="83"/>
      <c r="B252" s="195"/>
      <c r="C252" s="338"/>
      <c r="D252" s="330"/>
      <c r="E252" s="1550"/>
      <c r="G252" s="1521" t="str">
        <f>IF(SUM(I68:Q72)=0,"",SUM(I68:Q72))</f>
        <v/>
      </c>
      <c r="H252" s="1522"/>
      <c r="I252" s="1522"/>
      <c r="J252" s="1522"/>
      <c r="K252" s="1522"/>
      <c r="L252" s="1540"/>
      <c r="M252" s="1540"/>
      <c r="N252" s="1541" t="s">
        <v>53</v>
      </c>
      <c r="O252" s="1541"/>
      <c r="P252" s="1542"/>
      <c r="Q252" s="1543" t="str">
        <f>IF(ISERROR(ROUNDDOWN(Q250/G252,3)),"",ROUNDDOWN(Q250/G252,3))</f>
        <v/>
      </c>
      <c r="R252" s="1544"/>
      <c r="S252" s="1544"/>
      <c r="T252" s="1544"/>
      <c r="U252" s="1544"/>
      <c r="V252" s="1545"/>
      <c r="W252" s="1502" t="str">
        <f>IF(Q252&gt;=1.98,"≧1.98","≧1.98×")</f>
        <v>≧1.98</v>
      </c>
      <c r="X252" s="1164"/>
      <c r="Y252" s="1164"/>
      <c r="Z252" s="1164"/>
      <c r="AA252" s="1503"/>
      <c r="AB252" s="76"/>
      <c r="AC252" s="77"/>
      <c r="AD252" s="78"/>
    </row>
    <row r="253" spans="1:30">
      <c r="A253" s="83"/>
      <c r="B253" s="195"/>
      <c r="C253" s="338"/>
      <c r="D253" s="330"/>
      <c r="E253" s="1550"/>
      <c r="G253" s="1286" t="s">
        <v>41</v>
      </c>
      <c r="H253" s="1286"/>
      <c r="I253" s="1286"/>
      <c r="J253" s="1286"/>
      <c r="K253" s="1286"/>
      <c r="L253" s="1533" t="s">
        <v>44</v>
      </c>
      <c r="M253" s="1534"/>
      <c r="N253" s="1534"/>
      <c r="O253" s="1534"/>
      <c r="P253" s="1534"/>
      <c r="Q253" s="1535"/>
      <c r="R253" s="504"/>
      <c r="S253" s="504"/>
      <c r="T253" s="504"/>
      <c r="U253" s="503"/>
      <c r="V253" s="504"/>
      <c r="W253" s="99"/>
      <c r="X253" s="99"/>
      <c r="Y253" s="99"/>
      <c r="Z253" s="99"/>
      <c r="AA253" s="130"/>
      <c r="AB253" s="76"/>
      <c r="AC253" s="77"/>
      <c r="AD253" s="78"/>
    </row>
    <row r="254" spans="1:30">
      <c r="A254" s="83"/>
      <c r="B254" s="195"/>
      <c r="C254" s="338"/>
      <c r="D254" s="330"/>
      <c r="E254" s="1550"/>
      <c r="G254" s="1514" t="s">
        <v>59</v>
      </c>
      <c r="H254" s="1515"/>
      <c r="I254" s="1515"/>
      <c r="J254" s="1515"/>
      <c r="K254" s="1516"/>
      <c r="L254" s="1517"/>
      <c r="M254" s="1518"/>
      <c r="N254" s="1518"/>
      <c r="O254" s="1518"/>
      <c r="P254" s="1515" t="s">
        <v>9</v>
      </c>
      <c r="Q254" s="1516"/>
      <c r="R254" s="99"/>
      <c r="S254" s="99"/>
      <c r="T254" s="99"/>
      <c r="U254" s="131"/>
      <c r="V254" s="99"/>
      <c r="W254" s="99"/>
      <c r="X254" s="99"/>
      <c r="Y254" s="99"/>
      <c r="Z254" s="99"/>
      <c r="AA254" s="130"/>
      <c r="AB254" s="76"/>
      <c r="AC254" s="77"/>
      <c r="AD254" s="78"/>
    </row>
    <row r="255" spans="1:30">
      <c r="A255" s="83"/>
      <c r="B255" s="195"/>
      <c r="C255" s="338"/>
      <c r="D255" s="330"/>
      <c r="E255" s="1550"/>
      <c r="G255" s="1286" t="s">
        <v>10</v>
      </c>
      <c r="H255" s="1286"/>
      <c r="I255" s="1286"/>
      <c r="J255" s="1286"/>
      <c r="K255" s="1286"/>
      <c r="L255" s="1536" t="str">
        <f>IF(ISERROR(ROUNDDOWN(L254/G252,2)),"",ROUNDDOWN(L254/G252,2))</f>
        <v/>
      </c>
      <c r="M255" s="1537"/>
      <c r="N255" s="1537"/>
      <c r="O255" s="1537"/>
      <c r="P255" s="1538" t="s">
        <v>1140</v>
      </c>
      <c r="Q255" s="1539"/>
      <c r="R255" s="1502" t="str">
        <f>IF(L255&gt;=3.3,"≧3.3","≧3.3×")</f>
        <v>≧3.3</v>
      </c>
      <c r="S255" s="1164"/>
      <c r="T255" s="1164"/>
      <c r="U255" s="1164"/>
      <c r="V255" s="1164"/>
      <c r="W255" s="99"/>
      <c r="X255" s="99"/>
      <c r="Y255" s="99"/>
      <c r="Z255" s="99"/>
      <c r="AA255" s="130"/>
      <c r="AB255" s="76"/>
      <c r="AC255" s="77"/>
      <c r="AD255" s="78"/>
    </row>
    <row r="256" spans="1:30">
      <c r="A256" s="83"/>
      <c r="B256" s="82"/>
      <c r="C256" s="338"/>
      <c r="D256" s="330"/>
      <c r="E256" s="1550"/>
      <c r="G256" s="1" t="s">
        <v>36</v>
      </c>
      <c r="H256" s="131"/>
      <c r="I256" s="131"/>
      <c r="J256" s="131"/>
      <c r="K256" s="131"/>
      <c r="L256" s="505"/>
      <c r="M256" s="505"/>
      <c r="N256" s="505"/>
      <c r="O256" s="505"/>
      <c r="P256" s="119"/>
      <c r="Q256" s="119"/>
      <c r="R256" s="224"/>
      <c r="S256" s="224"/>
      <c r="T256" s="224"/>
      <c r="U256" s="224"/>
      <c r="V256" s="224"/>
      <c r="W256" s="99"/>
      <c r="X256" s="99"/>
      <c r="Y256" s="99"/>
      <c r="Z256" s="99"/>
      <c r="AA256" s="99"/>
      <c r="AB256" s="76"/>
      <c r="AC256" s="77"/>
      <c r="AD256" s="78"/>
    </row>
    <row r="257" spans="1:30">
      <c r="A257" s="83"/>
      <c r="B257" s="82"/>
      <c r="C257" s="338"/>
      <c r="D257" s="330"/>
      <c r="E257" s="1550"/>
      <c r="G257" s="1286" t="s">
        <v>41</v>
      </c>
      <c r="H257" s="1286"/>
      <c r="I257" s="1286"/>
      <c r="J257" s="1286"/>
      <c r="K257" s="1286"/>
      <c r="L257" s="1286" t="s">
        <v>45</v>
      </c>
      <c r="M257" s="1286"/>
      <c r="N257" s="1286"/>
      <c r="O257" s="1286"/>
      <c r="P257" s="1286"/>
      <c r="Q257" s="1286" t="s">
        <v>178</v>
      </c>
      <c r="R257" s="1286"/>
      <c r="S257" s="1286"/>
      <c r="T257" s="1286"/>
      <c r="U257" s="1286"/>
      <c r="V257" s="1286"/>
      <c r="W257" s="99"/>
      <c r="X257" s="99"/>
      <c r="Y257" s="99"/>
      <c r="Z257" s="99"/>
      <c r="AA257" s="99"/>
      <c r="AB257" s="76"/>
      <c r="AC257" s="77"/>
      <c r="AD257" s="78"/>
    </row>
    <row r="258" spans="1:30">
      <c r="A258" s="83"/>
      <c r="B258" s="82"/>
      <c r="C258" s="338"/>
      <c r="D258" s="330"/>
      <c r="E258" s="1550"/>
      <c r="G258" s="1526" t="s">
        <v>51</v>
      </c>
      <c r="H258" s="1526"/>
      <c r="I258" s="1526"/>
      <c r="J258" s="1526"/>
      <c r="K258" s="1526"/>
      <c r="L258" s="1527"/>
      <c r="M258" s="1527"/>
      <c r="N258" s="1527"/>
      <c r="O258" s="1527"/>
      <c r="P258" s="1527"/>
      <c r="Q258" s="1527"/>
      <c r="R258" s="1527"/>
      <c r="S258" s="1527"/>
      <c r="T258" s="1527"/>
      <c r="U258" s="1527"/>
      <c r="V258" s="1527"/>
      <c r="W258" s="99"/>
      <c r="X258" s="99"/>
      <c r="Y258" s="99"/>
      <c r="Z258" s="99"/>
      <c r="AA258" s="99"/>
      <c r="AB258" s="76"/>
      <c r="AC258" s="77"/>
      <c r="AD258" s="78"/>
    </row>
    <row r="259" spans="1:30" ht="13.5" customHeight="1">
      <c r="A259" s="83"/>
      <c r="B259" s="195"/>
      <c r="C259" s="338"/>
      <c r="D259" s="330"/>
      <c r="E259" s="1550"/>
      <c r="G259" s="1526" t="s">
        <v>52</v>
      </c>
      <c r="H259" s="1526"/>
      <c r="I259" s="1526"/>
      <c r="J259" s="1526"/>
      <c r="K259" s="1526"/>
      <c r="L259" s="1527"/>
      <c r="M259" s="1527"/>
      <c r="N259" s="1527"/>
      <c r="O259" s="1527"/>
      <c r="P259" s="1527"/>
      <c r="Q259" s="1527"/>
      <c r="R259" s="1527"/>
      <c r="S259" s="1527"/>
      <c r="T259" s="1527"/>
      <c r="U259" s="1527"/>
      <c r="V259" s="1527"/>
      <c r="W259" s="99"/>
      <c r="X259" s="99"/>
      <c r="Y259" s="99"/>
      <c r="Z259" s="99"/>
      <c r="AA259" s="99"/>
      <c r="AB259" s="76"/>
      <c r="AC259" s="77"/>
      <c r="AD259" s="78"/>
    </row>
    <row r="260" spans="1:30" ht="13.5" customHeight="1">
      <c r="A260" s="83"/>
      <c r="B260" s="195"/>
      <c r="C260" s="338"/>
      <c r="D260" s="330"/>
      <c r="E260" s="1550"/>
      <c r="F260" s="72"/>
      <c r="G260" s="1286" t="s">
        <v>33</v>
      </c>
      <c r="H260" s="1286"/>
      <c r="I260" s="1286"/>
      <c r="J260" s="1286"/>
      <c r="K260" s="1286"/>
      <c r="L260" s="1528" t="str">
        <f>IF(SUM(L258:P259)=0,"",SUM(L258:P259))</f>
        <v/>
      </c>
      <c r="M260" s="1528"/>
      <c r="N260" s="1528"/>
      <c r="O260" s="1528"/>
      <c r="P260" s="1528"/>
      <c r="Q260" s="1529" t="str">
        <f>IF(SUM(Q258:V259)=0,"",SUM(Q258:V259))</f>
        <v/>
      </c>
      <c r="R260" s="1530"/>
      <c r="S260" s="1530"/>
      <c r="T260" s="1530"/>
      <c r="U260" s="1531" t="s">
        <v>11</v>
      </c>
      <c r="V260" s="1532"/>
      <c r="W260" s="99"/>
      <c r="X260" s="99"/>
      <c r="Y260" s="99"/>
      <c r="Z260" s="99"/>
      <c r="AA260" s="130"/>
      <c r="AB260" s="76"/>
      <c r="AC260" s="77"/>
      <c r="AD260" s="78"/>
    </row>
    <row r="261" spans="1:30">
      <c r="A261" s="83"/>
      <c r="B261" s="195"/>
      <c r="C261" s="338"/>
      <c r="D261" s="330"/>
      <c r="E261" s="1550"/>
      <c r="F261" s="72"/>
      <c r="G261" s="1192" t="s">
        <v>66</v>
      </c>
      <c r="H261" s="1193"/>
      <c r="I261" s="1193"/>
      <c r="J261" s="1193"/>
      <c r="K261" s="1193"/>
      <c r="L261" s="1193"/>
      <c r="M261" s="1193"/>
      <c r="N261" s="1193"/>
      <c r="O261" s="1193"/>
      <c r="P261" s="1194"/>
      <c r="Q261" s="1286" t="s">
        <v>12</v>
      </c>
      <c r="R261" s="1286"/>
      <c r="S261" s="1286"/>
      <c r="T261" s="1286"/>
      <c r="U261" s="1286"/>
      <c r="V261" s="1286"/>
      <c r="W261" s="99"/>
      <c r="X261" s="99"/>
      <c r="Y261" s="99"/>
      <c r="Z261" s="99"/>
      <c r="AA261" s="130"/>
      <c r="AB261" s="76"/>
      <c r="AC261" s="77"/>
      <c r="AD261" s="78"/>
    </row>
    <row r="262" spans="1:30">
      <c r="A262" s="83"/>
      <c r="B262" s="195"/>
      <c r="C262" s="338"/>
      <c r="D262" s="330"/>
      <c r="E262" s="1550"/>
      <c r="F262" s="72"/>
      <c r="G262" s="1521" t="str">
        <f>IF(SUM(R68:Z72)=0,"",SUM(R68:Z72))</f>
        <v/>
      </c>
      <c r="H262" s="1522"/>
      <c r="I262" s="1522"/>
      <c r="J262" s="1522"/>
      <c r="K262" s="1522"/>
      <c r="L262" s="1522"/>
      <c r="M262" s="1522"/>
      <c r="N262" s="1515" t="s">
        <v>54</v>
      </c>
      <c r="O262" s="1515"/>
      <c r="P262" s="1516"/>
      <c r="Q262" s="1523" t="str">
        <f>IF(ISERROR(ROUNDDOWN(Q260/G262,3)),"",ROUNDDOWN(Q260/G262,3))</f>
        <v/>
      </c>
      <c r="R262" s="1524"/>
      <c r="S262" s="1524"/>
      <c r="T262" s="1524"/>
      <c r="U262" s="1524"/>
      <c r="V262" s="1525"/>
      <c r="W262" s="1502" t="str">
        <f>IF(Q262&gt;=1.98,"≧1.98","≧1.98×")</f>
        <v>≧1.98</v>
      </c>
      <c r="X262" s="1164"/>
      <c r="Y262" s="1164"/>
      <c r="Z262" s="1164"/>
      <c r="AA262" s="1503"/>
      <c r="AB262" s="76"/>
      <c r="AC262" s="77"/>
      <c r="AD262" s="78"/>
    </row>
    <row r="263" spans="1:30">
      <c r="A263" s="83"/>
      <c r="B263" s="195"/>
      <c r="C263" s="338"/>
      <c r="D263" s="330"/>
      <c r="E263" s="1550"/>
      <c r="F263" s="72"/>
      <c r="G263" s="1510" t="s">
        <v>41</v>
      </c>
      <c r="H263" s="1510"/>
      <c r="I263" s="1510"/>
      <c r="J263" s="1510"/>
      <c r="K263" s="1510"/>
      <c r="L263" s="1511" t="s">
        <v>44</v>
      </c>
      <c r="M263" s="1512"/>
      <c r="N263" s="1512"/>
      <c r="O263" s="1512"/>
      <c r="P263" s="1512"/>
      <c r="Q263" s="1513"/>
      <c r="R263" s="132"/>
      <c r="S263" s="99"/>
      <c r="T263" s="99"/>
      <c r="U263" s="131"/>
      <c r="V263" s="99"/>
      <c r="W263" s="99"/>
      <c r="X263" s="99"/>
      <c r="Y263" s="99"/>
      <c r="Z263" s="99"/>
      <c r="AA263" s="130"/>
      <c r="AB263" s="76"/>
      <c r="AC263" s="77"/>
      <c r="AD263" s="78"/>
    </row>
    <row r="264" spans="1:30">
      <c r="A264" s="83"/>
      <c r="B264" s="195"/>
      <c r="C264" s="338"/>
      <c r="D264" s="330"/>
      <c r="E264" s="1550"/>
      <c r="F264" s="72"/>
      <c r="G264" s="1514" t="s">
        <v>59</v>
      </c>
      <c r="H264" s="1515"/>
      <c r="I264" s="1515"/>
      <c r="J264" s="1515"/>
      <c r="K264" s="1516"/>
      <c r="L264" s="1517"/>
      <c r="M264" s="1518"/>
      <c r="N264" s="1518"/>
      <c r="O264" s="1518"/>
      <c r="P264" s="1515" t="s">
        <v>13</v>
      </c>
      <c r="Q264" s="1516"/>
      <c r="R264" s="132"/>
      <c r="S264" s="99"/>
      <c r="T264" s="99"/>
      <c r="U264" s="131"/>
      <c r="V264" s="99"/>
      <c r="W264" s="99"/>
      <c r="X264" s="99"/>
      <c r="Y264" s="99"/>
      <c r="Z264" s="99"/>
      <c r="AA264" s="130"/>
      <c r="AB264" s="76"/>
      <c r="AC264" s="77"/>
      <c r="AD264" s="78"/>
    </row>
    <row r="265" spans="1:30">
      <c r="A265" s="83"/>
      <c r="B265" s="195"/>
      <c r="C265" s="338"/>
      <c r="D265" s="330"/>
      <c r="E265" s="1550"/>
      <c r="F265" s="72"/>
      <c r="G265" s="1286" t="s">
        <v>14</v>
      </c>
      <c r="H265" s="1286"/>
      <c r="I265" s="1286"/>
      <c r="J265" s="1286"/>
      <c r="K265" s="1286"/>
      <c r="L265" s="1519" t="str">
        <f>IF(ISERROR(ROUNDDOWN(L264/G262,2)),"",ROUNDDOWN(L264/G262,2))</f>
        <v/>
      </c>
      <c r="M265" s="1520"/>
      <c r="N265" s="1520"/>
      <c r="O265" s="1520"/>
      <c r="P265" s="1515" t="s">
        <v>1140</v>
      </c>
      <c r="Q265" s="1516"/>
      <c r="R265" s="1502" t="str">
        <f>IF(L265&gt;=3.3,"≧3.3","≧3.3×")</f>
        <v>≧3.3</v>
      </c>
      <c r="S265" s="1164"/>
      <c r="T265" s="1164"/>
      <c r="U265" s="1164"/>
      <c r="V265" s="1164"/>
      <c r="W265" s="99"/>
      <c r="X265" s="99"/>
      <c r="Y265" s="99"/>
      <c r="Z265" s="99"/>
      <c r="AA265" s="130"/>
      <c r="AB265" s="76"/>
      <c r="AC265" s="77"/>
      <c r="AD265" s="78"/>
    </row>
    <row r="266" spans="1:30">
      <c r="A266" s="83"/>
      <c r="B266" s="195"/>
      <c r="C266" s="338"/>
      <c r="D266" s="330"/>
      <c r="E266" s="1550"/>
      <c r="F266" s="72"/>
      <c r="G266" s="99"/>
      <c r="H266" s="99"/>
      <c r="I266" s="99"/>
      <c r="J266" s="99"/>
      <c r="K266" s="99"/>
      <c r="L266" s="99"/>
      <c r="M266" s="99"/>
      <c r="N266" s="99"/>
      <c r="O266" s="99"/>
      <c r="P266" s="99"/>
      <c r="Q266" s="99"/>
      <c r="R266" s="99"/>
      <c r="S266" s="99"/>
      <c r="T266" s="99"/>
      <c r="U266" s="99"/>
      <c r="V266" s="99"/>
      <c r="W266" s="1164"/>
      <c r="X266" s="1164"/>
      <c r="Y266" s="1164"/>
      <c r="Z266" s="1164"/>
      <c r="AA266" s="1503"/>
      <c r="AB266" s="76"/>
      <c r="AC266" s="77"/>
      <c r="AD266" s="78"/>
    </row>
    <row r="267" spans="1:30" ht="20.25" customHeight="1">
      <c r="A267" s="83"/>
      <c r="B267" s="195"/>
      <c r="C267" s="338"/>
      <c r="D267" s="330"/>
      <c r="E267" s="1550"/>
      <c r="F267" s="72"/>
      <c r="W267" s="99"/>
      <c r="X267" s="99"/>
      <c r="Y267" s="99"/>
      <c r="Z267" s="99"/>
      <c r="AA267" s="130"/>
      <c r="AB267" s="76"/>
      <c r="AC267" s="77"/>
      <c r="AD267" s="78"/>
    </row>
    <row r="268" spans="1:30" ht="6.6" customHeight="1">
      <c r="A268" s="90"/>
      <c r="B268" s="204"/>
      <c r="C268" s="357"/>
      <c r="D268" s="349"/>
      <c r="E268" s="506"/>
      <c r="F268" s="103"/>
      <c r="G268" s="84"/>
      <c r="H268" s="84"/>
      <c r="I268" s="84"/>
      <c r="J268" s="84"/>
      <c r="K268" s="84"/>
      <c r="L268" s="84"/>
      <c r="M268" s="84"/>
      <c r="N268" s="84"/>
      <c r="O268" s="84"/>
      <c r="P268" s="84"/>
      <c r="Q268" s="84"/>
      <c r="R268" s="84"/>
      <c r="S268" s="84"/>
      <c r="T268" s="84"/>
      <c r="U268" s="84"/>
      <c r="V268" s="84"/>
      <c r="W268" s="118"/>
      <c r="X268" s="118"/>
      <c r="Y268" s="118"/>
      <c r="Z268" s="118"/>
      <c r="AA268" s="325"/>
      <c r="AB268" s="93"/>
      <c r="AC268" s="94"/>
      <c r="AD268" s="95"/>
    </row>
    <row r="269" spans="1:30" ht="4.5" customHeight="1">
      <c r="A269" s="83"/>
      <c r="B269" s="195"/>
      <c r="C269" s="338"/>
      <c r="D269" s="330"/>
      <c r="E269" s="507"/>
      <c r="F269" s="72"/>
      <c r="W269" s="99"/>
      <c r="X269" s="99"/>
      <c r="Y269" s="99"/>
      <c r="Z269" s="99"/>
      <c r="AA269" s="130"/>
      <c r="AB269" s="76"/>
      <c r="AC269" s="77"/>
      <c r="AD269" s="78"/>
    </row>
    <row r="270" spans="1:30">
      <c r="A270" s="1504"/>
      <c r="B270" s="1505"/>
      <c r="C270" s="1506"/>
      <c r="D270" s="1092"/>
      <c r="E270" s="334"/>
      <c r="F270" s="72"/>
      <c r="G270" s="1141" t="s">
        <v>293</v>
      </c>
      <c r="H270" s="1141"/>
      <c r="I270" s="1141"/>
      <c r="J270" s="1141"/>
      <c r="K270" s="1141"/>
      <c r="L270" s="1141"/>
      <c r="M270" s="1141"/>
      <c r="N270" s="1141"/>
      <c r="O270" s="1141"/>
      <c r="P270" s="1141"/>
      <c r="Q270" s="1141"/>
      <c r="R270" s="1141"/>
      <c r="S270" s="1141"/>
      <c r="T270" s="1141"/>
      <c r="U270" s="1141"/>
      <c r="V270" s="1141"/>
      <c r="W270" s="1141"/>
      <c r="X270" s="1141"/>
      <c r="Y270" s="1141"/>
      <c r="AA270" s="73"/>
      <c r="AB270" s="76"/>
      <c r="AC270" s="77"/>
      <c r="AD270" s="78"/>
    </row>
    <row r="271" spans="1:30">
      <c r="A271" s="1504"/>
      <c r="B271" s="1505"/>
      <c r="C271" s="1506"/>
      <c r="D271" s="1092"/>
      <c r="E271" s="334"/>
      <c r="F271" s="72"/>
      <c r="G271" s="1195" t="s">
        <v>106</v>
      </c>
      <c r="H271" s="1196"/>
      <c r="I271" s="1196"/>
      <c r="J271" s="1196"/>
      <c r="K271" s="1197"/>
      <c r="L271" s="443"/>
      <c r="M271" s="444" t="s">
        <v>107</v>
      </c>
      <c r="N271" s="444"/>
      <c r="O271" s="443"/>
      <c r="P271" s="444" t="s">
        <v>108</v>
      </c>
      <c r="Q271" s="444"/>
      <c r="R271" s="443"/>
      <c r="S271" s="444" t="s">
        <v>109</v>
      </c>
      <c r="T271" s="444"/>
      <c r="U271" s="443"/>
      <c r="V271" s="444" t="s">
        <v>110</v>
      </c>
      <c r="W271" s="444"/>
      <c r="X271" s="444"/>
      <c r="Y271" s="404"/>
      <c r="AA271" s="73"/>
      <c r="AB271" s="76"/>
      <c r="AC271" s="77"/>
      <c r="AD271" s="78"/>
    </row>
    <row r="272" spans="1:30">
      <c r="A272" s="1504"/>
      <c r="B272" s="1505"/>
      <c r="C272" s="1506"/>
      <c r="D272" s="1092"/>
      <c r="E272" s="334"/>
      <c r="F272" s="72"/>
      <c r="G272" s="1507" t="s">
        <v>217</v>
      </c>
      <c r="H272" s="1507"/>
      <c r="I272" s="1507"/>
      <c r="J272" s="1507"/>
      <c r="K272" s="1507"/>
      <c r="L272" s="1507"/>
      <c r="M272" s="1507"/>
      <c r="N272" s="1507"/>
      <c r="O272" s="1507"/>
      <c r="P272" s="1507"/>
      <c r="Q272" s="1507"/>
      <c r="R272" s="1507"/>
      <c r="S272" s="1507"/>
      <c r="T272" s="1507"/>
      <c r="U272" s="1507"/>
      <c r="V272" s="1507"/>
      <c r="W272" s="1507"/>
      <c r="X272" s="1507"/>
      <c r="Y272" s="1507"/>
      <c r="Z272" s="1507"/>
      <c r="AA272" s="1508"/>
      <c r="AB272" s="76"/>
      <c r="AC272" s="77"/>
      <c r="AD272" s="78"/>
    </row>
    <row r="273" spans="1:30" ht="13.5" customHeight="1">
      <c r="A273" s="1504"/>
      <c r="B273" s="1505"/>
      <c r="C273" s="1506"/>
      <c r="D273" s="1092"/>
      <c r="E273" s="334"/>
      <c r="F273" s="72"/>
      <c r="G273" s="1295"/>
      <c r="H273" s="1295"/>
      <c r="I273" s="1295"/>
      <c r="J273" s="1295"/>
      <c r="K273" s="1295"/>
      <c r="L273" s="1295"/>
      <c r="M273" s="1295"/>
      <c r="N273" s="1295"/>
      <c r="O273" s="1295"/>
      <c r="P273" s="1295"/>
      <c r="Q273" s="1494" t="s">
        <v>118</v>
      </c>
      <c r="R273" s="1494"/>
      <c r="S273" s="1494"/>
      <c r="T273" s="1494"/>
      <c r="U273" s="1494"/>
      <c r="V273" s="1495" t="s">
        <v>196</v>
      </c>
      <c r="W273" s="1496"/>
      <c r="X273" s="1496"/>
      <c r="Y273" s="1496"/>
      <c r="Z273" s="1497"/>
      <c r="AA273" s="73"/>
      <c r="AB273" s="76"/>
      <c r="AC273" s="77"/>
      <c r="AD273" s="78"/>
    </row>
    <row r="274" spans="1:30">
      <c r="A274" s="1504"/>
      <c r="B274" s="1505"/>
      <c r="C274" s="1506"/>
      <c r="D274" s="1092"/>
      <c r="E274" s="334"/>
      <c r="F274" s="72"/>
      <c r="G274" s="1295"/>
      <c r="H274" s="1295"/>
      <c r="I274" s="1295"/>
      <c r="J274" s="1295"/>
      <c r="K274" s="1295"/>
      <c r="L274" s="1295"/>
      <c r="M274" s="1295"/>
      <c r="N274" s="1295"/>
      <c r="O274" s="1295"/>
      <c r="P274" s="1295"/>
      <c r="Q274" s="1494"/>
      <c r="R274" s="1494"/>
      <c r="S274" s="1494"/>
      <c r="T274" s="1494"/>
      <c r="U274" s="1494"/>
      <c r="V274" s="1498"/>
      <c r="W274" s="1499"/>
      <c r="X274" s="1499"/>
      <c r="Y274" s="1499"/>
      <c r="Z274" s="1500"/>
      <c r="AA274" s="73"/>
      <c r="AB274" s="76"/>
      <c r="AC274" s="77"/>
      <c r="AD274" s="78"/>
    </row>
    <row r="275" spans="1:30" ht="13.5" customHeight="1">
      <c r="A275" s="1504"/>
      <c r="B275" s="1505"/>
      <c r="C275" s="1506"/>
      <c r="D275" s="1092"/>
      <c r="E275" s="81"/>
      <c r="F275" s="72"/>
      <c r="G275" s="1333" t="s">
        <v>102</v>
      </c>
      <c r="H275" s="1333"/>
      <c r="I275" s="1490" t="s">
        <v>186</v>
      </c>
      <c r="J275" s="1490"/>
      <c r="K275" s="1490"/>
      <c r="L275" s="1490"/>
      <c r="M275" s="1490"/>
      <c r="N275" s="1490"/>
      <c r="O275" s="1490"/>
      <c r="P275" s="1490"/>
      <c r="Q275" s="1097" t="s">
        <v>189</v>
      </c>
      <c r="R275" s="1097"/>
      <c r="S275" s="1097"/>
      <c r="T275" s="1097"/>
      <c r="U275" s="1097"/>
      <c r="V275" s="1501"/>
      <c r="W275" s="1501"/>
      <c r="X275" s="1501"/>
      <c r="Y275" s="1501"/>
      <c r="Z275" s="1501"/>
      <c r="AA275" s="73"/>
      <c r="AB275" s="76"/>
      <c r="AC275" s="77"/>
      <c r="AD275" s="78"/>
    </row>
    <row r="276" spans="1:30" ht="13.5" customHeight="1">
      <c r="A276" s="1504"/>
      <c r="B276" s="1505"/>
      <c r="C276" s="1506"/>
      <c r="D276" s="1092"/>
      <c r="E276" s="81"/>
      <c r="F276" s="72"/>
      <c r="G276" s="1333"/>
      <c r="H276" s="1333"/>
      <c r="I276" s="1490" t="s">
        <v>187</v>
      </c>
      <c r="J276" s="1490"/>
      <c r="K276" s="1490"/>
      <c r="L276" s="1490"/>
      <c r="M276" s="1490"/>
      <c r="N276" s="1490"/>
      <c r="O276" s="1490"/>
      <c r="P276" s="1490"/>
      <c r="Q276" s="1181" t="s">
        <v>1141</v>
      </c>
      <c r="R276" s="1186"/>
      <c r="S276" s="1186"/>
      <c r="T276" s="1186"/>
      <c r="U276" s="1182"/>
      <c r="V276" s="1181" t="s">
        <v>189</v>
      </c>
      <c r="W276" s="1186"/>
      <c r="X276" s="1186"/>
      <c r="Y276" s="1186"/>
      <c r="Z276" s="1182"/>
      <c r="AA276" s="73"/>
      <c r="AB276" s="76"/>
      <c r="AC276" s="77"/>
      <c r="AD276" s="78"/>
    </row>
    <row r="277" spans="1:30" ht="13.5" customHeight="1">
      <c r="A277" s="1504"/>
      <c r="B277" s="1505"/>
      <c r="C277" s="1506"/>
      <c r="D277" s="1092"/>
      <c r="E277" s="81"/>
      <c r="F277" s="72"/>
      <c r="G277" s="1333" t="s">
        <v>101</v>
      </c>
      <c r="H277" s="1333"/>
      <c r="I277" s="1490" t="s">
        <v>186</v>
      </c>
      <c r="J277" s="1490"/>
      <c r="K277" s="1490"/>
      <c r="L277" s="1490"/>
      <c r="M277" s="1490"/>
      <c r="N277" s="1490"/>
      <c r="O277" s="1490"/>
      <c r="P277" s="1490"/>
      <c r="Q277" s="1181" t="s">
        <v>189</v>
      </c>
      <c r="R277" s="1186"/>
      <c r="S277" s="1186"/>
      <c r="T277" s="1186"/>
      <c r="U277" s="1182"/>
      <c r="V277" s="1491"/>
      <c r="W277" s="1492"/>
      <c r="X277" s="1492"/>
      <c r="Y277" s="1492"/>
      <c r="Z277" s="1493"/>
      <c r="AA277" s="73"/>
      <c r="AB277" s="76"/>
      <c r="AC277" s="77"/>
      <c r="AD277" s="78"/>
    </row>
    <row r="278" spans="1:30" ht="13.5" customHeight="1">
      <c r="A278" s="1504"/>
      <c r="B278" s="1505"/>
      <c r="C278" s="1506"/>
      <c r="D278" s="1092"/>
      <c r="E278" s="81"/>
      <c r="F278" s="72"/>
      <c r="G278" s="1333"/>
      <c r="H278" s="1333"/>
      <c r="I278" s="1490" t="s">
        <v>187</v>
      </c>
      <c r="J278" s="1490"/>
      <c r="K278" s="1490"/>
      <c r="L278" s="1490"/>
      <c r="M278" s="1490"/>
      <c r="N278" s="1490"/>
      <c r="O278" s="1490"/>
      <c r="P278" s="1490"/>
      <c r="Q278" s="1181" t="s">
        <v>189</v>
      </c>
      <c r="R278" s="1186"/>
      <c r="S278" s="1186"/>
      <c r="T278" s="1186"/>
      <c r="U278" s="1182"/>
      <c r="V278" s="1181" t="s">
        <v>189</v>
      </c>
      <c r="W278" s="1186"/>
      <c r="X278" s="1186"/>
      <c r="Y278" s="1186"/>
      <c r="Z278" s="1182"/>
      <c r="AA278" s="73"/>
      <c r="AB278" s="76"/>
      <c r="AC278" s="77"/>
      <c r="AD278" s="78"/>
    </row>
    <row r="279" spans="1:30">
      <c r="A279" s="1504"/>
      <c r="B279" s="1505"/>
      <c r="C279" s="1506"/>
      <c r="D279" s="1092"/>
      <c r="E279" s="81"/>
      <c r="F279" s="72"/>
      <c r="AA279" s="73"/>
      <c r="AB279" s="76"/>
      <c r="AC279" s="77"/>
      <c r="AD279" s="78"/>
    </row>
    <row r="280" spans="1:30">
      <c r="A280" s="1504"/>
      <c r="B280" s="1505"/>
      <c r="C280" s="1506"/>
      <c r="D280" s="1092"/>
      <c r="E280" s="81"/>
      <c r="F280" s="72"/>
      <c r="G280" s="1141" t="s">
        <v>111</v>
      </c>
      <c r="H280" s="1141"/>
      <c r="I280" s="1141"/>
      <c r="J280" s="1141"/>
      <c r="K280" s="1141"/>
      <c r="L280" s="1141"/>
      <c r="M280" s="1141"/>
      <c r="N280" s="1141"/>
      <c r="O280" s="1141"/>
      <c r="P280" s="1141"/>
      <c r="Q280" s="1141"/>
      <c r="R280" s="1141"/>
      <c r="S280" s="1141"/>
      <c r="T280" s="1141"/>
      <c r="U280" s="1141"/>
      <c r="V280" s="1141"/>
      <c r="W280" s="1141"/>
      <c r="X280" s="1141"/>
      <c r="Y280" s="1141"/>
      <c r="Z280" s="1141"/>
      <c r="AA280" s="133"/>
      <c r="AB280" s="76"/>
      <c r="AC280" s="77"/>
      <c r="AD280" s="78"/>
    </row>
    <row r="281" spans="1:30" ht="13.5" customHeight="1">
      <c r="A281" s="1504"/>
      <c r="B281" s="1505"/>
      <c r="C281" s="1506"/>
      <c r="D281" s="1092"/>
      <c r="E281" s="81"/>
      <c r="F281" s="72"/>
      <c r="G281" s="1476"/>
      <c r="H281" s="1477"/>
      <c r="I281" s="1477"/>
      <c r="J281" s="1477"/>
      <c r="K281" s="1477"/>
      <c r="L281" s="1477"/>
      <c r="M281" s="1477"/>
      <c r="N281" s="1477"/>
      <c r="O281" s="1477"/>
      <c r="P281" s="1478"/>
      <c r="Q281" s="1296" t="s">
        <v>72</v>
      </c>
      <c r="R281" s="1296"/>
      <c r="S281" s="1296"/>
      <c r="T281" s="1296"/>
      <c r="U281" s="1296"/>
      <c r="V281" s="1296" t="s">
        <v>73</v>
      </c>
      <c r="W281" s="1296"/>
      <c r="X281" s="1296"/>
      <c r="Y281" s="1296"/>
      <c r="Z281" s="1296"/>
      <c r="AA281" s="133"/>
      <c r="AB281" s="76"/>
      <c r="AC281" s="77"/>
      <c r="AD281" s="78"/>
    </row>
    <row r="282" spans="1:30" ht="13.5" customHeight="1">
      <c r="A282" s="1504"/>
      <c r="B282" s="1505"/>
      <c r="C282" s="1506"/>
      <c r="D282" s="1092"/>
      <c r="E282" s="81"/>
      <c r="F282" s="72"/>
      <c r="G282" s="1509" t="s">
        <v>75</v>
      </c>
      <c r="H282" s="1509"/>
      <c r="I282" s="1509"/>
      <c r="J282" s="1509"/>
      <c r="K282" s="1509"/>
      <c r="L282" s="1509"/>
      <c r="M282" s="1509"/>
      <c r="N282" s="1509"/>
      <c r="O282" s="1509"/>
      <c r="P282" s="1509"/>
      <c r="Q282" s="1181" t="s">
        <v>189</v>
      </c>
      <c r="R282" s="1186"/>
      <c r="S282" s="1186"/>
      <c r="T282" s="1186"/>
      <c r="U282" s="1182"/>
      <c r="V282" s="1181" t="s">
        <v>189</v>
      </c>
      <c r="W282" s="1186"/>
      <c r="X282" s="1186"/>
      <c r="Y282" s="1186"/>
      <c r="Z282" s="1182"/>
      <c r="AA282" s="73"/>
      <c r="AB282" s="76"/>
      <c r="AC282" s="77"/>
      <c r="AD282" s="78"/>
    </row>
    <row r="283" spans="1:30" ht="13.5" customHeight="1">
      <c r="A283" s="1504"/>
      <c r="B283" s="1505"/>
      <c r="C283" s="1506"/>
      <c r="D283" s="1092"/>
      <c r="E283" s="81"/>
      <c r="F283" s="72"/>
      <c r="G283" s="1487" t="s">
        <v>67</v>
      </c>
      <c r="H283" s="1488"/>
      <c r="I283" s="1488"/>
      <c r="J283" s="1488"/>
      <c r="K283" s="1488"/>
      <c r="L283" s="1488"/>
      <c r="M283" s="1488"/>
      <c r="N283" s="1488"/>
      <c r="O283" s="1488"/>
      <c r="P283" s="1489"/>
      <c r="Q283" s="1181" t="s">
        <v>189</v>
      </c>
      <c r="R283" s="1186"/>
      <c r="S283" s="1186"/>
      <c r="T283" s="1186"/>
      <c r="U283" s="1182"/>
      <c r="V283" s="1181" t="s">
        <v>189</v>
      </c>
      <c r="W283" s="1186"/>
      <c r="X283" s="1186"/>
      <c r="Y283" s="1186"/>
      <c r="Z283" s="1182"/>
      <c r="AA283" s="133"/>
      <c r="AB283" s="76"/>
      <c r="AC283" s="77"/>
      <c r="AD283" s="78"/>
    </row>
    <row r="284" spans="1:30" ht="13.5" customHeight="1">
      <c r="A284" s="1504"/>
      <c r="B284" s="1505"/>
      <c r="C284" s="1506"/>
      <c r="D284" s="1092"/>
      <c r="E284" s="81"/>
      <c r="F284" s="72"/>
      <c r="G284" s="1487" t="s">
        <v>294</v>
      </c>
      <c r="H284" s="1488"/>
      <c r="I284" s="1488"/>
      <c r="J284" s="1488"/>
      <c r="K284" s="1488"/>
      <c r="L284" s="1488"/>
      <c r="M284" s="1488"/>
      <c r="N284" s="1488"/>
      <c r="O284" s="1488"/>
      <c r="P284" s="1489"/>
      <c r="Q284" s="1181" t="s">
        <v>189</v>
      </c>
      <c r="R284" s="1186"/>
      <c r="S284" s="1186"/>
      <c r="T284" s="1186"/>
      <c r="U284" s="1182"/>
      <c r="V284" s="1181" t="s">
        <v>189</v>
      </c>
      <c r="W284" s="1186"/>
      <c r="X284" s="1186"/>
      <c r="Y284" s="1186"/>
      <c r="Z284" s="1182"/>
      <c r="AA284" s="73"/>
      <c r="AB284" s="76"/>
      <c r="AC284" s="77"/>
      <c r="AD284" s="78"/>
    </row>
    <row r="285" spans="1:30" ht="13.5" customHeight="1">
      <c r="A285" s="1504"/>
      <c r="B285" s="1505"/>
      <c r="C285" s="1506"/>
      <c r="D285" s="1092"/>
      <c r="E285" s="81"/>
      <c r="F285" s="72"/>
      <c r="G285" s="1487" t="s">
        <v>68</v>
      </c>
      <c r="H285" s="1488"/>
      <c r="I285" s="1488"/>
      <c r="J285" s="1488"/>
      <c r="K285" s="1488"/>
      <c r="L285" s="1488"/>
      <c r="M285" s="1488"/>
      <c r="N285" s="1488"/>
      <c r="O285" s="1488"/>
      <c r="P285" s="1489"/>
      <c r="Q285" s="1181" t="s">
        <v>189</v>
      </c>
      <c r="R285" s="1186"/>
      <c r="S285" s="1186"/>
      <c r="T285" s="1186"/>
      <c r="U285" s="1182"/>
      <c r="V285" s="1181" t="s">
        <v>189</v>
      </c>
      <c r="W285" s="1186"/>
      <c r="X285" s="1186"/>
      <c r="Y285" s="1186"/>
      <c r="Z285" s="1182"/>
      <c r="AA285" s="73"/>
      <c r="AB285" s="76"/>
      <c r="AC285" s="77"/>
      <c r="AD285" s="78"/>
    </row>
    <row r="286" spans="1:30" ht="13.5" customHeight="1">
      <c r="A286" s="1504"/>
      <c r="B286" s="1505"/>
      <c r="C286" s="1506"/>
      <c r="D286" s="1092"/>
      <c r="E286" s="81"/>
      <c r="F286" s="72"/>
      <c r="G286" s="1487" t="s">
        <v>69</v>
      </c>
      <c r="H286" s="1488"/>
      <c r="I286" s="1488"/>
      <c r="J286" s="1488"/>
      <c r="K286" s="1488"/>
      <c r="L286" s="1488"/>
      <c r="M286" s="1488"/>
      <c r="N286" s="1488"/>
      <c r="O286" s="1488"/>
      <c r="P286" s="1489"/>
      <c r="Q286" s="1181" t="s">
        <v>189</v>
      </c>
      <c r="R286" s="1186"/>
      <c r="S286" s="1186"/>
      <c r="T286" s="1186"/>
      <c r="U286" s="1182"/>
      <c r="V286" s="1181" t="s">
        <v>189</v>
      </c>
      <c r="W286" s="1186"/>
      <c r="X286" s="1186"/>
      <c r="Y286" s="1186"/>
      <c r="Z286" s="1182"/>
      <c r="AA286" s="73"/>
      <c r="AB286" s="76"/>
      <c r="AC286" s="77"/>
      <c r="AD286" s="78"/>
    </row>
    <row r="287" spans="1:30" ht="13.5" customHeight="1">
      <c r="A287" s="1504"/>
      <c r="B287" s="1505"/>
      <c r="C287" s="1506"/>
      <c r="D287" s="1092"/>
      <c r="E287" s="81"/>
      <c r="F287" s="72"/>
      <c r="G287" s="1487" t="s">
        <v>70</v>
      </c>
      <c r="H287" s="1488"/>
      <c r="I287" s="1488"/>
      <c r="J287" s="1488"/>
      <c r="K287" s="1488"/>
      <c r="L287" s="1488"/>
      <c r="M287" s="1488"/>
      <c r="N287" s="1488"/>
      <c r="O287" s="1488"/>
      <c r="P287" s="1489"/>
      <c r="Q287" s="1181" t="s">
        <v>189</v>
      </c>
      <c r="R287" s="1186"/>
      <c r="S287" s="1186"/>
      <c r="T287" s="1186"/>
      <c r="U287" s="1182"/>
      <c r="V287" s="1181" t="s">
        <v>189</v>
      </c>
      <c r="W287" s="1186"/>
      <c r="X287" s="1186"/>
      <c r="Y287" s="1186"/>
      <c r="Z287" s="1182"/>
      <c r="AA287" s="73"/>
      <c r="AB287" s="76"/>
      <c r="AC287" s="77"/>
      <c r="AD287" s="78"/>
    </row>
    <row r="288" spans="1:30" ht="13.5" customHeight="1">
      <c r="A288" s="1504"/>
      <c r="B288" s="1505"/>
      <c r="C288" s="1506"/>
      <c r="D288" s="1092"/>
      <c r="E288" s="81"/>
      <c r="F288" s="72"/>
      <c r="G288" s="1490" t="s">
        <v>158</v>
      </c>
      <c r="H288" s="1490"/>
      <c r="I288" s="1490"/>
      <c r="J288" s="1490"/>
      <c r="K288" s="1490"/>
      <c r="L288" s="1490"/>
      <c r="M288" s="1490"/>
      <c r="N288" s="1490"/>
      <c r="O288" s="1490"/>
      <c r="P288" s="1490"/>
      <c r="Q288" s="1181" t="s">
        <v>189</v>
      </c>
      <c r="R288" s="1186"/>
      <c r="S288" s="1186"/>
      <c r="T288" s="1186"/>
      <c r="U288" s="1182"/>
      <c r="V288" s="1181" t="s">
        <v>189</v>
      </c>
      <c r="W288" s="1186"/>
      <c r="X288" s="1186"/>
      <c r="Y288" s="1186"/>
      <c r="Z288" s="1182"/>
      <c r="AA288" s="73"/>
      <c r="AB288" s="76"/>
      <c r="AC288" s="77"/>
      <c r="AD288" s="78"/>
    </row>
    <row r="289" spans="1:30" ht="13.5" customHeight="1">
      <c r="A289" s="1504"/>
      <c r="B289" s="1505"/>
      <c r="C289" s="1506"/>
      <c r="D289" s="1092"/>
      <c r="E289" s="81"/>
      <c r="F289" s="72"/>
      <c r="G289" s="1487" t="s">
        <v>71</v>
      </c>
      <c r="H289" s="1488"/>
      <c r="I289" s="1488"/>
      <c r="J289" s="1488"/>
      <c r="K289" s="1488"/>
      <c r="L289" s="1488"/>
      <c r="M289" s="1488"/>
      <c r="N289" s="1488"/>
      <c r="O289" s="1488"/>
      <c r="P289" s="1489"/>
      <c r="Q289" s="1181" t="s">
        <v>189</v>
      </c>
      <c r="R289" s="1186"/>
      <c r="S289" s="1186"/>
      <c r="T289" s="1186"/>
      <c r="U289" s="1182"/>
      <c r="V289" s="1181" t="s">
        <v>189</v>
      </c>
      <c r="W289" s="1186"/>
      <c r="X289" s="1186"/>
      <c r="Y289" s="1186"/>
      <c r="Z289" s="1182"/>
      <c r="AA289" s="73"/>
      <c r="AB289" s="76"/>
      <c r="AC289" s="77"/>
      <c r="AD289" s="78"/>
    </row>
    <row r="290" spans="1:30" ht="13.5" customHeight="1">
      <c r="A290" s="1504"/>
      <c r="B290" s="1505"/>
      <c r="C290" s="1506"/>
      <c r="D290" s="1092"/>
      <c r="E290" s="81"/>
      <c r="F290" s="72"/>
      <c r="G290" s="1487" t="s">
        <v>78</v>
      </c>
      <c r="H290" s="1488"/>
      <c r="I290" s="1488"/>
      <c r="J290" s="1488"/>
      <c r="K290" s="1488"/>
      <c r="L290" s="1488"/>
      <c r="M290" s="1488"/>
      <c r="N290" s="1488"/>
      <c r="O290" s="1488"/>
      <c r="P290" s="1489"/>
      <c r="Q290" s="1181" t="s">
        <v>189</v>
      </c>
      <c r="R290" s="1186"/>
      <c r="S290" s="1186"/>
      <c r="T290" s="1186"/>
      <c r="U290" s="1182"/>
      <c r="V290" s="1181" t="s">
        <v>189</v>
      </c>
      <c r="W290" s="1186"/>
      <c r="X290" s="1186"/>
      <c r="Y290" s="1186"/>
      <c r="Z290" s="1182"/>
      <c r="AA290" s="73"/>
      <c r="AB290" s="76"/>
      <c r="AC290" s="77"/>
      <c r="AD290" s="78"/>
    </row>
    <row r="291" spans="1:30" ht="13.5" customHeight="1">
      <c r="A291" s="1504"/>
      <c r="B291" s="1505"/>
      <c r="C291" s="1506"/>
      <c r="D291" s="1092"/>
      <c r="E291" s="81"/>
      <c r="F291" s="72"/>
      <c r="G291" s="1487" t="s">
        <v>79</v>
      </c>
      <c r="H291" s="1488"/>
      <c r="I291" s="1488"/>
      <c r="J291" s="1488"/>
      <c r="K291" s="1488"/>
      <c r="L291" s="1488"/>
      <c r="M291" s="1488"/>
      <c r="N291" s="1488"/>
      <c r="O291" s="1488"/>
      <c r="P291" s="1489"/>
      <c r="Q291" s="1181" t="s">
        <v>189</v>
      </c>
      <c r="R291" s="1186"/>
      <c r="S291" s="1186"/>
      <c r="T291" s="1186"/>
      <c r="U291" s="1182"/>
      <c r="V291" s="1181" t="s">
        <v>189</v>
      </c>
      <c r="W291" s="1186"/>
      <c r="X291" s="1186"/>
      <c r="Y291" s="1186"/>
      <c r="Z291" s="1182"/>
      <c r="AA291" s="73"/>
      <c r="AB291" s="76"/>
      <c r="AC291" s="77"/>
      <c r="AD291" s="78"/>
    </row>
    <row r="292" spans="1:30" ht="13.5" customHeight="1">
      <c r="A292" s="1504"/>
      <c r="B292" s="1505"/>
      <c r="C292" s="1506"/>
      <c r="D292" s="1092"/>
      <c r="E292" s="81"/>
      <c r="F292" s="72"/>
      <c r="G292" s="1487" t="s">
        <v>80</v>
      </c>
      <c r="H292" s="1488"/>
      <c r="I292" s="1488"/>
      <c r="J292" s="1488"/>
      <c r="K292" s="1488"/>
      <c r="L292" s="1488"/>
      <c r="M292" s="1488"/>
      <c r="N292" s="1488"/>
      <c r="O292" s="1488"/>
      <c r="P292" s="1489"/>
      <c r="Q292" s="1181" t="s">
        <v>189</v>
      </c>
      <c r="R292" s="1186"/>
      <c r="S292" s="1186"/>
      <c r="T292" s="1186"/>
      <c r="U292" s="1182"/>
      <c r="V292" s="1181" t="s">
        <v>189</v>
      </c>
      <c r="W292" s="1186"/>
      <c r="X292" s="1186"/>
      <c r="Y292" s="1186"/>
      <c r="Z292" s="1182"/>
      <c r="AA292" s="73"/>
      <c r="AB292" s="76"/>
      <c r="AC292" s="77"/>
      <c r="AD292" s="78"/>
    </row>
    <row r="293" spans="1:30" ht="13.5" customHeight="1">
      <c r="A293" s="1504"/>
      <c r="B293" s="1505"/>
      <c r="C293" s="1506"/>
      <c r="D293" s="1092"/>
      <c r="E293" s="81"/>
      <c r="F293" s="72"/>
      <c r="G293" s="1487" t="s">
        <v>81</v>
      </c>
      <c r="H293" s="1488"/>
      <c r="I293" s="1488"/>
      <c r="J293" s="1488"/>
      <c r="K293" s="1488"/>
      <c r="L293" s="1488"/>
      <c r="M293" s="1488"/>
      <c r="N293" s="1488"/>
      <c r="O293" s="1488"/>
      <c r="P293" s="1489"/>
      <c r="Q293" s="1181" t="s">
        <v>189</v>
      </c>
      <c r="R293" s="1186"/>
      <c r="S293" s="1186"/>
      <c r="T293" s="1186"/>
      <c r="U293" s="1182"/>
      <c r="V293" s="1181" t="s">
        <v>189</v>
      </c>
      <c r="W293" s="1186"/>
      <c r="X293" s="1186"/>
      <c r="Y293" s="1186"/>
      <c r="Z293" s="1182"/>
      <c r="AA293" s="73"/>
      <c r="AB293" s="76"/>
      <c r="AC293" s="77"/>
      <c r="AD293" s="78"/>
    </row>
    <row r="294" spans="1:30">
      <c r="A294" s="1504"/>
      <c r="B294" s="1505"/>
      <c r="C294" s="1506"/>
      <c r="D294" s="1092"/>
      <c r="E294" s="81"/>
      <c r="F294" s="72"/>
      <c r="G294" s="1487" t="s">
        <v>82</v>
      </c>
      <c r="H294" s="1488"/>
      <c r="I294" s="1488"/>
      <c r="J294" s="1488"/>
      <c r="K294" s="1488"/>
      <c r="L294" s="1488"/>
      <c r="M294" s="1488"/>
      <c r="N294" s="1488"/>
      <c r="O294" s="1488"/>
      <c r="P294" s="1489"/>
      <c r="Q294" s="1181" t="s">
        <v>189</v>
      </c>
      <c r="R294" s="1186"/>
      <c r="S294" s="1186"/>
      <c r="T294" s="1186"/>
      <c r="U294" s="1182"/>
      <c r="V294" s="1181" t="s">
        <v>189</v>
      </c>
      <c r="W294" s="1186"/>
      <c r="X294" s="1186"/>
      <c r="Y294" s="1186"/>
      <c r="Z294" s="1182"/>
      <c r="AA294" s="73"/>
      <c r="AB294" s="76"/>
      <c r="AC294" s="77"/>
      <c r="AD294" s="78"/>
    </row>
    <row r="295" spans="1:30">
      <c r="A295" s="1504"/>
      <c r="B295" s="1505"/>
      <c r="C295" s="1506"/>
      <c r="D295" s="1092"/>
      <c r="E295" s="81"/>
      <c r="F295" s="72"/>
      <c r="G295" s="1474" t="s">
        <v>76</v>
      </c>
      <c r="H295" s="1474"/>
      <c r="I295" s="1474"/>
      <c r="J295" s="1474"/>
      <c r="K295" s="1474"/>
      <c r="L295" s="1474"/>
      <c r="M295" s="1474"/>
      <c r="N295" s="1474"/>
      <c r="O295" s="1474"/>
      <c r="P295" s="1474"/>
      <c r="Q295" s="1474"/>
      <c r="R295" s="1474"/>
      <c r="S295" s="1474"/>
      <c r="T295" s="1474"/>
      <c r="U295" s="1474"/>
      <c r="V295" s="1474"/>
      <c r="W295" s="1474"/>
      <c r="X295" s="1474"/>
      <c r="Y295" s="1474"/>
      <c r="Z295" s="1474"/>
      <c r="AA295" s="73"/>
      <c r="AB295" s="76"/>
      <c r="AC295" s="77"/>
      <c r="AD295" s="78"/>
    </row>
    <row r="296" spans="1:30" ht="16.5" customHeight="1">
      <c r="A296" s="1504"/>
      <c r="B296" s="1505"/>
      <c r="C296" s="1506"/>
      <c r="D296" s="1092"/>
      <c r="E296" s="81"/>
      <c r="F296" s="72"/>
      <c r="G296" s="1475" t="s">
        <v>77</v>
      </c>
      <c r="H296" s="1475"/>
      <c r="I296" s="1475"/>
      <c r="J296" s="1475"/>
      <c r="K296" s="1475"/>
      <c r="L296" s="1475"/>
      <c r="M296" s="1475"/>
      <c r="N296" s="1475"/>
      <c r="O296" s="1475"/>
      <c r="P296" s="1475"/>
      <c r="Q296" s="1475"/>
      <c r="R296" s="1475"/>
      <c r="S296" s="1475"/>
      <c r="T296" s="1475"/>
      <c r="U296" s="1475"/>
      <c r="V296" s="1475"/>
      <c r="W296" s="1475"/>
      <c r="X296" s="1475"/>
      <c r="Y296" s="1475"/>
      <c r="Z296" s="1475"/>
      <c r="AA296" s="73"/>
      <c r="AB296" s="76"/>
      <c r="AC296" s="77"/>
      <c r="AD296" s="78"/>
    </row>
    <row r="297" spans="1:30" ht="15" customHeight="1">
      <c r="A297" s="347"/>
      <c r="B297" s="82"/>
      <c r="C297" s="311"/>
      <c r="D297" s="330"/>
      <c r="E297" s="81"/>
      <c r="F297" s="72"/>
      <c r="G297" s="140"/>
      <c r="H297" s="140"/>
      <c r="I297" s="140"/>
      <c r="J297" s="140"/>
      <c r="K297" s="140"/>
      <c r="L297" s="140"/>
      <c r="M297" s="140"/>
      <c r="N297" s="140"/>
      <c r="O297" s="140"/>
      <c r="P297" s="140"/>
      <c r="Q297" s="140"/>
      <c r="R297" s="140"/>
      <c r="S297" s="140"/>
      <c r="T297" s="140"/>
      <c r="U297" s="140"/>
      <c r="V297" s="140"/>
      <c r="W297" s="140"/>
      <c r="X297" s="140"/>
      <c r="Y297" s="140"/>
      <c r="Z297" s="140"/>
      <c r="AA297" s="73"/>
      <c r="AB297" s="76"/>
      <c r="AC297" s="77"/>
      <c r="AD297" s="78"/>
    </row>
    <row r="298" spans="1:30" ht="13.5" customHeight="1">
      <c r="A298" s="347"/>
      <c r="B298" s="82"/>
      <c r="C298" s="311"/>
      <c r="D298" s="330"/>
      <c r="E298" s="81"/>
      <c r="F298" s="72"/>
      <c r="G298" s="137" t="s">
        <v>170</v>
      </c>
      <c r="AA298" s="73"/>
      <c r="AB298" s="76"/>
      <c r="AC298" s="77"/>
      <c r="AD298" s="78"/>
    </row>
    <row r="299" spans="1:30" ht="13.5" customHeight="1">
      <c r="A299" s="347"/>
      <c r="B299" s="82"/>
      <c r="C299" s="311"/>
      <c r="D299" s="330"/>
      <c r="E299" s="81"/>
      <c r="F299" s="72"/>
      <c r="G299" s="1476"/>
      <c r="H299" s="1477"/>
      <c r="I299" s="1477"/>
      <c r="J299" s="1477"/>
      <c r="K299" s="1477"/>
      <c r="L299" s="1477"/>
      <c r="M299" s="1477"/>
      <c r="N299" s="1477"/>
      <c r="O299" s="1477"/>
      <c r="P299" s="1478"/>
      <c r="Q299" s="1296" t="s">
        <v>72</v>
      </c>
      <c r="R299" s="1296"/>
      <c r="S299" s="1296"/>
      <c r="T299" s="1296"/>
      <c r="U299" s="1296"/>
      <c r="V299" s="1296" t="s">
        <v>73</v>
      </c>
      <c r="W299" s="1296"/>
      <c r="X299" s="1296"/>
      <c r="Y299" s="1296"/>
      <c r="Z299" s="1296"/>
      <c r="AA299" s="73"/>
      <c r="AB299" s="76"/>
      <c r="AC299" s="77"/>
      <c r="AD299" s="78"/>
    </row>
    <row r="300" spans="1:30" ht="13.5" customHeight="1">
      <c r="A300" s="347"/>
      <c r="B300" s="82"/>
      <c r="C300" s="311"/>
      <c r="D300" s="330"/>
      <c r="E300" s="81"/>
      <c r="F300" s="72"/>
      <c r="G300" s="1479" t="s">
        <v>197</v>
      </c>
      <c r="H300" s="1480"/>
      <c r="I300" s="1480"/>
      <c r="J300" s="1480"/>
      <c r="K300" s="1480"/>
      <c r="L300" s="1480"/>
      <c r="M300" s="1480"/>
      <c r="N300" s="1480"/>
      <c r="O300" s="1480"/>
      <c r="P300" s="1481"/>
      <c r="Q300" s="1383" t="s">
        <v>189</v>
      </c>
      <c r="R300" s="1485"/>
      <c r="S300" s="1485"/>
      <c r="T300" s="1485"/>
      <c r="U300" s="1384"/>
      <c r="V300" s="1383" t="s">
        <v>189</v>
      </c>
      <c r="W300" s="1485"/>
      <c r="X300" s="1485"/>
      <c r="Y300" s="1485"/>
      <c r="Z300" s="1384"/>
      <c r="AA300" s="73"/>
      <c r="AB300" s="76"/>
      <c r="AC300" s="77"/>
      <c r="AD300" s="78"/>
    </row>
    <row r="301" spans="1:30" ht="13.5" customHeight="1">
      <c r="A301" s="347"/>
      <c r="B301" s="82"/>
      <c r="C301" s="311"/>
      <c r="D301" s="330"/>
      <c r="E301" s="81"/>
      <c r="F301" s="72"/>
      <c r="G301" s="1482"/>
      <c r="H301" s="1483"/>
      <c r="I301" s="1483"/>
      <c r="J301" s="1483"/>
      <c r="K301" s="1483"/>
      <c r="L301" s="1483"/>
      <c r="M301" s="1483"/>
      <c r="N301" s="1483"/>
      <c r="O301" s="1483"/>
      <c r="P301" s="1484"/>
      <c r="Q301" s="1385"/>
      <c r="R301" s="1486"/>
      <c r="S301" s="1486"/>
      <c r="T301" s="1486"/>
      <c r="U301" s="1386"/>
      <c r="V301" s="1385"/>
      <c r="W301" s="1486"/>
      <c r="X301" s="1486"/>
      <c r="Y301" s="1486"/>
      <c r="Z301" s="1386"/>
      <c r="AA301" s="73"/>
      <c r="AB301" s="76"/>
      <c r="AC301" s="77"/>
      <c r="AD301" s="78"/>
    </row>
    <row r="302" spans="1:30">
      <c r="A302" s="83"/>
      <c r="B302" s="82"/>
      <c r="C302" s="338"/>
      <c r="D302" s="330"/>
      <c r="E302" s="81"/>
      <c r="F302" s="72"/>
      <c r="G302" s="1464" t="s">
        <v>164</v>
      </c>
      <c r="H302" s="1465"/>
      <c r="I302" s="1465"/>
      <c r="J302" s="1465"/>
      <c r="K302" s="1465"/>
      <c r="L302" s="1465"/>
      <c r="M302" s="1465"/>
      <c r="N302" s="1465"/>
      <c r="O302" s="1465"/>
      <c r="P302" s="1466"/>
      <c r="Q302" s="1181" t="s">
        <v>189</v>
      </c>
      <c r="R302" s="1186"/>
      <c r="S302" s="1186"/>
      <c r="T302" s="1186"/>
      <c r="U302" s="1182"/>
      <c r="V302" s="1181" t="s">
        <v>189</v>
      </c>
      <c r="W302" s="1186"/>
      <c r="X302" s="1186"/>
      <c r="Y302" s="1186"/>
      <c r="Z302" s="1182"/>
      <c r="AA302" s="73"/>
      <c r="AB302" s="76"/>
      <c r="AC302" s="77"/>
      <c r="AD302" s="78"/>
    </row>
    <row r="303" spans="1:30" ht="13.5" customHeight="1">
      <c r="A303" s="83"/>
      <c r="B303" s="82"/>
      <c r="C303" s="338"/>
      <c r="D303" s="330"/>
      <c r="E303" s="81"/>
      <c r="F303" s="72"/>
      <c r="G303" s="1464" t="s">
        <v>171</v>
      </c>
      <c r="H303" s="1465"/>
      <c r="I303" s="1465"/>
      <c r="J303" s="1465"/>
      <c r="K303" s="1465"/>
      <c r="L303" s="1465"/>
      <c r="M303" s="1465"/>
      <c r="N303" s="1465"/>
      <c r="O303" s="1465"/>
      <c r="P303" s="1466"/>
      <c r="Q303" s="1181" t="s">
        <v>189</v>
      </c>
      <c r="R303" s="1186"/>
      <c r="S303" s="1186"/>
      <c r="T303" s="1186"/>
      <c r="U303" s="1182"/>
      <c r="V303" s="1181" t="s">
        <v>189</v>
      </c>
      <c r="W303" s="1186"/>
      <c r="X303" s="1186"/>
      <c r="Y303" s="1186"/>
      <c r="Z303" s="1182"/>
      <c r="AA303" s="73"/>
      <c r="AB303" s="76"/>
      <c r="AC303" s="77"/>
      <c r="AD303" s="78"/>
    </row>
    <row r="304" spans="1:30" ht="13.5" customHeight="1">
      <c r="A304" s="83"/>
      <c r="B304" s="82"/>
      <c r="C304" s="338"/>
      <c r="D304" s="330"/>
      <c r="E304" s="81"/>
      <c r="F304" s="72"/>
      <c r="G304" s="1464" t="s">
        <v>165</v>
      </c>
      <c r="H304" s="1465"/>
      <c r="I304" s="1465"/>
      <c r="J304" s="1465"/>
      <c r="K304" s="1465"/>
      <c r="L304" s="1465"/>
      <c r="M304" s="1465"/>
      <c r="N304" s="1465"/>
      <c r="O304" s="1465"/>
      <c r="P304" s="1466"/>
      <c r="Q304" s="1181" t="s">
        <v>189</v>
      </c>
      <c r="R304" s="1186"/>
      <c r="S304" s="1186"/>
      <c r="T304" s="1186"/>
      <c r="U304" s="1182"/>
      <c r="V304" s="1181" t="s">
        <v>189</v>
      </c>
      <c r="W304" s="1186"/>
      <c r="X304" s="1186"/>
      <c r="Y304" s="1186"/>
      <c r="Z304" s="1182"/>
      <c r="AA304" s="73"/>
      <c r="AB304" s="76"/>
      <c r="AC304" s="77"/>
      <c r="AD304" s="78"/>
    </row>
    <row r="305" spans="1:30" s="137" customFormat="1" ht="13.5" customHeight="1">
      <c r="A305" s="83"/>
      <c r="B305" s="82"/>
      <c r="C305" s="338"/>
      <c r="D305" s="330"/>
      <c r="E305" s="81"/>
      <c r="F305" s="138"/>
      <c r="G305" s="1464" t="s">
        <v>166</v>
      </c>
      <c r="H305" s="1465"/>
      <c r="I305" s="1465"/>
      <c r="J305" s="1465"/>
      <c r="K305" s="1465"/>
      <c r="L305" s="1465"/>
      <c r="M305" s="1465"/>
      <c r="N305" s="1465"/>
      <c r="O305" s="1465"/>
      <c r="P305" s="1466"/>
      <c r="Q305" s="1181" t="s">
        <v>189</v>
      </c>
      <c r="R305" s="1186"/>
      <c r="S305" s="1186"/>
      <c r="T305" s="1186"/>
      <c r="U305" s="1182"/>
      <c r="V305" s="1181" t="s">
        <v>189</v>
      </c>
      <c r="W305" s="1186"/>
      <c r="X305" s="1186"/>
      <c r="Y305" s="1186"/>
      <c r="Z305" s="1182"/>
      <c r="AA305" s="139"/>
      <c r="AB305" s="76"/>
      <c r="AC305" s="77"/>
      <c r="AD305" s="78"/>
    </row>
    <row r="306" spans="1:30" s="137" customFormat="1" ht="13.5" customHeight="1">
      <c r="A306" s="83"/>
      <c r="B306" s="82"/>
      <c r="C306" s="338"/>
      <c r="D306" s="330"/>
      <c r="E306" s="81"/>
      <c r="F306" s="138"/>
      <c r="G306" s="1464" t="s">
        <v>167</v>
      </c>
      <c r="H306" s="1465"/>
      <c r="I306" s="1465"/>
      <c r="J306" s="1465"/>
      <c r="K306" s="1465"/>
      <c r="L306" s="1465"/>
      <c r="M306" s="1465"/>
      <c r="N306" s="1465"/>
      <c r="O306" s="1465"/>
      <c r="P306" s="1466"/>
      <c r="Q306" s="1181" t="s">
        <v>189</v>
      </c>
      <c r="R306" s="1186"/>
      <c r="S306" s="1186"/>
      <c r="T306" s="1186"/>
      <c r="U306" s="1182"/>
      <c r="V306" s="1181" t="s">
        <v>189</v>
      </c>
      <c r="W306" s="1186"/>
      <c r="X306" s="1186"/>
      <c r="Y306" s="1186"/>
      <c r="Z306" s="1182"/>
      <c r="AA306" s="139"/>
      <c r="AB306" s="76"/>
      <c r="AC306" s="77"/>
      <c r="AD306" s="78"/>
    </row>
    <row r="307" spans="1:30" s="137" customFormat="1" ht="13.5" customHeight="1">
      <c r="A307" s="83"/>
      <c r="B307" s="82"/>
      <c r="C307" s="338"/>
      <c r="D307" s="330"/>
      <c r="E307" s="81"/>
      <c r="F307" s="138"/>
      <c r="G307" s="1464" t="s">
        <v>168</v>
      </c>
      <c r="H307" s="1465"/>
      <c r="I307" s="1465"/>
      <c r="J307" s="1465"/>
      <c r="K307" s="1465"/>
      <c r="L307" s="1465"/>
      <c r="M307" s="1465"/>
      <c r="N307" s="1465"/>
      <c r="O307" s="1465"/>
      <c r="P307" s="1466"/>
      <c r="Q307" s="1181" t="s">
        <v>189</v>
      </c>
      <c r="R307" s="1186"/>
      <c r="S307" s="1186"/>
      <c r="T307" s="1186"/>
      <c r="U307" s="1182"/>
      <c r="V307" s="1181" t="s">
        <v>189</v>
      </c>
      <c r="W307" s="1186"/>
      <c r="X307" s="1186"/>
      <c r="Y307" s="1186"/>
      <c r="Z307" s="1182"/>
      <c r="AA307" s="139"/>
      <c r="AB307" s="76"/>
      <c r="AC307" s="77"/>
      <c r="AD307" s="78"/>
    </row>
    <row r="308" spans="1:30" s="137" customFormat="1" ht="13.5" customHeight="1">
      <c r="A308" s="83"/>
      <c r="B308" s="82"/>
      <c r="C308" s="338"/>
      <c r="D308" s="330"/>
      <c r="E308" s="81"/>
      <c r="F308" s="138"/>
      <c r="G308" s="1464" t="s">
        <v>169</v>
      </c>
      <c r="H308" s="1465"/>
      <c r="I308" s="1465"/>
      <c r="J308" s="1465"/>
      <c r="K308" s="1465"/>
      <c r="L308" s="1465"/>
      <c r="M308" s="1465"/>
      <c r="N308" s="1465"/>
      <c r="O308" s="1465"/>
      <c r="P308" s="1466"/>
      <c r="Q308" s="1181" t="s">
        <v>189</v>
      </c>
      <c r="R308" s="1186"/>
      <c r="S308" s="1186"/>
      <c r="T308" s="1186"/>
      <c r="U308" s="1182"/>
      <c r="V308" s="1181" t="s">
        <v>189</v>
      </c>
      <c r="W308" s="1186"/>
      <c r="X308" s="1186"/>
      <c r="Y308" s="1186"/>
      <c r="Z308" s="1182"/>
      <c r="AA308" s="139"/>
      <c r="AB308" s="76"/>
      <c r="AC308" s="77"/>
      <c r="AD308" s="78"/>
    </row>
    <row r="309" spans="1:30" s="137" customFormat="1" ht="13.5" customHeight="1">
      <c r="A309" s="83"/>
      <c r="B309" s="82"/>
      <c r="C309" s="338"/>
      <c r="D309" s="330"/>
      <c r="E309" s="81"/>
      <c r="F309" s="138"/>
      <c r="G309" s="509"/>
      <c r="H309" s="509"/>
      <c r="I309" s="509"/>
      <c r="J309" s="509"/>
      <c r="K309" s="509"/>
      <c r="L309" s="509"/>
      <c r="M309" s="509"/>
      <c r="N309" s="509"/>
      <c r="O309" s="509"/>
      <c r="P309" s="509"/>
      <c r="Q309" s="509"/>
      <c r="R309" s="509"/>
      <c r="S309" s="509"/>
      <c r="T309" s="509"/>
      <c r="U309" s="509"/>
      <c r="V309" s="509"/>
      <c r="W309" s="509"/>
      <c r="X309" s="509"/>
      <c r="Y309" s="509"/>
      <c r="Z309" s="509"/>
      <c r="AA309" s="139"/>
      <c r="AB309" s="76"/>
      <c r="AC309" s="77"/>
      <c r="AD309" s="78"/>
    </row>
    <row r="310" spans="1:30" s="137" customFormat="1" ht="6.6" customHeight="1">
      <c r="A310" s="90"/>
      <c r="B310" s="348"/>
      <c r="C310" s="357"/>
      <c r="D310" s="349"/>
      <c r="E310" s="90"/>
      <c r="F310" s="318"/>
      <c r="G310" s="319"/>
      <c r="H310" s="84"/>
      <c r="I310" s="84"/>
      <c r="J310" s="84"/>
      <c r="K310" s="84"/>
      <c r="L310" s="84"/>
      <c r="M310" s="84"/>
      <c r="N310" s="84"/>
      <c r="O310" s="84"/>
      <c r="P310" s="84"/>
      <c r="Q310" s="84"/>
      <c r="R310" s="84"/>
      <c r="S310" s="84"/>
      <c r="T310" s="84"/>
      <c r="U310" s="84"/>
      <c r="V310" s="84"/>
      <c r="W310" s="84"/>
      <c r="X310" s="84"/>
      <c r="Y310" s="84"/>
      <c r="Z310" s="84"/>
      <c r="AA310" s="398"/>
      <c r="AB310" s="351"/>
      <c r="AC310" s="352"/>
      <c r="AD310" s="353"/>
    </row>
    <row r="311" spans="1:30" s="137" customFormat="1" ht="6.6" customHeight="1">
      <c r="A311" s="81"/>
      <c r="B311" s="82"/>
      <c r="C311" s="310"/>
      <c r="D311" s="330"/>
      <c r="E311" s="81"/>
      <c r="F311" s="138"/>
      <c r="G311" s="340"/>
      <c r="H311" s="340"/>
      <c r="I311" s="340"/>
      <c r="J311" s="340"/>
      <c r="K311" s="340"/>
      <c r="L311" s="340"/>
      <c r="M311" s="340"/>
      <c r="N311" s="322"/>
      <c r="O311" s="304"/>
      <c r="P311" s="346"/>
      <c r="Q311" s="346"/>
      <c r="R311" s="304"/>
      <c r="S311" s="346"/>
      <c r="T311" s="346"/>
      <c r="U311" s="304"/>
      <c r="V311" s="346"/>
      <c r="W311" s="9"/>
      <c r="X311" s="125"/>
      <c r="Y311" s="9"/>
      <c r="Z311" s="9"/>
      <c r="AA311" s="139"/>
      <c r="AB311" s="141"/>
      <c r="AC311" s="142"/>
      <c r="AD311" s="143"/>
    </row>
    <row r="312" spans="1:30" ht="13.5" customHeight="1">
      <c r="A312" s="1085" t="s">
        <v>326</v>
      </c>
      <c r="B312" s="1467">
        <v>10</v>
      </c>
      <c r="C312" s="1081" t="s">
        <v>1142</v>
      </c>
      <c r="D312" s="1092" t="s">
        <v>310</v>
      </c>
      <c r="E312" s="1082" t="s">
        <v>1143</v>
      </c>
      <c r="F312" s="72"/>
      <c r="G312" s="1096" t="s">
        <v>114</v>
      </c>
      <c r="H312" s="1096"/>
      <c r="I312" s="1096"/>
      <c r="J312" s="1096"/>
      <c r="K312" s="1096"/>
      <c r="L312" s="1096"/>
      <c r="M312" s="1096"/>
      <c r="N312" s="1468" t="s">
        <v>1012</v>
      </c>
      <c r="O312" s="1469"/>
      <c r="P312" s="1469"/>
      <c r="Q312" s="1469"/>
      <c r="R312" s="1469"/>
      <c r="S312" s="1469"/>
      <c r="T312" s="1469"/>
      <c r="U312" s="1469"/>
      <c r="V312" s="1469"/>
      <c r="W312" s="1469"/>
      <c r="X312" s="1469"/>
      <c r="Y312" s="1469"/>
      <c r="Z312" s="1470"/>
      <c r="AA312" s="73"/>
      <c r="AB312" s="1098" t="s">
        <v>191</v>
      </c>
      <c r="AC312" s="1099"/>
      <c r="AD312" s="1100"/>
    </row>
    <row r="313" spans="1:30" ht="12.75" customHeight="1">
      <c r="A313" s="1085"/>
      <c r="B313" s="1467"/>
      <c r="C313" s="1081"/>
      <c r="D313" s="1092"/>
      <c r="E313" s="1082"/>
      <c r="F313" s="72"/>
      <c r="G313" s="1096"/>
      <c r="H313" s="1096"/>
      <c r="I313" s="1096"/>
      <c r="J313" s="1096"/>
      <c r="K313" s="1096"/>
      <c r="L313" s="1096"/>
      <c r="M313" s="1096"/>
      <c r="N313" s="1471"/>
      <c r="O313" s="1472"/>
      <c r="P313" s="1472"/>
      <c r="Q313" s="1472"/>
      <c r="R313" s="1472"/>
      <c r="S313" s="1472"/>
      <c r="T313" s="1472"/>
      <c r="U313" s="1472"/>
      <c r="V313" s="1472"/>
      <c r="W313" s="1472"/>
      <c r="X313" s="1472"/>
      <c r="Y313" s="1472"/>
      <c r="Z313" s="1473"/>
      <c r="AA313" s="73"/>
      <c r="AB313" s="1098"/>
      <c r="AC313" s="1099"/>
      <c r="AD313" s="1100"/>
    </row>
    <row r="314" spans="1:30">
      <c r="A314" s="1085"/>
      <c r="B314" s="1467"/>
      <c r="C314" s="1081"/>
      <c r="D314" s="1092"/>
      <c r="E314" s="1082"/>
      <c r="F314" s="72"/>
      <c r="G314" s="356"/>
      <c r="H314" s="356"/>
      <c r="I314" s="356"/>
      <c r="J314" s="356"/>
      <c r="K314" s="356"/>
      <c r="L314" s="356"/>
      <c r="M314" s="356"/>
      <c r="N314" s="114"/>
      <c r="O314" s="114"/>
      <c r="P314" s="114"/>
      <c r="Q314" s="114"/>
      <c r="R314" s="114"/>
      <c r="S314" s="114"/>
      <c r="T314" s="114"/>
      <c r="U314" s="114"/>
      <c r="V314" s="114"/>
      <c r="AA314" s="73"/>
      <c r="AB314" s="1098"/>
      <c r="AC314" s="1099"/>
      <c r="AD314" s="1100"/>
    </row>
    <row r="315" spans="1:30">
      <c r="A315" s="1085"/>
      <c r="B315" s="195"/>
      <c r="C315" s="1081"/>
      <c r="D315" s="1092"/>
      <c r="E315" s="1082"/>
      <c r="F315" s="72"/>
      <c r="G315" s="1141" t="s">
        <v>119</v>
      </c>
      <c r="H315" s="1141"/>
      <c r="I315" s="1141"/>
      <c r="J315" s="1141"/>
      <c r="K315" s="1141"/>
      <c r="L315" s="1141"/>
      <c r="M315" s="1141"/>
      <c r="N315" s="1141"/>
      <c r="O315" s="1141"/>
      <c r="P315" s="1141"/>
      <c r="Q315" s="1141"/>
      <c r="R315" s="1141"/>
      <c r="AA315" s="73"/>
      <c r="AB315" s="76"/>
      <c r="AC315" s="77"/>
      <c r="AD315" s="78"/>
    </row>
    <row r="316" spans="1:30">
      <c r="A316" s="83"/>
      <c r="B316" s="195"/>
      <c r="C316" s="1081"/>
      <c r="D316" s="172"/>
      <c r="E316" s="1082"/>
      <c r="F316" s="72"/>
      <c r="G316" s="1462" t="s">
        <v>120</v>
      </c>
      <c r="H316" s="1462"/>
      <c r="I316" s="1462"/>
      <c r="J316" s="1462"/>
      <c r="K316" s="1462"/>
      <c r="L316" s="1462"/>
      <c r="M316" s="1462"/>
      <c r="N316" s="1462"/>
      <c r="O316" s="1462"/>
      <c r="P316" s="1462"/>
      <c r="Q316" s="1462"/>
      <c r="R316" s="1462"/>
      <c r="S316" s="1097" t="s">
        <v>177</v>
      </c>
      <c r="T316" s="1097"/>
      <c r="U316" s="1097"/>
      <c r="V316" s="1097"/>
      <c r="W316" s="1097"/>
      <c r="X316" s="1097"/>
      <c r="Y316" s="1097"/>
      <c r="Z316" s="1097"/>
      <c r="AA316" s="73"/>
      <c r="AB316" s="76"/>
      <c r="AC316" s="77"/>
      <c r="AD316" s="78"/>
    </row>
    <row r="317" spans="1:30">
      <c r="A317" s="83"/>
      <c r="B317" s="195"/>
      <c r="C317" s="1081"/>
      <c r="D317" s="172"/>
      <c r="E317" s="1082"/>
      <c r="F317" s="72"/>
      <c r="G317" s="1462" t="s">
        <v>95</v>
      </c>
      <c r="H317" s="1462"/>
      <c r="I317" s="1462"/>
      <c r="J317" s="1462"/>
      <c r="K317" s="1462"/>
      <c r="L317" s="1462"/>
      <c r="M317" s="1462"/>
      <c r="N317" s="1462"/>
      <c r="O317" s="1462"/>
      <c r="P317" s="1462"/>
      <c r="Q317" s="1462"/>
      <c r="R317" s="1462"/>
      <c r="S317" s="1456"/>
      <c r="T317" s="1457"/>
      <c r="U317" s="1457"/>
      <c r="V317" s="1457"/>
      <c r="W317" s="1457"/>
      <c r="X317" s="1457"/>
      <c r="Y317" s="1457"/>
      <c r="Z317" s="1458"/>
      <c r="AA317" s="133"/>
      <c r="AB317" s="76"/>
      <c r="AC317" s="77"/>
      <c r="AD317" s="78"/>
    </row>
    <row r="318" spans="1:30">
      <c r="A318" s="83"/>
      <c r="B318" s="195"/>
      <c r="C318" s="1081"/>
      <c r="D318" s="172"/>
      <c r="E318" s="83"/>
      <c r="F318" s="72"/>
      <c r="G318" s="1462" t="s">
        <v>902</v>
      </c>
      <c r="H318" s="1462"/>
      <c r="I318" s="1462"/>
      <c r="J318" s="1462"/>
      <c r="K318" s="1462"/>
      <c r="L318" s="1462"/>
      <c r="M318" s="1462"/>
      <c r="N318" s="1462"/>
      <c r="O318" s="1462"/>
      <c r="P318" s="1462"/>
      <c r="Q318" s="1462"/>
      <c r="R318" s="1462"/>
      <c r="S318" s="1463"/>
      <c r="T318" s="1463"/>
      <c r="U318" s="1463"/>
      <c r="V318" s="1463"/>
      <c r="W318" s="1463"/>
      <c r="X318" s="1463"/>
      <c r="Y318" s="1463"/>
      <c r="Z318" s="1463"/>
      <c r="AA318" s="133"/>
      <c r="AB318" s="76"/>
      <c r="AC318" s="77"/>
      <c r="AD318" s="78"/>
    </row>
    <row r="319" spans="1:30">
      <c r="A319" s="83"/>
      <c r="B319" s="195"/>
      <c r="C319" s="1081"/>
      <c r="D319" s="172"/>
      <c r="E319" s="83"/>
      <c r="F319" s="72"/>
      <c r="G319" s="1462"/>
      <c r="H319" s="1462"/>
      <c r="I319" s="1462"/>
      <c r="J319" s="1462"/>
      <c r="K319" s="1462"/>
      <c r="L319" s="1462"/>
      <c r="M319" s="1462"/>
      <c r="N319" s="1462"/>
      <c r="O319" s="1462"/>
      <c r="P319" s="1462"/>
      <c r="Q319" s="1462"/>
      <c r="R319" s="1462"/>
      <c r="S319" s="1463"/>
      <c r="T319" s="1463"/>
      <c r="U319" s="1463"/>
      <c r="V319" s="1463"/>
      <c r="W319" s="1463"/>
      <c r="X319" s="1463"/>
      <c r="Y319" s="1463"/>
      <c r="Z319" s="1463"/>
      <c r="AA319" s="133"/>
      <c r="AB319" s="76"/>
      <c r="AC319" s="77"/>
      <c r="AD319" s="78"/>
    </row>
    <row r="320" spans="1:30">
      <c r="A320" s="83"/>
      <c r="B320" s="195"/>
      <c r="C320" s="338"/>
      <c r="D320" s="172"/>
      <c r="E320" s="83"/>
      <c r="F320" s="72"/>
      <c r="G320" s="1462"/>
      <c r="H320" s="1462"/>
      <c r="I320" s="1462"/>
      <c r="J320" s="1462"/>
      <c r="K320" s="1462"/>
      <c r="L320" s="1462"/>
      <c r="M320" s="1462"/>
      <c r="N320" s="1462"/>
      <c r="O320" s="1462"/>
      <c r="P320" s="1462"/>
      <c r="Q320" s="1462"/>
      <c r="R320" s="1462"/>
      <c r="S320" s="1463"/>
      <c r="T320" s="1463"/>
      <c r="U320" s="1463"/>
      <c r="V320" s="1463"/>
      <c r="W320" s="1463"/>
      <c r="X320" s="1463"/>
      <c r="Y320" s="1463"/>
      <c r="Z320" s="1463"/>
      <c r="AA320" s="133"/>
      <c r="AB320" s="76"/>
      <c r="AC320" s="77"/>
      <c r="AD320" s="78"/>
    </row>
    <row r="321" spans="1:30">
      <c r="A321" s="83"/>
      <c r="B321" s="195"/>
      <c r="C321" s="338"/>
      <c r="D321" s="172"/>
      <c r="E321" s="83"/>
      <c r="F321" s="72"/>
      <c r="G321" s="450"/>
      <c r="H321" s="450"/>
      <c r="I321" s="450"/>
      <c r="J321" s="450"/>
      <c r="K321" s="450"/>
      <c r="L321" s="450"/>
      <c r="M321" s="450"/>
      <c r="N321" s="450"/>
      <c r="O321" s="450"/>
      <c r="P321" s="450"/>
      <c r="Q321" s="450"/>
      <c r="R321" s="450"/>
      <c r="S321" s="452"/>
      <c r="T321" s="452"/>
      <c r="U321" s="452"/>
      <c r="V321" s="452"/>
      <c r="W321" s="452"/>
      <c r="X321" s="452"/>
      <c r="Y321" s="452"/>
      <c r="Z321" s="452"/>
      <c r="AA321" s="133"/>
      <c r="AB321" s="76"/>
      <c r="AC321" s="77"/>
      <c r="AD321" s="78"/>
    </row>
    <row r="322" spans="1:30">
      <c r="A322" s="83"/>
      <c r="B322" s="195"/>
      <c r="C322" s="338"/>
      <c r="D322" s="172"/>
      <c r="E322" s="83"/>
      <c r="F322" s="72"/>
      <c r="G322" s="84" t="s">
        <v>900</v>
      </c>
      <c r="H322" s="84"/>
      <c r="I322" s="84"/>
      <c r="J322" s="84"/>
      <c r="K322" s="84"/>
      <c r="L322" s="84"/>
      <c r="M322" s="84"/>
      <c r="N322" s="84"/>
      <c r="O322" s="84"/>
      <c r="P322" s="84"/>
      <c r="Q322" s="84"/>
      <c r="R322" s="84"/>
      <c r="AA322" s="73"/>
      <c r="AB322" s="76"/>
      <c r="AC322" s="77"/>
      <c r="AD322" s="78"/>
    </row>
    <row r="323" spans="1:30">
      <c r="A323" s="83"/>
      <c r="B323" s="195"/>
      <c r="C323" s="338"/>
      <c r="D323" s="172"/>
      <c r="E323" s="83"/>
      <c r="F323" s="72"/>
      <c r="G323" s="1462" t="s">
        <v>901</v>
      </c>
      <c r="H323" s="1462"/>
      <c r="I323" s="1462"/>
      <c r="J323" s="1462"/>
      <c r="K323" s="1462"/>
      <c r="L323" s="1462"/>
      <c r="M323" s="1462"/>
      <c r="N323" s="1462"/>
      <c r="O323" s="1462"/>
      <c r="P323" s="1462"/>
      <c r="Q323" s="1462"/>
      <c r="R323" s="1462"/>
      <c r="S323" s="1097" t="s">
        <v>177</v>
      </c>
      <c r="T323" s="1097"/>
      <c r="U323" s="1097"/>
      <c r="V323" s="1097"/>
      <c r="W323" s="1097"/>
      <c r="X323" s="1097"/>
      <c r="Y323" s="1097"/>
      <c r="Z323" s="1097"/>
      <c r="AA323" s="73"/>
      <c r="AB323" s="76"/>
      <c r="AC323" s="77"/>
      <c r="AD323" s="78"/>
    </row>
    <row r="324" spans="1:30">
      <c r="A324" s="83"/>
      <c r="B324" s="195"/>
      <c r="C324" s="338"/>
      <c r="D324" s="172"/>
      <c r="E324" s="83"/>
      <c r="F324" s="72"/>
      <c r="G324" s="1462" t="s">
        <v>95</v>
      </c>
      <c r="H324" s="1462"/>
      <c r="I324" s="1462"/>
      <c r="J324" s="1462"/>
      <c r="K324" s="1462"/>
      <c r="L324" s="1462"/>
      <c r="M324" s="1462"/>
      <c r="N324" s="1462"/>
      <c r="O324" s="1462"/>
      <c r="P324" s="1462"/>
      <c r="Q324" s="1462"/>
      <c r="R324" s="1462"/>
      <c r="S324" s="1456"/>
      <c r="T324" s="1457"/>
      <c r="U324" s="1457"/>
      <c r="V324" s="1457"/>
      <c r="W324" s="1457"/>
      <c r="X324" s="1457"/>
      <c r="Y324" s="1457"/>
      <c r="Z324" s="1458"/>
      <c r="AA324" s="133"/>
      <c r="AB324" s="76"/>
      <c r="AC324" s="77"/>
      <c r="AD324" s="78"/>
    </row>
    <row r="325" spans="1:30">
      <c r="A325" s="83"/>
      <c r="B325" s="195"/>
      <c r="C325" s="338"/>
      <c r="D325" s="172"/>
      <c r="E325" s="83"/>
      <c r="F325" s="72"/>
      <c r="G325" s="1462" t="s">
        <v>902</v>
      </c>
      <c r="H325" s="1462"/>
      <c r="I325" s="1462"/>
      <c r="J325" s="1462"/>
      <c r="K325" s="1462"/>
      <c r="L325" s="1462"/>
      <c r="M325" s="1462"/>
      <c r="N325" s="1462"/>
      <c r="O325" s="1462"/>
      <c r="P325" s="1462"/>
      <c r="Q325" s="1462"/>
      <c r="R325" s="1462"/>
      <c r="S325" s="1463"/>
      <c r="T325" s="1463"/>
      <c r="U325" s="1463"/>
      <c r="V325" s="1463"/>
      <c r="W325" s="1463"/>
      <c r="X325" s="1463"/>
      <c r="Y325" s="1463"/>
      <c r="Z325" s="1463"/>
      <c r="AA325" s="133"/>
      <c r="AB325" s="76"/>
      <c r="AC325" s="77"/>
      <c r="AD325" s="78"/>
    </row>
    <row r="326" spans="1:30">
      <c r="A326" s="83"/>
      <c r="B326" s="195"/>
      <c r="C326" s="338"/>
      <c r="D326" s="172"/>
      <c r="E326" s="83"/>
      <c r="F326" s="72"/>
      <c r="G326" s="1462"/>
      <c r="H326" s="1462"/>
      <c r="I326" s="1462"/>
      <c r="J326" s="1462"/>
      <c r="K326" s="1462"/>
      <c r="L326" s="1462"/>
      <c r="M326" s="1462"/>
      <c r="N326" s="1462"/>
      <c r="O326" s="1462"/>
      <c r="P326" s="1462"/>
      <c r="Q326" s="1462"/>
      <c r="R326" s="1462"/>
      <c r="S326" s="1463"/>
      <c r="T326" s="1463"/>
      <c r="U326" s="1463"/>
      <c r="V326" s="1463"/>
      <c r="W326" s="1463"/>
      <c r="X326" s="1463"/>
      <c r="Y326" s="1463"/>
      <c r="Z326" s="1463"/>
      <c r="AA326" s="133"/>
      <c r="AB326" s="76"/>
      <c r="AC326" s="77"/>
      <c r="AD326" s="78"/>
    </row>
    <row r="327" spans="1:30">
      <c r="A327" s="83"/>
      <c r="B327" s="195"/>
      <c r="C327" s="338"/>
      <c r="D327" s="172"/>
      <c r="E327" s="83"/>
      <c r="F327" s="72"/>
      <c r="G327" s="1462"/>
      <c r="H327" s="1462"/>
      <c r="I327" s="1462"/>
      <c r="J327" s="1462"/>
      <c r="K327" s="1462"/>
      <c r="L327" s="1462"/>
      <c r="M327" s="1462"/>
      <c r="N327" s="1462"/>
      <c r="O327" s="1462"/>
      <c r="P327" s="1462"/>
      <c r="Q327" s="1462"/>
      <c r="R327" s="1462"/>
      <c r="S327" s="1463"/>
      <c r="T327" s="1463"/>
      <c r="U327" s="1463"/>
      <c r="V327" s="1463"/>
      <c r="W327" s="1463"/>
      <c r="X327" s="1463"/>
      <c r="Y327" s="1463"/>
      <c r="Z327" s="1463"/>
      <c r="AA327" s="133"/>
      <c r="AB327" s="76"/>
      <c r="AC327" s="77"/>
      <c r="AD327" s="78"/>
    </row>
    <row r="328" spans="1:30">
      <c r="A328" s="83"/>
      <c r="B328" s="195"/>
      <c r="C328" s="338"/>
      <c r="D328" s="172"/>
      <c r="E328" s="83"/>
      <c r="F328" s="72"/>
      <c r="G328" s="450"/>
      <c r="H328" s="450"/>
      <c r="I328" s="450"/>
      <c r="J328" s="450"/>
      <c r="K328" s="450"/>
      <c r="L328" s="450"/>
      <c r="M328" s="450"/>
      <c r="N328" s="450"/>
      <c r="O328" s="450"/>
      <c r="P328" s="450"/>
      <c r="Q328" s="450"/>
      <c r="R328" s="450"/>
      <c r="S328" s="511"/>
      <c r="T328" s="511"/>
      <c r="U328" s="511"/>
      <c r="V328" s="511"/>
      <c r="W328" s="511"/>
      <c r="X328" s="511"/>
      <c r="Y328" s="511"/>
      <c r="Z328" s="511"/>
      <c r="AA328" s="133"/>
      <c r="AB328" s="76"/>
      <c r="AC328" s="77"/>
      <c r="AD328" s="78"/>
    </row>
    <row r="329" spans="1:30">
      <c r="A329" s="83"/>
      <c r="B329" s="195"/>
      <c r="C329" s="338"/>
      <c r="D329" s="172"/>
      <c r="E329" s="83"/>
      <c r="F329" s="72"/>
      <c r="G329" s="224"/>
      <c r="H329" s="224"/>
      <c r="I329" s="224"/>
      <c r="J329" s="224"/>
      <c r="K329" s="224"/>
      <c r="L329" s="224"/>
      <c r="M329" s="224"/>
      <c r="N329" s="224"/>
      <c r="O329" s="224"/>
      <c r="P329" s="224"/>
      <c r="Q329" s="224"/>
      <c r="R329" s="224"/>
      <c r="S329" s="511"/>
      <c r="T329" s="511"/>
      <c r="U329" s="511"/>
      <c r="V329" s="511"/>
      <c r="W329" s="511"/>
      <c r="X329" s="511"/>
      <c r="Y329" s="511"/>
      <c r="Z329" s="511"/>
      <c r="AA329" s="133"/>
      <c r="AB329" s="76"/>
      <c r="AC329" s="77"/>
      <c r="AD329" s="78"/>
    </row>
    <row r="330" spans="1:30">
      <c r="A330" s="83"/>
      <c r="B330" s="195"/>
      <c r="C330" s="338"/>
      <c r="D330" s="172"/>
      <c r="E330" s="83"/>
      <c r="F330" s="72"/>
      <c r="G330" s="224"/>
      <c r="H330" s="224"/>
      <c r="I330" s="224"/>
      <c r="J330" s="224"/>
      <c r="K330" s="224"/>
      <c r="L330" s="224"/>
      <c r="M330" s="224"/>
      <c r="N330" s="224"/>
      <c r="O330" s="224"/>
      <c r="P330" s="224"/>
      <c r="Q330" s="224"/>
      <c r="R330" s="224"/>
      <c r="S330" s="511"/>
      <c r="T330" s="511"/>
      <c r="U330" s="511"/>
      <c r="V330" s="511"/>
      <c r="W330" s="511"/>
      <c r="X330" s="511"/>
      <c r="Y330" s="511"/>
      <c r="Z330" s="511"/>
      <c r="AA330" s="133"/>
      <c r="AB330" s="76"/>
      <c r="AC330" s="77"/>
      <c r="AD330" s="78"/>
    </row>
    <row r="331" spans="1:30">
      <c r="A331" s="83"/>
      <c r="B331" s="195"/>
      <c r="C331" s="338"/>
      <c r="D331" s="172"/>
      <c r="E331" s="83"/>
      <c r="F331" s="72"/>
      <c r="G331" s="224"/>
      <c r="H331" s="224"/>
      <c r="I331" s="224"/>
      <c r="J331" s="224"/>
      <c r="K331" s="224"/>
      <c r="L331" s="224"/>
      <c r="M331" s="224"/>
      <c r="N331" s="224"/>
      <c r="O331" s="224"/>
      <c r="P331" s="224"/>
      <c r="Q331" s="224"/>
      <c r="R331" s="224"/>
      <c r="S331" s="511"/>
      <c r="T331" s="511"/>
      <c r="U331" s="511"/>
      <c r="V331" s="511"/>
      <c r="W331" s="511"/>
      <c r="X331" s="511"/>
      <c r="Y331" s="511"/>
      <c r="Z331" s="511"/>
      <c r="AA331" s="133"/>
      <c r="AB331" s="76"/>
      <c r="AC331" s="77"/>
      <c r="AD331" s="78"/>
    </row>
    <row r="332" spans="1:30">
      <c r="A332" s="83"/>
      <c r="B332" s="195"/>
      <c r="C332" s="338"/>
      <c r="D332" s="172"/>
      <c r="E332" s="83"/>
      <c r="F332" s="72"/>
      <c r="G332" s="224"/>
      <c r="H332" s="224"/>
      <c r="I332" s="224"/>
      <c r="J332" s="224"/>
      <c r="K332" s="224"/>
      <c r="L332" s="224"/>
      <c r="M332" s="224"/>
      <c r="N332" s="224"/>
      <c r="O332" s="224"/>
      <c r="P332" s="224"/>
      <c r="Q332" s="224"/>
      <c r="R332" s="224"/>
      <c r="S332" s="511"/>
      <c r="T332" s="511"/>
      <c r="U332" s="511"/>
      <c r="V332" s="511"/>
      <c r="W332" s="511"/>
      <c r="X332" s="511"/>
      <c r="Y332" s="511"/>
      <c r="Z332" s="511"/>
      <c r="AA332" s="133"/>
      <c r="AB332" s="76"/>
      <c r="AC332" s="77"/>
      <c r="AD332" s="78"/>
    </row>
    <row r="333" spans="1:30">
      <c r="A333" s="83"/>
      <c r="B333" s="195"/>
      <c r="C333" s="338"/>
      <c r="D333" s="172"/>
      <c r="E333" s="83"/>
      <c r="F333" s="72"/>
      <c r="G333" s="224"/>
      <c r="H333" s="224"/>
      <c r="I333" s="224"/>
      <c r="J333" s="224"/>
      <c r="K333" s="224"/>
      <c r="L333" s="224"/>
      <c r="M333" s="224"/>
      <c r="N333" s="224"/>
      <c r="O333" s="224"/>
      <c r="P333" s="224"/>
      <c r="Q333" s="224"/>
      <c r="R333" s="224"/>
      <c r="S333" s="511"/>
      <c r="T333" s="511"/>
      <c r="U333" s="511"/>
      <c r="V333" s="511"/>
      <c r="W333" s="511"/>
      <c r="X333" s="511"/>
      <c r="Y333" s="511"/>
      <c r="Z333" s="511"/>
      <c r="AA333" s="133"/>
      <c r="AB333" s="76"/>
      <c r="AC333" s="77"/>
      <c r="AD333" s="78"/>
    </row>
    <row r="334" spans="1:30">
      <c r="A334" s="83"/>
      <c r="B334" s="195"/>
      <c r="C334" s="338"/>
      <c r="D334" s="172"/>
      <c r="E334" s="83"/>
      <c r="F334" s="72"/>
      <c r="G334" s="224"/>
      <c r="H334" s="224"/>
      <c r="I334" s="224"/>
      <c r="J334" s="224"/>
      <c r="K334" s="224"/>
      <c r="L334" s="224"/>
      <c r="M334" s="224"/>
      <c r="N334" s="224"/>
      <c r="O334" s="224"/>
      <c r="P334" s="224"/>
      <c r="Q334" s="224"/>
      <c r="R334" s="224"/>
      <c r="S334" s="511"/>
      <c r="T334" s="511"/>
      <c r="U334" s="511"/>
      <c r="V334" s="511"/>
      <c r="W334" s="511"/>
      <c r="X334" s="511"/>
      <c r="Y334" s="511"/>
      <c r="Z334" s="511"/>
      <c r="AA334" s="133"/>
      <c r="AB334" s="76"/>
      <c r="AC334" s="77"/>
      <c r="AD334" s="78"/>
    </row>
    <row r="335" spans="1:30">
      <c r="A335" s="83"/>
      <c r="B335" s="195"/>
      <c r="C335" s="338"/>
      <c r="D335" s="172"/>
      <c r="E335" s="83"/>
      <c r="F335" s="72"/>
      <c r="G335" s="224"/>
      <c r="H335" s="224"/>
      <c r="I335" s="224"/>
      <c r="J335" s="224"/>
      <c r="K335" s="224"/>
      <c r="L335" s="224"/>
      <c r="M335" s="224"/>
      <c r="N335" s="224"/>
      <c r="O335" s="224"/>
      <c r="P335" s="224"/>
      <c r="Q335" s="224"/>
      <c r="R335" s="224"/>
      <c r="S335" s="511"/>
      <c r="T335" s="511"/>
      <c r="U335" s="511"/>
      <c r="V335" s="511"/>
      <c r="W335" s="511"/>
      <c r="X335" s="511"/>
      <c r="Y335" s="511"/>
      <c r="Z335" s="511"/>
      <c r="AA335" s="133"/>
      <c r="AB335" s="76"/>
      <c r="AC335" s="77"/>
      <c r="AD335" s="78"/>
    </row>
    <row r="336" spans="1:30">
      <c r="A336" s="83"/>
      <c r="B336" s="195"/>
      <c r="C336" s="338"/>
      <c r="D336" s="172"/>
      <c r="E336" s="83"/>
      <c r="F336" s="72"/>
      <c r="G336" s="224"/>
      <c r="H336" s="224"/>
      <c r="I336" s="224"/>
      <c r="J336" s="224"/>
      <c r="K336" s="224"/>
      <c r="L336" s="224"/>
      <c r="M336" s="224"/>
      <c r="N336" s="224"/>
      <c r="O336" s="224"/>
      <c r="P336" s="224"/>
      <c r="Q336" s="224"/>
      <c r="R336" s="224"/>
      <c r="S336" s="511"/>
      <c r="T336" s="511"/>
      <c r="U336" s="511"/>
      <c r="V336" s="511"/>
      <c r="W336" s="511"/>
      <c r="X336" s="511"/>
      <c r="Y336" s="511"/>
      <c r="Z336" s="511"/>
      <c r="AA336" s="133"/>
      <c r="AB336" s="76"/>
      <c r="AC336" s="77"/>
      <c r="AD336" s="78"/>
    </row>
    <row r="337" spans="1:30">
      <c r="A337" s="83"/>
      <c r="B337" s="195"/>
      <c r="C337" s="338"/>
      <c r="D337" s="172"/>
      <c r="E337" s="83"/>
      <c r="F337" s="72"/>
      <c r="G337" s="224"/>
      <c r="H337" s="224"/>
      <c r="I337" s="224"/>
      <c r="J337" s="224"/>
      <c r="K337" s="224"/>
      <c r="L337" s="224"/>
      <c r="M337" s="224"/>
      <c r="N337" s="224"/>
      <c r="O337" s="224"/>
      <c r="P337" s="224"/>
      <c r="Q337" s="224"/>
      <c r="R337" s="224"/>
      <c r="S337" s="511"/>
      <c r="T337" s="511"/>
      <c r="U337" s="511"/>
      <c r="V337" s="511"/>
      <c r="W337" s="511"/>
      <c r="X337" s="511"/>
      <c r="Y337" s="511"/>
      <c r="Z337" s="511"/>
      <c r="AA337" s="133"/>
      <c r="AB337" s="76"/>
      <c r="AC337" s="77"/>
      <c r="AD337" s="78"/>
    </row>
    <row r="338" spans="1:30">
      <c r="A338" s="83"/>
      <c r="B338" s="195"/>
      <c r="C338" s="338"/>
      <c r="D338" s="172"/>
      <c r="E338" s="83"/>
      <c r="F338" s="72"/>
      <c r="G338" s="224"/>
      <c r="H338" s="224"/>
      <c r="I338" s="224"/>
      <c r="J338" s="224"/>
      <c r="K338" s="224"/>
      <c r="L338" s="224"/>
      <c r="M338" s="224"/>
      <c r="N338" s="224"/>
      <c r="O338" s="224"/>
      <c r="P338" s="224"/>
      <c r="Q338" s="224"/>
      <c r="R338" s="224"/>
      <c r="S338" s="511"/>
      <c r="T338" s="511"/>
      <c r="U338" s="511"/>
      <c r="V338" s="511"/>
      <c r="W338" s="511"/>
      <c r="X338" s="511"/>
      <c r="Y338" s="511"/>
      <c r="Z338" s="511"/>
      <c r="AA338" s="133"/>
      <c r="AB338" s="76"/>
      <c r="AC338" s="77"/>
      <c r="AD338" s="78"/>
    </row>
    <row r="339" spans="1:30">
      <c r="A339" s="83"/>
      <c r="B339" s="195"/>
      <c r="C339" s="338"/>
      <c r="D339" s="172"/>
      <c r="E339" s="83"/>
      <c r="F339" s="72"/>
      <c r="G339" s="224"/>
      <c r="H339" s="224"/>
      <c r="I339" s="224"/>
      <c r="J339" s="224"/>
      <c r="K339" s="224"/>
      <c r="L339" s="224"/>
      <c r="M339" s="224"/>
      <c r="N339" s="224"/>
      <c r="O339" s="224"/>
      <c r="P339" s="224"/>
      <c r="Q339" s="224"/>
      <c r="R339" s="224"/>
      <c r="S339" s="511"/>
      <c r="T339" s="511"/>
      <c r="U339" s="511"/>
      <c r="V339" s="511"/>
      <c r="W339" s="511"/>
      <c r="X339" s="511"/>
      <c r="Y339" s="511"/>
      <c r="Z339" s="511"/>
      <c r="AA339" s="133"/>
      <c r="AB339" s="76"/>
      <c r="AC339" s="77"/>
      <c r="AD339" s="78"/>
    </row>
    <row r="340" spans="1:30">
      <c r="A340" s="83"/>
      <c r="B340" s="195"/>
      <c r="C340" s="338"/>
      <c r="D340" s="172"/>
      <c r="E340" s="83"/>
      <c r="F340" s="72"/>
      <c r="G340" s="224"/>
      <c r="H340" s="224"/>
      <c r="I340" s="224"/>
      <c r="J340" s="224"/>
      <c r="K340" s="224"/>
      <c r="L340" s="224"/>
      <c r="M340" s="224"/>
      <c r="N340" s="224"/>
      <c r="O340" s="224"/>
      <c r="P340" s="224"/>
      <c r="Q340" s="224"/>
      <c r="R340" s="224"/>
      <c r="S340" s="511"/>
      <c r="T340" s="511"/>
      <c r="U340" s="511"/>
      <c r="V340" s="511"/>
      <c r="W340" s="511"/>
      <c r="X340" s="511"/>
      <c r="Y340" s="511"/>
      <c r="Z340" s="511"/>
      <c r="AA340" s="133"/>
      <c r="AB340" s="76"/>
      <c r="AC340" s="77"/>
      <c r="AD340" s="78"/>
    </row>
    <row r="341" spans="1:30">
      <c r="A341" s="83"/>
      <c r="B341" s="195"/>
      <c r="C341" s="338"/>
      <c r="D341" s="172"/>
      <c r="E341" s="83"/>
      <c r="F341" s="72"/>
      <c r="G341" s="224"/>
      <c r="H341" s="224"/>
      <c r="I341" s="224"/>
      <c r="J341" s="224"/>
      <c r="K341" s="224"/>
      <c r="L341" s="224"/>
      <c r="M341" s="224"/>
      <c r="N341" s="224"/>
      <c r="O341" s="224"/>
      <c r="P341" s="224"/>
      <c r="Q341" s="224"/>
      <c r="R341" s="224"/>
      <c r="S341" s="511"/>
      <c r="T341" s="511"/>
      <c r="U341" s="511"/>
      <c r="V341" s="511"/>
      <c r="W341" s="511"/>
      <c r="X341" s="511"/>
      <c r="Y341" s="511"/>
      <c r="Z341" s="511"/>
      <c r="AA341" s="133"/>
      <c r="AB341" s="76"/>
      <c r="AC341" s="77"/>
      <c r="AD341" s="78"/>
    </row>
    <row r="342" spans="1:30">
      <c r="A342" s="83"/>
      <c r="B342" s="195"/>
      <c r="C342" s="338"/>
      <c r="D342" s="172"/>
      <c r="E342" s="83"/>
      <c r="F342" s="72"/>
      <c r="G342" s="224"/>
      <c r="H342" s="224"/>
      <c r="I342" s="224"/>
      <c r="J342" s="224"/>
      <c r="K342" s="224"/>
      <c r="L342" s="224"/>
      <c r="M342" s="224"/>
      <c r="N342" s="224"/>
      <c r="O342" s="224"/>
      <c r="P342" s="224"/>
      <c r="Q342" s="224"/>
      <c r="R342" s="224"/>
      <c r="S342" s="511"/>
      <c r="T342" s="511"/>
      <c r="U342" s="511"/>
      <c r="V342" s="511"/>
      <c r="W342" s="511"/>
      <c r="X342" s="511"/>
      <c r="Y342" s="511"/>
      <c r="Z342" s="511"/>
      <c r="AA342" s="133"/>
      <c r="AB342" s="76"/>
      <c r="AC342" s="77"/>
      <c r="AD342" s="78"/>
    </row>
    <row r="343" spans="1:30">
      <c r="A343" s="83"/>
      <c r="B343" s="195"/>
      <c r="C343" s="338"/>
      <c r="D343" s="172"/>
      <c r="E343" s="83"/>
      <c r="F343" s="72"/>
      <c r="G343" s="224"/>
      <c r="H343" s="224"/>
      <c r="I343" s="224"/>
      <c r="J343" s="224"/>
      <c r="K343" s="224"/>
      <c r="L343" s="224"/>
      <c r="M343" s="224"/>
      <c r="N343" s="224"/>
      <c r="O343" s="224"/>
      <c r="P343" s="224"/>
      <c r="Q343" s="224"/>
      <c r="R343" s="224"/>
      <c r="S343" s="511"/>
      <c r="T343" s="511"/>
      <c r="U343" s="511"/>
      <c r="V343" s="511"/>
      <c r="W343" s="511"/>
      <c r="X343" s="511"/>
      <c r="Y343" s="511"/>
      <c r="Z343" s="511"/>
      <c r="AA343" s="133"/>
      <c r="AB343" s="76"/>
      <c r="AC343" s="77"/>
      <c r="AD343" s="78"/>
    </row>
    <row r="344" spans="1:30">
      <c r="A344" s="83"/>
      <c r="B344" s="195"/>
      <c r="C344" s="338"/>
      <c r="D344" s="172"/>
      <c r="E344" s="83"/>
      <c r="F344" s="72"/>
      <c r="G344" s="224"/>
      <c r="H344" s="224"/>
      <c r="I344" s="224"/>
      <c r="J344" s="224"/>
      <c r="K344" s="224"/>
      <c r="L344" s="224"/>
      <c r="M344" s="224"/>
      <c r="N344" s="224"/>
      <c r="O344" s="224"/>
      <c r="P344" s="224"/>
      <c r="Q344" s="224"/>
      <c r="R344" s="224"/>
      <c r="S344" s="511"/>
      <c r="T344" s="511"/>
      <c r="U344" s="511"/>
      <c r="V344" s="511"/>
      <c r="W344" s="511"/>
      <c r="X344" s="511"/>
      <c r="Y344" s="511"/>
      <c r="Z344" s="511"/>
      <c r="AA344" s="133"/>
      <c r="AB344" s="76"/>
      <c r="AC344" s="77"/>
      <c r="AD344" s="78"/>
    </row>
    <row r="345" spans="1:30">
      <c r="A345" s="83"/>
      <c r="B345" s="195"/>
      <c r="C345" s="338"/>
      <c r="D345" s="172"/>
      <c r="E345" s="83"/>
      <c r="F345" s="72"/>
      <c r="G345" s="224"/>
      <c r="H345" s="224"/>
      <c r="I345" s="224"/>
      <c r="J345" s="224"/>
      <c r="K345" s="224"/>
      <c r="L345" s="224"/>
      <c r="M345" s="224"/>
      <c r="N345" s="224"/>
      <c r="O345" s="224"/>
      <c r="P345" s="224"/>
      <c r="Q345" s="224"/>
      <c r="R345" s="224"/>
      <c r="S345" s="511"/>
      <c r="T345" s="511"/>
      <c r="U345" s="511"/>
      <c r="V345" s="511"/>
      <c r="W345" s="511"/>
      <c r="X345" s="511"/>
      <c r="Y345" s="511"/>
      <c r="Z345" s="511"/>
      <c r="AA345" s="133"/>
      <c r="AB345" s="76"/>
      <c r="AC345" s="77"/>
      <c r="AD345" s="78"/>
    </row>
    <row r="346" spans="1:30">
      <c r="A346" s="83"/>
      <c r="B346" s="195"/>
      <c r="C346" s="338"/>
      <c r="D346" s="172"/>
      <c r="E346" s="83"/>
      <c r="F346" s="72"/>
      <c r="G346" s="224"/>
      <c r="H346" s="224"/>
      <c r="I346" s="224"/>
      <c r="J346" s="224"/>
      <c r="K346" s="224"/>
      <c r="L346" s="224"/>
      <c r="M346" s="224"/>
      <c r="N346" s="224"/>
      <c r="O346" s="224"/>
      <c r="P346" s="224"/>
      <c r="Q346" s="224"/>
      <c r="R346" s="224"/>
      <c r="S346" s="511"/>
      <c r="T346" s="511"/>
      <c r="U346" s="511"/>
      <c r="V346" s="511"/>
      <c r="W346" s="511"/>
      <c r="X346" s="511"/>
      <c r="Y346" s="511"/>
      <c r="Z346" s="511"/>
      <c r="AA346" s="133"/>
      <c r="AB346" s="76"/>
      <c r="AC346" s="77"/>
      <c r="AD346" s="78"/>
    </row>
    <row r="347" spans="1:30">
      <c r="A347" s="83"/>
      <c r="B347" s="195"/>
      <c r="C347" s="338"/>
      <c r="D347" s="172"/>
      <c r="E347" s="83"/>
      <c r="F347" s="72"/>
      <c r="G347" s="224"/>
      <c r="H347" s="224"/>
      <c r="I347" s="224"/>
      <c r="J347" s="224"/>
      <c r="K347" s="224"/>
      <c r="L347" s="224"/>
      <c r="M347" s="224"/>
      <c r="N347" s="224"/>
      <c r="O347" s="224"/>
      <c r="P347" s="224"/>
      <c r="Q347" s="224"/>
      <c r="R347" s="224"/>
      <c r="S347" s="511"/>
      <c r="T347" s="511"/>
      <c r="U347" s="511"/>
      <c r="V347" s="511"/>
      <c r="W347" s="511"/>
      <c r="X347" s="511"/>
      <c r="Y347" s="511"/>
      <c r="Z347" s="511"/>
      <c r="AA347" s="133"/>
      <c r="AB347" s="76"/>
      <c r="AC347" s="77"/>
      <c r="AD347" s="78"/>
    </row>
    <row r="348" spans="1:30">
      <c r="A348" s="83"/>
      <c r="B348" s="195"/>
      <c r="C348" s="338"/>
      <c r="D348" s="172"/>
      <c r="E348" s="83"/>
      <c r="F348" s="72"/>
      <c r="G348" s="224"/>
      <c r="H348" s="224"/>
      <c r="I348" s="224"/>
      <c r="J348" s="224"/>
      <c r="K348" s="224"/>
      <c r="L348" s="224"/>
      <c r="M348" s="224"/>
      <c r="N348" s="224"/>
      <c r="O348" s="224"/>
      <c r="P348" s="224"/>
      <c r="Q348" s="224"/>
      <c r="R348" s="224"/>
      <c r="S348" s="511"/>
      <c r="T348" s="511"/>
      <c r="U348" s="511"/>
      <c r="V348" s="511"/>
      <c r="W348" s="511"/>
      <c r="X348" s="511"/>
      <c r="Y348" s="511"/>
      <c r="Z348" s="511"/>
      <c r="AA348" s="133"/>
      <c r="AB348" s="76"/>
      <c r="AC348" s="77"/>
      <c r="AD348" s="78"/>
    </row>
    <row r="349" spans="1:30">
      <c r="A349" s="83"/>
      <c r="B349" s="195"/>
      <c r="C349" s="338"/>
      <c r="D349" s="172"/>
      <c r="E349" s="83"/>
      <c r="F349" s="72"/>
      <c r="G349" s="224"/>
      <c r="H349" s="224"/>
      <c r="I349" s="224"/>
      <c r="J349" s="224"/>
      <c r="K349" s="224"/>
      <c r="L349" s="224"/>
      <c r="M349" s="224"/>
      <c r="N349" s="224"/>
      <c r="O349" s="224"/>
      <c r="P349" s="224"/>
      <c r="Q349" s="224"/>
      <c r="R349" s="224"/>
      <c r="S349" s="511"/>
      <c r="T349" s="511"/>
      <c r="U349" s="511"/>
      <c r="V349" s="511"/>
      <c r="W349" s="511"/>
      <c r="X349" s="511"/>
      <c r="Y349" s="511"/>
      <c r="Z349" s="511"/>
      <c r="AA349" s="133"/>
      <c r="AB349" s="76"/>
      <c r="AC349" s="77"/>
      <c r="AD349" s="78"/>
    </row>
    <row r="350" spans="1:30">
      <c r="A350" s="83"/>
      <c r="B350" s="195"/>
      <c r="C350" s="338"/>
      <c r="D350" s="172"/>
      <c r="E350" s="83"/>
      <c r="F350" s="72"/>
      <c r="G350" s="224"/>
      <c r="H350" s="224"/>
      <c r="I350" s="224"/>
      <c r="J350" s="224"/>
      <c r="K350" s="224"/>
      <c r="L350" s="224"/>
      <c r="M350" s="224"/>
      <c r="N350" s="224"/>
      <c r="O350" s="224"/>
      <c r="P350" s="224"/>
      <c r="Q350" s="224"/>
      <c r="R350" s="224"/>
      <c r="S350" s="511"/>
      <c r="T350" s="511"/>
      <c r="U350" s="511"/>
      <c r="V350" s="511"/>
      <c r="W350" s="511"/>
      <c r="X350" s="511"/>
      <c r="Y350" s="511"/>
      <c r="Z350" s="511"/>
      <c r="AA350" s="133"/>
      <c r="AB350" s="76"/>
      <c r="AC350" s="77"/>
      <c r="AD350" s="78"/>
    </row>
    <row r="351" spans="1:30">
      <c r="A351" s="83"/>
      <c r="B351" s="195"/>
      <c r="C351" s="338"/>
      <c r="D351" s="172"/>
      <c r="E351" s="83"/>
      <c r="F351" s="72"/>
      <c r="G351" s="224"/>
      <c r="H351" s="224"/>
      <c r="I351" s="224"/>
      <c r="J351" s="224"/>
      <c r="K351" s="224"/>
      <c r="L351" s="224"/>
      <c r="M351" s="224"/>
      <c r="N351" s="224"/>
      <c r="O351" s="224"/>
      <c r="P351" s="224"/>
      <c r="Q351" s="224"/>
      <c r="R351" s="224"/>
      <c r="S351" s="511"/>
      <c r="T351" s="511"/>
      <c r="U351" s="511"/>
      <c r="V351" s="511"/>
      <c r="W351" s="511"/>
      <c r="X351" s="511"/>
      <c r="Y351" s="511"/>
      <c r="Z351" s="511"/>
      <c r="AA351" s="133"/>
      <c r="AB351" s="76"/>
      <c r="AC351" s="77"/>
      <c r="AD351" s="78"/>
    </row>
    <row r="352" spans="1:30" ht="9.75" customHeight="1">
      <c r="A352" s="83"/>
      <c r="B352" s="195"/>
      <c r="C352" s="338"/>
      <c r="D352" s="172"/>
      <c r="E352" s="83"/>
      <c r="F352" s="72"/>
      <c r="G352" s="224"/>
      <c r="H352" s="224"/>
      <c r="I352" s="224"/>
      <c r="J352" s="224"/>
      <c r="K352" s="224"/>
      <c r="L352" s="224"/>
      <c r="M352" s="224"/>
      <c r="N352" s="224"/>
      <c r="O352" s="224"/>
      <c r="P352" s="224"/>
      <c r="Q352" s="224"/>
      <c r="R352" s="224"/>
      <c r="S352" s="511"/>
      <c r="T352" s="511"/>
      <c r="U352" s="511"/>
      <c r="V352" s="511"/>
      <c r="W352" s="511"/>
      <c r="X352" s="511"/>
      <c r="Y352" s="511"/>
      <c r="Z352" s="511"/>
      <c r="AA352" s="133"/>
      <c r="AB352" s="76"/>
      <c r="AC352" s="77"/>
      <c r="AD352" s="78"/>
    </row>
    <row r="353" spans="1:30" ht="9.6" customHeight="1">
      <c r="A353" s="83"/>
      <c r="B353" s="195"/>
      <c r="C353" s="338"/>
      <c r="D353" s="172"/>
      <c r="E353" s="83"/>
      <c r="F353" s="72"/>
      <c r="G353" s="224"/>
      <c r="H353" s="224"/>
      <c r="I353" s="224"/>
      <c r="J353" s="224"/>
      <c r="K353" s="224"/>
      <c r="L353" s="224"/>
      <c r="M353" s="224"/>
      <c r="N353" s="224"/>
      <c r="O353" s="224"/>
      <c r="P353" s="224"/>
      <c r="Q353" s="224"/>
      <c r="R353" s="224"/>
      <c r="S353" s="511"/>
      <c r="T353" s="511"/>
      <c r="U353" s="511"/>
      <c r="V353" s="511"/>
      <c r="W353" s="511"/>
      <c r="X353" s="511"/>
      <c r="Y353" s="511"/>
      <c r="Z353" s="511"/>
      <c r="AA353" s="133"/>
      <c r="AB353" s="76"/>
      <c r="AC353" s="77"/>
      <c r="AD353" s="78"/>
    </row>
    <row r="354" spans="1:30" ht="4.5" customHeight="1">
      <c r="A354" s="90"/>
      <c r="B354" s="204"/>
      <c r="C354" s="357"/>
      <c r="D354" s="115"/>
      <c r="E354" s="90"/>
      <c r="F354" s="103"/>
      <c r="G354" s="369"/>
      <c r="H354" s="369"/>
      <c r="I354" s="369"/>
      <c r="J354" s="369"/>
      <c r="K354" s="369"/>
      <c r="L354" s="369"/>
      <c r="M354" s="369"/>
      <c r="N354" s="369"/>
      <c r="O354" s="369"/>
      <c r="P354" s="369"/>
      <c r="Q354" s="369"/>
      <c r="R354" s="369"/>
      <c r="S354" s="428"/>
      <c r="T354" s="428"/>
      <c r="U354" s="428"/>
      <c r="V354" s="428"/>
      <c r="W354" s="428"/>
      <c r="X354" s="428"/>
      <c r="Y354" s="428"/>
      <c r="Z354" s="428"/>
      <c r="AA354" s="328"/>
      <c r="AB354" s="93"/>
      <c r="AC354" s="94"/>
      <c r="AD354" s="95"/>
    </row>
    <row r="355" spans="1:30" ht="5.25" customHeight="1">
      <c r="A355" s="120"/>
      <c r="B355" s="231"/>
      <c r="C355" s="122"/>
      <c r="D355" s="123"/>
      <c r="E355" s="120"/>
      <c r="F355" s="124"/>
      <c r="G355" s="125"/>
      <c r="H355" s="125"/>
      <c r="I355" s="125"/>
      <c r="J355" s="125"/>
      <c r="K355" s="125"/>
      <c r="L355" s="125"/>
      <c r="M355" s="125"/>
      <c r="N355" s="125"/>
      <c r="O355" s="125"/>
      <c r="P355" s="125"/>
      <c r="Q355" s="125"/>
      <c r="R355" s="125"/>
      <c r="S355" s="125"/>
      <c r="T355" s="125"/>
      <c r="U355" s="125"/>
      <c r="V355" s="125"/>
      <c r="W355" s="125"/>
      <c r="X355" s="125"/>
      <c r="Y355" s="125"/>
      <c r="Z355" s="125"/>
      <c r="AA355" s="126"/>
      <c r="AB355" s="127"/>
      <c r="AC355" s="128"/>
      <c r="AD355" s="129"/>
    </row>
    <row r="356" spans="1:30" ht="13.5" customHeight="1">
      <c r="A356" s="1109" t="s">
        <v>234</v>
      </c>
      <c r="B356" s="195">
        <v>11</v>
      </c>
      <c r="C356" s="1163" t="s">
        <v>231</v>
      </c>
      <c r="D356" s="1092" t="s">
        <v>312</v>
      </c>
      <c r="E356" s="1085" t="s">
        <v>1144</v>
      </c>
      <c r="F356" s="72"/>
      <c r="G356" s="1096" t="s">
        <v>114</v>
      </c>
      <c r="H356" s="1096"/>
      <c r="I356" s="1096"/>
      <c r="J356" s="1096"/>
      <c r="K356" s="1096"/>
      <c r="L356" s="1096"/>
      <c r="M356" s="1096"/>
      <c r="N356" s="1110" t="s">
        <v>113</v>
      </c>
      <c r="O356" s="1110"/>
      <c r="P356" s="1110"/>
      <c r="Q356" s="1110"/>
      <c r="R356" s="1110"/>
      <c r="S356" s="1110"/>
      <c r="T356" s="1110"/>
      <c r="U356" s="1110"/>
      <c r="V356" s="1110"/>
      <c r="AA356" s="73"/>
      <c r="AB356" s="1324" t="s">
        <v>191</v>
      </c>
      <c r="AC356" s="1325"/>
      <c r="AD356" s="1326"/>
    </row>
    <row r="357" spans="1:30">
      <c r="A357" s="1109"/>
      <c r="B357" s="512"/>
      <c r="C357" s="1163"/>
      <c r="D357" s="1092"/>
      <c r="E357" s="1085"/>
      <c r="F357" s="72"/>
      <c r="G357" s="1096"/>
      <c r="H357" s="1096"/>
      <c r="I357" s="1096"/>
      <c r="J357" s="1096"/>
      <c r="K357" s="1096"/>
      <c r="L357" s="1096"/>
      <c r="M357" s="1096"/>
      <c r="N357" s="1110"/>
      <c r="O357" s="1110"/>
      <c r="P357" s="1110"/>
      <c r="Q357" s="1110"/>
      <c r="R357" s="1110"/>
      <c r="S357" s="1110"/>
      <c r="T357" s="1110"/>
      <c r="U357" s="1110"/>
      <c r="V357" s="1110"/>
      <c r="AA357" s="73"/>
      <c r="AB357" s="1324"/>
      <c r="AC357" s="1325"/>
      <c r="AD357" s="1326"/>
    </row>
    <row r="358" spans="1:30" ht="7.5" customHeight="1">
      <c r="A358" s="83"/>
      <c r="B358" s="199"/>
      <c r="C358" s="338"/>
      <c r="D358" s="330"/>
      <c r="E358" s="1085"/>
      <c r="F358" s="72"/>
      <c r="G358" s="356"/>
      <c r="H358" s="356"/>
      <c r="I358" s="356"/>
      <c r="J358" s="356"/>
      <c r="K358" s="356"/>
      <c r="L358" s="356"/>
      <c r="M358" s="356"/>
      <c r="N358" s="114"/>
      <c r="O358" s="114"/>
      <c r="P358" s="114"/>
      <c r="Q358" s="114"/>
      <c r="R358" s="114"/>
      <c r="S358" s="114"/>
      <c r="T358" s="114"/>
      <c r="U358" s="114"/>
      <c r="V358" s="114"/>
      <c r="AA358" s="73"/>
      <c r="AB358" s="1324"/>
      <c r="AC358" s="1325"/>
      <c r="AD358" s="1326"/>
    </row>
    <row r="359" spans="1:30">
      <c r="A359" s="83"/>
      <c r="B359" s="199"/>
      <c r="C359" s="338"/>
      <c r="D359" s="330"/>
      <c r="E359" s="1085"/>
      <c r="F359" s="72"/>
      <c r="G359" s="1141" t="s">
        <v>55</v>
      </c>
      <c r="H359" s="1141"/>
      <c r="I359" s="1141"/>
      <c r="J359" s="1141"/>
      <c r="K359" s="1141"/>
      <c r="L359" s="1141"/>
      <c r="M359" s="1141"/>
      <c r="N359" s="1141"/>
      <c r="O359" s="1141"/>
      <c r="AA359" s="73"/>
      <c r="AB359" s="141"/>
      <c r="AC359" s="142"/>
      <c r="AD359" s="143"/>
    </row>
    <row r="360" spans="1:30">
      <c r="A360" s="83"/>
      <c r="B360" s="199"/>
      <c r="C360" s="338"/>
      <c r="D360" s="330"/>
      <c r="E360" s="1085"/>
      <c r="F360" s="72"/>
      <c r="G360" s="144"/>
      <c r="AA360" s="73"/>
      <c r="AB360" s="141"/>
      <c r="AC360" s="142"/>
      <c r="AD360" s="143"/>
    </row>
    <row r="361" spans="1:30">
      <c r="A361" s="83"/>
      <c r="B361" s="199"/>
      <c r="C361" s="338"/>
      <c r="D361" s="330"/>
      <c r="E361" s="1085"/>
      <c r="F361" s="72"/>
      <c r="G361" s="1192" t="s">
        <v>83</v>
      </c>
      <c r="H361" s="1193"/>
      <c r="I361" s="1193"/>
      <c r="J361" s="1193"/>
      <c r="K361" s="1193"/>
      <c r="L361" s="1193"/>
      <c r="M361" s="1193"/>
      <c r="N361" s="1194"/>
      <c r="O361" s="1456"/>
      <c r="P361" s="1457"/>
      <c r="Q361" s="1457"/>
      <c r="R361" s="1457"/>
      <c r="S361" s="1457"/>
      <c r="T361" s="1457"/>
      <c r="U361" s="1457"/>
      <c r="V361" s="1458"/>
      <c r="AA361" s="73"/>
      <c r="AB361" s="141"/>
      <c r="AC361" s="142"/>
      <c r="AD361" s="143"/>
    </row>
    <row r="362" spans="1:30">
      <c r="A362" s="83"/>
      <c r="B362" s="199"/>
      <c r="C362" s="338"/>
      <c r="D362" s="330"/>
      <c r="E362" s="1085"/>
      <c r="F362" s="72"/>
      <c r="AA362" s="73"/>
      <c r="AB362" s="141"/>
      <c r="AC362" s="142"/>
      <c r="AD362" s="143"/>
    </row>
    <row r="363" spans="1:30">
      <c r="A363" s="83"/>
      <c r="B363" s="199"/>
      <c r="C363" s="338"/>
      <c r="D363" s="330"/>
      <c r="E363" s="1085"/>
      <c r="F363" s="72"/>
      <c r="G363" s="1195" t="s">
        <v>86</v>
      </c>
      <c r="H363" s="1196"/>
      <c r="I363" s="1196"/>
      <c r="J363" s="1196"/>
      <c r="K363" s="1196"/>
      <c r="L363" s="1196"/>
      <c r="M363" s="1196"/>
      <c r="N363" s="1196"/>
      <c r="O363" s="1196"/>
      <c r="P363" s="1196"/>
      <c r="Q363" s="1197"/>
      <c r="R363" s="1459" t="s">
        <v>131</v>
      </c>
      <c r="S363" s="1460"/>
      <c r="T363" s="1460"/>
      <c r="U363" s="1460"/>
      <c r="V363" s="1460"/>
      <c r="W363" s="1460"/>
      <c r="X363" s="1461" t="s">
        <v>91</v>
      </c>
      <c r="Y363" s="1193"/>
      <c r="Z363" s="1194"/>
      <c r="AA363" s="73"/>
      <c r="AB363" s="141"/>
      <c r="AC363" s="142"/>
      <c r="AD363" s="143"/>
    </row>
    <row r="364" spans="1:30" ht="12" customHeight="1">
      <c r="A364" s="83"/>
      <c r="B364" s="199"/>
      <c r="C364" s="338"/>
      <c r="D364" s="330"/>
      <c r="E364" s="1085"/>
      <c r="F364" s="72"/>
      <c r="G364" s="1408" t="s">
        <v>262</v>
      </c>
      <c r="H364" s="1409"/>
      <c r="I364" s="1412" t="s">
        <v>1056</v>
      </c>
      <c r="J364" s="1413"/>
      <c r="K364" s="1413"/>
      <c r="L364" s="1413"/>
      <c r="M364" s="1413"/>
      <c r="N364" s="1413"/>
      <c r="O364" s="1413"/>
      <c r="P364" s="1413"/>
      <c r="Q364" s="1414"/>
      <c r="R364" s="1418"/>
      <c r="S364" s="1419"/>
      <c r="T364" s="1419"/>
      <c r="U364" s="1419"/>
      <c r="V364" s="1419"/>
      <c r="W364" s="1419"/>
      <c r="X364" s="1424"/>
      <c r="Y364" s="1419"/>
      <c r="Z364" s="399"/>
      <c r="AA364" s="145"/>
      <c r="AB364" s="141"/>
      <c r="AC364" s="142"/>
      <c r="AD364" s="143"/>
    </row>
    <row r="365" spans="1:30" ht="12" customHeight="1">
      <c r="A365" s="83"/>
      <c r="B365" s="199"/>
      <c r="C365" s="310"/>
      <c r="D365" s="330"/>
      <c r="E365" s="1085"/>
      <c r="F365" s="72"/>
      <c r="G365" s="1410"/>
      <c r="H365" s="1411"/>
      <c r="I365" s="1415"/>
      <c r="J365" s="1416"/>
      <c r="K365" s="1416"/>
      <c r="L365" s="1416"/>
      <c r="M365" s="1416"/>
      <c r="N365" s="1416"/>
      <c r="O365" s="1416"/>
      <c r="P365" s="1416"/>
      <c r="Q365" s="1417"/>
      <c r="R365" s="1421"/>
      <c r="S365" s="1422"/>
      <c r="T365" s="1422"/>
      <c r="U365" s="1422"/>
      <c r="V365" s="1422"/>
      <c r="W365" s="1422"/>
      <c r="X365" s="1425"/>
      <c r="Y365" s="1422"/>
      <c r="Z365" s="146" t="s">
        <v>88</v>
      </c>
      <c r="AA365" s="145"/>
      <c r="AB365" s="141"/>
      <c r="AC365" s="142"/>
      <c r="AD365" s="143"/>
    </row>
    <row r="366" spans="1:30" ht="12" customHeight="1">
      <c r="A366" s="83"/>
      <c r="B366" s="199"/>
      <c r="C366" s="310"/>
      <c r="D366" s="330"/>
      <c r="E366" s="1085"/>
      <c r="F366" s="72"/>
      <c r="G366" s="1408" t="s">
        <v>235</v>
      </c>
      <c r="H366" s="1409"/>
      <c r="I366" s="1412" t="s">
        <v>1057</v>
      </c>
      <c r="J366" s="1413"/>
      <c r="K366" s="1413"/>
      <c r="L366" s="1413"/>
      <c r="M366" s="1413"/>
      <c r="N366" s="1413"/>
      <c r="O366" s="1413"/>
      <c r="P366" s="1413"/>
      <c r="Q366" s="1414"/>
      <c r="R366" s="1418"/>
      <c r="S366" s="1419"/>
      <c r="T366" s="1419"/>
      <c r="U366" s="1419"/>
      <c r="V366" s="1419"/>
      <c r="W366" s="1419"/>
      <c r="X366" s="1424"/>
      <c r="Y366" s="1419"/>
      <c r="Z366" s="399"/>
      <c r="AA366" s="145"/>
      <c r="AB366" s="141"/>
      <c r="AC366" s="142"/>
      <c r="AD366" s="143"/>
    </row>
    <row r="367" spans="1:30" ht="12" customHeight="1">
      <c r="A367" s="83"/>
      <c r="B367" s="195"/>
      <c r="C367" s="338"/>
      <c r="D367" s="330"/>
      <c r="E367" s="1085"/>
      <c r="F367" s="72"/>
      <c r="G367" s="1410"/>
      <c r="H367" s="1411"/>
      <c r="I367" s="1415"/>
      <c r="J367" s="1416"/>
      <c r="K367" s="1416"/>
      <c r="L367" s="1416"/>
      <c r="M367" s="1416"/>
      <c r="N367" s="1416"/>
      <c r="O367" s="1416"/>
      <c r="P367" s="1416"/>
      <c r="Q367" s="1417"/>
      <c r="R367" s="1421"/>
      <c r="S367" s="1422"/>
      <c r="T367" s="1422"/>
      <c r="U367" s="1422"/>
      <c r="V367" s="1422"/>
      <c r="W367" s="1422"/>
      <c r="X367" s="1425"/>
      <c r="Y367" s="1422"/>
      <c r="Z367" s="146" t="s">
        <v>88</v>
      </c>
      <c r="AA367" s="145"/>
      <c r="AB367" s="141"/>
      <c r="AC367" s="142"/>
      <c r="AD367" s="143"/>
    </row>
    <row r="368" spans="1:30" ht="12" customHeight="1">
      <c r="A368" s="83"/>
      <c r="B368" s="195"/>
      <c r="C368" s="338"/>
      <c r="D368" s="330"/>
      <c r="E368" s="1085"/>
      <c r="F368" s="72"/>
      <c r="G368" s="1408" t="s">
        <v>236</v>
      </c>
      <c r="H368" s="1409"/>
      <c r="I368" s="1412" t="s">
        <v>1058</v>
      </c>
      <c r="J368" s="1413"/>
      <c r="K368" s="1413"/>
      <c r="L368" s="1413"/>
      <c r="M368" s="1413"/>
      <c r="N368" s="1413"/>
      <c r="O368" s="1413"/>
      <c r="P368" s="1413"/>
      <c r="Q368" s="1414"/>
      <c r="R368" s="1418"/>
      <c r="S368" s="1419"/>
      <c r="T368" s="1419"/>
      <c r="U368" s="1419"/>
      <c r="V368" s="1419"/>
      <c r="W368" s="1420"/>
      <c r="X368" s="1424"/>
      <c r="Y368" s="1419"/>
      <c r="Z368" s="399"/>
      <c r="AA368" s="145"/>
      <c r="AB368" s="141"/>
      <c r="AC368" s="142"/>
      <c r="AD368" s="143"/>
    </row>
    <row r="369" spans="1:30" ht="12" customHeight="1">
      <c r="A369" s="83"/>
      <c r="B369" s="195"/>
      <c r="C369" s="338"/>
      <c r="D369" s="330"/>
      <c r="E369" s="1085"/>
      <c r="F369" s="72"/>
      <c r="G369" s="1427"/>
      <c r="H369" s="1428"/>
      <c r="I369" s="1415"/>
      <c r="J369" s="1416"/>
      <c r="K369" s="1416"/>
      <c r="L369" s="1416"/>
      <c r="M369" s="1416"/>
      <c r="N369" s="1416"/>
      <c r="O369" s="1416"/>
      <c r="P369" s="1416"/>
      <c r="Q369" s="1417"/>
      <c r="R369" s="1421"/>
      <c r="S369" s="1422"/>
      <c r="T369" s="1422"/>
      <c r="U369" s="1422"/>
      <c r="V369" s="1422"/>
      <c r="W369" s="1423"/>
      <c r="X369" s="1425"/>
      <c r="Y369" s="1422"/>
      <c r="Z369" s="146" t="s">
        <v>88</v>
      </c>
      <c r="AA369" s="145"/>
      <c r="AB369" s="141"/>
      <c r="AC369" s="142"/>
      <c r="AD369" s="143"/>
    </row>
    <row r="370" spans="1:30" ht="12" customHeight="1">
      <c r="A370" s="83"/>
      <c r="B370" s="195"/>
      <c r="C370" s="338"/>
      <c r="D370" s="330"/>
      <c r="E370" s="1085"/>
      <c r="F370" s="72"/>
      <c r="G370" s="380"/>
      <c r="H370" s="379"/>
      <c r="I370" s="1412" t="s">
        <v>1059</v>
      </c>
      <c r="J370" s="1413"/>
      <c r="K370" s="1413"/>
      <c r="L370" s="1413"/>
      <c r="M370" s="1413"/>
      <c r="N370" s="1413"/>
      <c r="O370" s="1413"/>
      <c r="P370" s="1413"/>
      <c r="Q370" s="1414"/>
      <c r="R370" s="1418"/>
      <c r="S370" s="1419"/>
      <c r="T370" s="1419"/>
      <c r="U370" s="1419"/>
      <c r="V370" s="1419"/>
      <c r="W370" s="1420"/>
      <c r="X370" s="1424"/>
      <c r="Y370" s="1419"/>
      <c r="Z370" s="399"/>
      <c r="AA370" s="145"/>
      <c r="AB370" s="141"/>
      <c r="AC370" s="142"/>
      <c r="AD370" s="143"/>
    </row>
    <row r="371" spans="1:30" ht="12" customHeight="1">
      <c r="A371" s="83"/>
      <c r="B371" s="195"/>
      <c r="C371" s="338"/>
      <c r="D371" s="330"/>
      <c r="E371" s="1085"/>
      <c r="F371" s="72"/>
      <c r="G371" s="380"/>
      <c r="H371" s="379"/>
      <c r="I371" s="1415"/>
      <c r="J371" s="1416"/>
      <c r="K371" s="1416"/>
      <c r="L371" s="1416"/>
      <c r="M371" s="1416"/>
      <c r="N371" s="1416"/>
      <c r="O371" s="1416"/>
      <c r="P371" s="1416"/>
      <c r="Q371" s="1417"/>
      <c r="R371" s="1421"/>
      <c r="S371" s="1422"/>
      <c r="T371" s="1422"/>
      <c r="U371" s="1422"/>
      <c r="V371" s="1422"/>
      <c r="W371" s="1423"/>
      <c r="X371" s="1425"/>
      <c r="Y371" s="1422"/>
      <c r="Z371" s="146" t="s">
        <v>88</v>
      </c>
      <c r="AA371" s="145"/>
      <c r="AB371" s="141"/>
      <c r="AC371" s="142"/>
      <c r="AD371" s="143"/>
    </row>
    <row r="372" spans="1:30" ht="12" customHeight="1">
      <c r="A372" s="83"/>
      <c r="B372" s="195"/>
      <c r="C372" s="338"/>
      <c r="D372" s="330"/>
      <c r="E372" s="1085"/>
      <c r="F372" s="72"/>
      <c r="G372" s="380"/>
      <c r="H372" s="379"/>
      <c r="I372" s="1412" t="s">
        <v>1060</v>
      </c>
      <c r="J372" s="1413"/>
      <c r="K372" s="1413"/>
      <c r="L372" s="1413"/>
      <c r="M372" s="1413"/>
      <c r="N372" s="1413"/>
      <c r="O372" s="1413"/>
      <c r="P372" s="1413"/>
      <c r="Q372" s="1414"/>
      <c r="R372" s="1418"/>
      <c r="S372" s="1419"/>
      <c r="T372" s="1419"/>
      <c r="U372" s="1419"/>
      <c r="V372" s="1419"/>
      <c r="W372" s="1420"/>
      <c r="X372" s="1424"/>
      <c r="Y372" s="1419"/>
      <c r="Z372" s="399"/>
      <c r="AA372" s="145"/>
      <c r="AB372" s="141"/>
      <c r="AC372" s="142"/>
      <c r="AD372" s="143"/>
    </row>
    <row r="373" spans="1:30" ht="12" customHeight="1">
      <c r="A373" s="83"/>
      <c r="B373" s="195"/>
      <c r="C373" s="338"/>
      <c r="D373" s="330"/>
      <c r="E373" s="1085"/>
      <c r="F373" s="72"/>
      <c r="G373" s="380"/>
      <c r="H373" s="379"/>
      <c r="I373" s="1415"/>
      <c r="J373" s="1416"/>
      <c r="K373" s="1416"/>
      <c r="L373" s="1416"/>
      <c r="M373" s="1416"/>
      <c r="N373" s="1416"/>
      <c r="O373" s="1416"/>
      <c r="P373" s="1416"/>
      <c r="Q373" s="1417"/>
      <c r="R373" s="1421"/>
      <c r="S373" s="1422"/>
      <c r="T373" s="1422"/>
      <c r="U373" s="1422"/>
      <c r="V373" s="1422"/>
      <c r="W373" s="1423"/>
      <c r="X373" s="1425"/>
      <c r="Y373" s="1422"/>
      <c r="Z373" s="146" t="s">
        <v>88</v>
      </c>
      <c r="AA373" s="145"/>
      <c r="AB373" s="141"/>
      <c r="AC373" s="142"/>
      <c r="AD373" s="143"/>
    </row>
    <row r="374" spans="1:30" ht="12" customHeight="1">
      <c r="A374" s="83"/>
      <c r="B374" s="195"/>
      <c r="C374" s="338"/>
      <c r="D374" s="330"/>
      <c r="E374" s="1085"/>
      <c r="F374" s="72"/>
      <c r="G374" s="1408" t="s">
        <v>237</v>
      </c>
      <c r="H374" s="1409"/>
      <c r="I374" s="1412" t="s">
        <v>1061</v>
      </c>
      <c r="J374" s="1413"/>
      <c r="K374" s="1413"/>
      <c r="L374" s="1413"/>
      <c r="M374" s="1413"/>
      <c r="N374" s="1413"/>
      <c r="O374" s="1413"/>
      <c r="P374" s="1413"/>
      <c r="Q374" s="1414"/>
      <c r="R374" s="1418"/>
      <c r="S374" s="1419"/>
      <c r="T374" s="1419"/>
      <c r="U374" s="1419"/>
      <c r="V374" s="1419"/>
      <c r="W374" s="1420"/>
      <c r="X374" s="1424"/>
      <c r="Y374" s="1419"/>
      <c r="Z374" s="399"/>
      <c r="AA374" s="145"/>
      <c r="AB374" s="141"/>
      <c r="AC374" s="142"/>
      <c r="AD374" s="143"/>
    </row>
    <row r="375" spans="1:30" ht="12" customHeight="1">
      <c r="A375" s="83"/>
      <c r="B375" s="195"/>
      <c r="C375" s="338"/>
      <c r="D375" s="330"/>
      <c r="E375" s="1085"/>
      <c r="F375" s="72"/>
      <c r="G375" s="1427"/>
      <c r="H375" s="1428"/>
      <c r="I375" s="1415"/>
      <c r="J375" s="1416"/>
      <c r="K375" s="1416"/>
      <c r="L375" s="1416"/>
      <c r="M375" s="1416"/>
      <c r="N375" s="1416"/>
      <c r="O375" s="1416"/>
      <c r="P375" s="1416"/>
      <c r="Q375" s="1417"/>
      <c r="R375" s="1421"/>
      <c r="S375" s="1422"/>
      <c r="T375" s="1422"/>
      <c r="U375" s="1422"/>
      <c r="V375" s="1422"/>
      <c r="W375" s="1423"/>
      <c r="X375" s="1425"/>
      <c r="Y375" s="1422"/>
      <c r="Z375" s="146" t="s">
        <v>88</v>
      </c>
      <c r="AA375" s="145"/>
      <c r="AB375" s="141"/>
      <c r="AC375" s="142"/>
      <c r="AD375" s="143"/>
    </row>
    <row r="376" spans="1:30" ht="12" customHeight="1">
      <c r="A376" s="83"/>
      <c r="B376" s="195"/>
      <c r="C376" s="338"/>
      <c r="D376" s="330"/>
      <c r="E376" s="1085"/>
      <c r="F376" s="72"/>
      <c r="G376" s="380"/>
      <c r="H376" s="379"/>
      <c r="I376" s="1412" t="s">
        <v>1062</v>
      </c>
      <c r="J376" s="1413"/>
      <c r="K376" s="1413"/>
      <c r="L376" s="1413"/>
      <c r="M376" s="1413"/>
      <c r="N376" s="1413"/>
      <c r="O376" s="1413"/>
      <c r="P376" s="1413"/>
      <c r="Q376" s="1414"/>
      <c r="R376" s="1418"/>
      <c r="S376" s="1419"/>
      <c r="T376" s="1419"/>
      <c r="U376" s="1419"/>
      <c r="V376" s="1419"/>
      <c r="W376" s="1420"/>
      <c r="X376" s="1424"/>
      <c r="Y376" s="1419"/>
      <c r="Z376" s="399"/>
      <c r="AA376" s="145"/>
      <c r="AB376" s="141"/>
      <c r="AC376" s="142"/>
      <c r="AD376" s="143"/>
    </row>
    <row r="377" spans="1:30" ht="12" customHeight="1">
      <c r="A377" s="83"/>
      <c r="B377" s="195"/>
      <c r="C377" s="338"/>
      <c r="D377" s="330"/>
      <c r="E377" s="1085"/>
      <c r="F377" s="72"/>
      <c r="G377" s="380"/>
      <c r="H377" s="379"/>
      <c r="I377" s="1415"/>
      <c r="J377" s="1416"/>
      <c r="K377" s="1416"/>
      <c r="L377" s="1416"/>
      <c r="M377" s="1416"/>
      <c r="N377" s="1416"/>
      <c r="O377" s="1416"/>
      <c r="P377" s="1416"/>
      <c r="Q377" s="1417"/>
      <c r="R377" s="1421"/>
      <c r="S377" s="1422"/>
      <c r="T377" s="1422"/>
      <c r="U377" s="1422"/>
      <c r="V377" s="1422"/>
      <c r="W377" s="1423"/>
      <c r="X377" s="1425"/>
      <c r="Y377" s="1422"/>
      <c r="Z377" s="146" t="s">
        <v>88</v>
      </c>
      <c r="AA377" s="145"/>
      <c r="AB377" s="141"/>
      <c r="AC377" s="142"/>
      <c r="AD377" s="143"/>
    </row>
    <row r="378" spans="1:30" ht="12" customHeight="1">
      <c r="A378" s="83"/>
      <c r="B378" s="195"/>
      <c r="C378" s="338"/>
      <c r="D378" s="330"/>
      <c r="E378" s="1085"/>
      <c r="F378" s="72"/>
      <c r="G378" s="380"/>
      <c r="H378" s="379"/>
      <c r="I378" s="1412" t="s">
        <v>1063</v>
      </c>
      <c r="J378" s="1413"/>
      <c r="K378" s="1413"/>
      <c r="L378" s="1413"/>
      <c r="M378" s="1413"/>
      <c r="N378" s="1413"/>
      <c r="O378" s="1413"/>
      <c r="P378" s="1413"/>
      <c r="Q378" s="1414"/>
      <c r="R378" s="1418"/>
      <c r="S378" s="1419"/>
      <c r="T378" s="1419"/>
      <c r="U378" s="1419"/>
      <c r="V378" s="1419"/>
      <c r="W378" s="1420"/>
      <c r="X378" s="1424"/>
      <c r="Y378" s="1419"/>
      <c r="Z378" s="399"/>
      <c r="AA378" s="145"/>
      <c r="AB378" s="141"/>
      <c r="AC378" s="142"/>
      <c r="AD378" s="143"/>
    </row>
    <row r="379" spans="1:30" ht="12" customHeight="1">
      <c r="A379" s="83"/>
      <c r="B379" s="195"/>
      <c r="C379" s="338"/>
      <c r="D379" s="330"/>
      <c r="E379" s="1085"/>
      <c r="F379" s="72"/>
      <c r="G379" s="380"/>
      <c r="H379" s="379"/>
      <c r="I379" s="1415"/>
      <c r="J379" s="1416"/>
      <c r="K379" s="1416"/>
      <c r="L379" s="1416"/>
      <c r="M379" s="1416"/>
      <c r="N379" s="1416"/>
      <c r="O379" s="1416"/>
      <c r="P379" s="1416"/>
      <c r="Q379" s="1417"/>
      <c r="R379" s="1421"/>
      <c r="S379" s="1422"/>
      <c r="T379" s="1422"/>
      <c r="U379" s="1422"/>
      <c r="V379" s="1422"/>
      <c r="W379" s="1423"/>
      <c r="X379" s="1425"/>
      <c r="Y379" s="1422"/>
      <c r="Z379" s="146" t="s">
        <v>88</v>
      </c>
      <c r="AA379" s="145"/>
      <c r="AB379" s="141"/>
      <c r="AC379" s="142"/>
      <c r="AD379" s="143"/>
    </row>
    <row r="380" spans="1:30" ht="12" customHeight="1">
      <c r="A380" s="83"/>
      <c r="B380" s="195"/>
      <c r="C380" s="338"/>
      <c r="D380" s="330"/>
      <c r="E380" s="1085"/>
      <c r="F380" s="72"/>
      <c r="G380" s="1408" t="s">
        <v>238</v>
      </c>
      <c r="H380" s="1409"/>
      <c r="I380" s="1429" t="s">
        <v>1064</v>
      </c>
      <c r="J380" s="1430"/>
      <c r="K380" s="1447"/>
      <c r="L380" s="1450" t="s">
        <v>1065</v>
      </c>
      <c r="M380" s="1451"/>
      <c r="N380" s="1451"/>
      <c r="O380" s="1451"/>
      <c r="P380" s="1451"/>
      <c r="Q380" s="1452"/>
      <c r="R380" s="1418"/>
      <c r="S380" s="1419"/>
      <c r="T380" s="1419"/>
      <c r="U380" s="1419"/>
      <c r="V380" s="1419"/>
      <c r="W380" s="1420"/>
      <c r="X380" s="1424"/>
      <c r="Y380" s="1419"/>
      <c r="Z380" s="399"/>
      <c r="AA380" s="145"/>
      <c r="AB380" s="141"/>
      <c r="AC380" s="142"/>
      <c r="AD380" s="143"/>
    </row>
    <row r="381" spans="1:30" ht="12" customHeight="1">
      <c r="A381" s="83"/>
      <c r="B381" s="195"/>
      <c r="C381" s="338"/>
      <c r="D381" s="330"/>
      <c r="E381" s="1085"/>
      <c r="F381" s="72"/>
      <c r="G381" s="1427"/>
      <c r="H381" s="1428"/>
      <c r="I381" s="1432"/>
      <c r="J381" s="1433"/>
      <c r="K381" s="1448"/>
      <c r="L381" s="1453"/>
      <c r="M381" s="1454"/>
      <c r="N381" s="1454"/>
      <c r="O381" s="1454"/>
      <c r="P381" s="1454"/>
      <c r="Q381" s="1455"/>
      <c r="R381" s="1421"/>
      <c r="S381" s="1422"/>
      <c r="T381" s="1422"/>
      <c r="U381" s="1422"/>
      <c r="V381" s="1422"/>
      <c r="W381" s="1423"/>
      <c r="X381" s="1425"/>
      <c r="Y381" s="1422"/>
      <c r="Z381" s="146" t="s">
        <v>88</v>
      </c>
      <c r="AA381" s="145"/>
      <c r="AB381" s="141"/>
      <c r="AC381" s="142"/>
      <c r="AD381" s="143"/>
    </row>
    <row r="382" spans="1:30" ht="12" customHeight="1">
      <c r="A382" s="83"/>
      <c r="B382" s="195"/>
      <c r="C382" s="338"/>
      <c r="D382" s="330"/>
      <c r="E382" s="1085"/>
      <c r="F382" s="72"/>
      <c r="G382" s="380"/>
      <c r="H382" s="379"/>
      <c r="I382" s="1432"/>
      <c r="J382" s="1433"/>
      <c r="K382" s="1448"/>
      <c r="L382" s="1450" t="s">
        <v>1066</v>
      </c>
      <c r="M382" s="1451"/>
      <c r="N382" s="1451"/>
      <c r="O382" s="1451"/>
      <c r="P382" s="1451"/>
      <c r="Q382" s="1452"/>
      <c r="R382" s="1418"/>
      <c r="S382" s="1419"/>
      <c r="T382" s="1419"/>
      <c r="U382" s="1419"/>
      <c r="V382" s="1419"/>
      <c r="W382" s="1420"/>
      <c r="X382" s="1424"/>
      <c r="Y382" s="1419"/>
      <c r="Z382" s="399"/>
      <c r="AA382" s="145"/>
      <c r="AB382" s="141"/>
      <c r="AC382" s="142"/>
      <c r="AD382" s="143"/>
    </row>
    <row r="383" spans="1:30" ht="12" customHeight="1">
      <c r="A383" s="83"/>
      <c r="B383" s="195"/>
      <c r="C383" s="338"/>
      <c r="D383" s="330"/>
      <c r="E383" s="1085"/>
      <c r="F383" s="72"/>
      <c r="G383" s="380"/>
      <c r="H383" s="379"/>
      <c r="I383" s="1432"/>
      <c r="J383" s="1433"/>
      <c r="K383" s="1448"/>
      <c r="L383" s="1453"/>
      <c r="M383" s="1454"/>
      <c r="N383" s="1454"/>
      <c r="O383" s="1454"/>
      <c r="P383" s="1454"/>
      <c r="Q383" s="1455"/>
      <c r="R383" s="1421"/>
      <c r="S383" s="1422"/>
      <c r="T383" s="1422"/>
      <c r="U383" s="1422"/>
      <c r="V383" s="1422"/>
      <c r="W383" s="1423"/>
      <c r="X383" s="1425"/>
      <c r="Y383" s="1422"/>
      <c r="Z383" s="146" t="s">
        <v>88</v>
      </c>
      <c r="AA383" s="145"/>
      <c r="AB383" s="141"/>
      <c r="AC383" s="142"/>
      <c r="AD383" s="143"/>
    </row>
    <row r="384" spans="1:30" ht="12" customHeight="1">
      <c r="A384" s="83"/>
      <c r="B384" s="195"/>
      <c r="C384" s="338"/>
      <c r="D384" s="330"/>
      <c r="E384" s="1085"/>
      <c r="F384" s="72"/>
      <c r="G384" s="380"/>
      <c r="H384" s="379"/>
      <c r="I384" s="1432"/>
      <c r="J384" s="1433"/>
      <c r="K384" s="1448"/>
      <c r="L384" s="1450" t="s">
        <v>1067</v>
      </c>
      <c r="M384" s="1451"/>
      <c r="N384" s="1451"/>
      <c r="O384" s="1451"/>
      <c r="P384" s="1451"/>
      <c r="Q384" s="1452"/>
      <c r="R384" s="1418"/>
      <c r="S384" s="1419"/>
      <c r="T384" s="1419"/>
      <c r="U384" s="1419"/>
      <c r="V384" s="1419"/>
      <c r="W384" s="1420"/>
      <c r="X384" s="1424"/>
      <c r="Y384" s="1419"/>
      <c r="Z384" s="399"/>
      <c r="AA384" s="145"/>
      <c r="AB384" s="141"/>
      <c r="AC384" s="142"/>
      <c r="AD384" s="143"/>
    </row>
    <row r="385" spans="1:30" ht="12" customHeight="1">
      <c r="A385" s="83"/>
      <c r="B385" s="195"/>
      <c r="C385" s="338"/>
      <c r="D385" s="330"/>
      <c r="E385" s="1085"/>
      <c r="F385" s="72"/>
      <c r="G385" s="380"/>
      <c r="H385" s="379"/>
      <c r="I385" s="1435"/>
      <c r="J385" s="1436"/>
      <c r="K385" s="1449"/>
      <c r="L385" s="1453"/>
      <c r="M385" s="1454"/>
      <c r="N385" s="1454"/>
      <c r="O385" s="1454"/>
      <c r="P385" s="1454"/>
      <c r="Q385" s="1455"/>
      <c r="R385" s="1421"/>
      <c r="S385" s="1422"/>
      <c r="T385" s="1422"/>
      <c r="U385" s="1422"/>
      <c r="V385" s="1422"/>
      <c r="W385" s="1423"/>
      <c r="X385" s="1425"/>
      <c r="Y385" s="1422"/>
      <c r="Z385" s="146" t="s">
        <v>88</v>
      </c>
      <c r="AA385" s="145"/>
      <c r="AB385" s="141"/>
      <c r="AC385" s="142"/>
      <c r="AD385" s="143"/>
    </row>
    <row r="386" spans="1:30" ht="12" customHeight="1">
      <c r="A386" s="513"/>
      <c r="B386" s="502"/>
      <c r="C386" s="338"/>
      <c r="D386" s="330"/>
      <c r="E386" s="1085"/>
      <c r="F386" s="72"/>
      <c r="G386" s="1408" t="s">
        <v>267</v>
      </c>
      <c r="H386" s="1409"/>
      <c r="I386" s="1429" t="s">
        <v>1068</v>
      </c>
      <c r="J386" s="1430"/>
      <c r="K386" s="1431"/>
      <c r="L386" s="1412" t="s">
        <v>1116</v>
      </c>
      <c r="M386" s="1413"/>
      <c r="N386" s="1413"/>
      <c r="O386" s="1413"/>
      <c r="P386" s="1413"/>
      <c r="Q386" s="1414"/>
      <c r="R386" s="1418"/>
      <c r="S386" s="1419"/>
      <c r="T386" s="1419"/>
      <c r="U386" s="1419"/>
      <c r="V386" s="1419"/>
      <c r="W386" s="1420"/>
      <c r="X386" s="1424"/>
      <c r="Y386" s="1419"/>
      <c r="Z386" s="399"/>
      <c r="AA386" s="145"/>
      <c r="AB386" s="141"/>
      <c r="AC386" s="142"/>
      <c r="AD386" s="143"/>
    </row>
    <row r="387" spans="1:30" ht="12" customHeight="1">
      <c r="A387" s="513"/>
      <c r="B387" s="502"/>
      <c r="C387" s="338"/>
      <c r="D387" s="330"/>
      <c r="E387" s="1085"/>
      <c r="F387" s="72"/>
      <c r="G387" s="1427"/>
      <c r="H387" s="1428"/>
      <c r="I387" s="1432"/>
      <c r="J387" s="1433"/>
      <c r="K387" s="1434"/>
      <c r="L387" s="1412" t="s">
        <v>1145</v>
      </c>
      <c r="M387" s="1413"/>
      <c r="N387" s="1413"/>
      <c r="O387" s="1413"/>
      <c r="P387" s="1413"/>
      <c r="Q387" s="1414"/>
      <c r="R387" s="1438"/>
      <c r="S387" s="1439"/>
      <c r="T387" s="1439"/>
      <c r="U387" s="1439"/>
      <c r="V387" s="1439"/>
      <c r="W387" s="1440"/>
      <c r="X387" s="1441"/>
      <c r="Y387" s="1439"/>
      <c r="Z387" s="514"/>
      <c r="AA387" s="145"/>
      <c r="AB387" s="141"/>
      <c r="AC387" s="142"/>
      <c r="AD387" s="143"/>
    </row>
    <row r="388" spans="1:30" ht="12" customHeight="1">
      <c r="A388" s="513"/>
      <c r="B388" s="502"/>
      <c r="C388" s="338"/>
      <c r="D388" s="330"/>
      <c r="E388" s="1085"/>
      <c r="F388" s="72"/>
      <c r="G388" s="380"/>
      <c r="H388" s="379"/>
      <c r="I388" s="1432"/>
      <c r="J388" s="1433"/>
      <c r="K388" s="1434"/>
      <c r="L388" s="1442" t="s">
        <v>1075</v>
      </c>
      <c r="M388" s="1442"/>
      <c r="N388" s="1443" t="s">
        <v>1115</v>
      </c>
      <c r="O388" s="1443"/>
      <c r="P388" s="1443"/>
      <c r="Q388" s="1444"/>
      <c r="R388" s="1438"/>
      <c r="S388" s="1439"/>
      <c r="T388" s="1439"/>
      <c r="U388" s="1439"/>
      <c r="V388" s="1439"/>
      <c r="W388" s="1440"/>
      <c r="X388" s="1441"/>
      <c r="Y388" s="1439"/>
      <c r="Z388" s="387"/>
      <c r="AA388" s="145"/>
      <c r="AB388" s="141"/>
      <c r="AC388" s="142"/>
      <c r="AD388" s="143"/>
    </row>
    <row r="389" spans="1:30" ht="12" customHeight="1">
      <c r="A389" s="513"/>
      <c r="B389" s="502"/>
      <c r="C389" s="338"/>
      <c r="D389" s="330"/>
      <c r="E389" s="1085"/>
      <c r="F389" s="72"/>
      <c r="G389" s="380"/>
      <c r="H389" s="379"/>
      <c r="I389" s="1432"/>
      <c r="J389" s="1433"/>
      <c r="K389" s="1434"/>
      <c r="L389" s="1442"/>
      <c r="M389" s="1442"/>
      <c r="N389" s="1445"/>
      <c r="O389" s="1445"/>
      <c r="P389" s="1445"/>
      <c r="Q389" s="1446"/>
      <c r="R389" s="1438"/>
      <c r="S389" s="1439"/>
      <c r="T389" s="1439"/>
      <c r="U389" s="1439"/>
      <c r="V389" s="1439"/>
      <c r="W389" s="1440"/>
      <c r="X389" s="1441"/>
      <c r="Y389" s="1439"/>
      <c r="Z389" s="514"/>
      <c r="AA389" s="145"/>
      <c r="AB389" s="141"/>
      <c r="AC389" s="142"/>
      <c r="AD389" s="143"/>
    </row>
    <row r="390" spans="1:30" ht="12" customHeight="1">
      <c r="A390" s="513"/>
      <c r="B390" s="502"/>
      <c r="C390" s="338"/>
      <c r="D390" s="330"/>
      <c r="E390" s="1085"/>
      <c r="F390" s="72"/>
      <c r="G390" s="380"/>
      <c r="H390" s="379"/>
      <c r="I390" s="1432"/>
      <c r="J390" s="1433"/>
      <c r="K390" s="1434"/>
      <c r="L390" s="1442"/>
      <c r="M390" s="1442"/>
      <c r="N390" s="1413" t="s">
        <v>1146</v>
      </c>
      <c r="O390" s="1413"/>
      <c r="P390" s="1413"/>
      <c r="Q390" s="1414"/>
      <c r="R390" s="1438"/>
      <c r="S390" s="1439"/>
      <c r="T390" s="1439"/>
      <c r="U390" s="1439"/>
      <c r="V390" s="1439"/>
      <c r="W390" s="1440"/>
      <c r="X390" s="1441"/>
      <c r="Y390" s="1439"/>
      <c r="Z390" s="387"/>
      <c r="AA390" s="145"/>
      <c r="AB390" s="141"/>
      <c r="AC390" s="142"/>
      <c r="AD390" s="143"/>
    </row>
    <row r="391" spans="1:30" ht="12" customHeight="1">
      <c r="A391" s="513"/>
      <c r="B391" s="502"/>
      <c r="C391" s="338"/>
      <c r="D391" s="330"/>
      <c r="E391" s="1085"/>
      <c r="F391" s="72"/>
      <c r="G391" s="380"/>
      <c r="H391" s="379"/>
      <c r="I391" s="1435"/>
      <c r="J391" s="1436"/>
      <c r="K391" s="1437"/>
      <c r="L391" s="1442"/>
      <c r="M391" s="1442"/>
      <c r="N391" s="1416"/>
      <c r="O391" s="1416"/>
      <c r="P391" s="1416"/>
      <c r="Q391" s="1417"/>
      <c r="R391" s="1421"/>
      <c r="S391" s="1422"/>
      <c r="T391" s="1422"/>
      <c r="U391" s="1422"/>
      <c r="V391" s="1422"/>
      <c r="W391" s="1423"/>
      <c r="X391" s="1425"/>
      <c r="Y391" s="1422"/>
      <c r="Z391" s="146" t="s">
        <v>88</v>
      </c>
      <c r="AA391" s="145"/>
      <c r="AB391" s="141"/>
      <c r="AC391" s="142"/>
      <c r="AD391" s="143"/>
    </row>
    <row r="392" spans="1:30" ht="12" customHeight="1">
      <c r="A392" s="513"/>
      <c r="B392" s="502"/>
      <c r="C392" s="338"/>
      <c r="D392" s="330"/>
      <c r="E392" s="1085"/>
      <c r="F392" s="72"/>
      <c r="G392" s="1408" t="s">
        <v>239</v>
      </c>
      <c r="H392" s="1409"/>
      <c r="I392" s="1412" t="s">
        <v>1069</v>
      </c>
      <c r="J392" s="1413"/>
      <c r="K392" s="1413"/>
      <c r="L392" s="1413"/>
      <c r="M392" s="1413"/>
      <c r="N392" s="1413"/>
      <c r="O392" s="1413"/>
      <c r="P392" s="1413"/>
      <c r="Q392" s="1414"/>
      <c r="R392" s="1418"/>
      <c r="S392" s="1419"/>
      <c r="T392" s="1419"/>
      <c r="U392" s="1419"/>
      <c r="V392" s="1419"/>
      <c r="W392" s="1420"/>
      <c r="X392" s="1424"/>
      <c r="Y392" s="1419"/>
      <c r="Z392" s="399"/>
      <c r="AA392" s="145"/>
      <c r="AB392" s="141"/>
      <c r="AC392" s="142"/>
      <c r="AD392" s="143"/>
    </row>
    <row r="393" spans="1:30" ht="12" customHeight="1">
      <c r="A393" s="513"/>
      <c r="B393" s="502"/>
      <c r="C393" s="338"/>
      <c r="D393" s="330"/>
      <c r="E393" s="1085"/>
      <c r="F393" s="72"/>
      <c r="G393" s="1410"/>
      <c r="H393" s="1411"/>
      <c r="I393" s="1415"/>
      <c r="J393" s="1416"/>
      <c r="K393" s="1416"/>
      <c r="L393" s="1416"/>
      <c r="M393" s="1416"/>
      <c r="N393" s="1416"/>
      <c r="O393" s="1416"/>
      <c r="P393" s="1416"/>
      <c r="Q393" s="1417"/>
      <c r="R393" s="1421"/>
      <c r="S393" s="1422"/>
      <c r="T393" s="1422"/>
      <c r="U393" s="1422"/>
      <c r="V393" s="1422"/>
      <c r="W393" s="1423"/>
      <c r="X393" s="1425"/>
      <c r="Y393" s="1422"/>
      <c r="Z393" s="146" t="s">
        <v>88</v>
      </c>
      <c r="AA393" s="145"/>
      <c r="AB393" s="141"/>
      <c r="AC393" s="142"/>
      <c r="AD393" s="143"/>
    </row>
    <row r="394" spans="1:30" ht="12" customHeight="1">
      <c r="A394" s="513"/>
      <c r="B394" s="502"/>
      <c r="C394" s="338"/>
      <c r="D394" s="330"/>
      <c r="E394" s="147"/>
      <c r="F394" s="72"/>
      <c r="G394" s="1408" t="s">
        <v>240</v>
      </c>
      <c r="H394" s="1409"/>
      <c r="I394" s="1412" t="s">
        <v>1070</v>
      </c>
      <c r="J394" s="1413"/>
      <c r="K394" s="1413"/>
      <c r="L394" s="1413"/>
      <c r="M394" s="1413"/>
      <c r="N394" s="1413"/>
      <c r="O394" s="1413"/>
      <c r="P394" s="1413"/>
      <c r="Q394" s="1414"/>
      <c r="R394" s="1418"/>
      <c r="S394" s="1419"/>
      <c r="T394" s="1419"/>
      <c r="U394" s="1419"/>
      <c r="V394" s="1419"/>
      <c r="W394" s="1420"/>
      <c r="X394" s="1424"/>
      <c r="Y394" s="1419"/>
      <c r="Z394" s="399"/>
      <c r="AA394" s="145"/>
      <c r="AB394" s="141"/>
      <c r="AC394" s="142"/>
      <c r="AD394" s="143"/>
    </row>
    <row r="395" spans="1:30" ht="12" customHeight="1">
      <c r="A395" s="513"/>
      <c r="B395" s="502"/>
      <c r="C395" s="338"/>
      <c r="D395" s="330"/>
      <c r="E395" s="83"/>
      <c r="F395" s="72"/>
      <c r="G395" s="1410"/>
      <c r="H395" s="1411"/>
      <c r="I395" s="1415"/>
      <c r="J395" s="1416"/>
      <c r="K395" s="1416"/>
      <c r="L395" s="1416"/>
      <c r="M395" s="1416"/>
      <c r="N395" s="1416"/>
      <c r="O395" s="1416"/>
      <c r="P395" s="1416"/>
      <c r="Q395" s="1417"/>
      <c r="R395" s="1421"/>
      <c r="S395" s="1422"/>
      <c r="T395" s="1422"/>
      <c r="U395" s="1422"/>
      <c r="V395" s="1422"/>
      <c r="W395" s="1423"/>
      <c r="X395" s="1425"/>
      <c r="Y395" s="1422"/>
      <c r="Z395" s="146" t="s">
        <v>88</v>
      </c>
      <c r="AA395" s="145"/>
      <c r="AB395" s="141"/>
      <c r="AC395" s="142"/>
      <c r="AD395" s="143"/>
    </row>
    <row r="396" spans="1:30" ht="12" customHeight="1">
      <c r="A396" s="513"/>
      <c r="B396" s="502"/>
      <c r="C396" s="338"/>
      <c r="D396" s="330"/>
      <c r="E396" s="83"/>
      <c r="F396" s="72"/>
      <c r="G396" s="1408" t="s">
        <v>241</v>
      </c>
      <c r="H396" s="1409"/>
      <c r="I396" s="1412" t="s">
        <v>1071</v>
      </c>
      <c r="J396" s="1413"/>
      <c r="K396" s="1413"/>
      <c r="L396" s="1413"/>
      <c r="M396" s="1413"/>
      <c r="N396" s="1413"/>
      <c r="O396" s="1413"/>
      <c r="P396" s="1413"/>
      <c r="Q396" s="1414"/>
      <c r="R396" s="1418"/>
      <c r="S396" s="1419"/>
      <c r="T396" s="1419"/>
      <c r="U396" s="1419"/>
      <c r="V396" s="1419"/>
      <c r="W396" s="1420"/>
      <c r="X396" s="1424"/>
      <c r="Y396" s="1419"/>
      <c r="Z396" s="399"/>
      <c r="AA396" s="145"/>
      <c r="AB396" s="141"/>
      <c r="AC396" s="142"/>
      <c r="AD396" s="143"/>
    </row>
    <row r="397" spans="1:30" ht="12" customHeight="1">
      <c r="A397" s="513"/>
      <c r="B397" s="502"/>
      <c r="C397" s="338"/>
      <c r="D397" s="330"/>
      <c r="E397" s="83"/>
      <c r="F397" s="72"/>
      <c r="G397" s="1410"/>
      <c r="H397" s="1411"/>
      <c r="I397" s="1415"/>
      <c r="J397" s="1416"/>
      <c r="K397" s="1416"/>
      <c r="L397" s="1416"/>
      <c r="M397" s="1416"/>
      <c r="N397" s="1416"/>
      <c r="O397" s="1416"/>
      <c r="P397" s="1416"/>
      <c r="Q397" s="1417"/>
      <c r="R397" s="1421"/>
      <c r="S397" s="1422"/>
      <c r="T397" s="1422"/>
      <c r="U397" s="1422"/>
      <c r="V397" s="1422"/>
      <c r="W397" s="1423"/>
      <c r="X397" s="1425"/>
      <c r="Y397" s="1422"/>
      <c r="Z397" s="146" t="s">
        <v>88</v>
      </c>
      <c r="AA397" s="73"/>
      <c r="AB397" s="141"/>
      <c r="AC397" s="142"/>
      <c r="AD397" s="143"/>
    </row>
    <row r="398" spans="1:30" ht="12" customHeight="1">
      <c r="A398" s="513"/>
      <c r="B398" s="502"/>
      <c r="C398" s="338"/>
      <c r="D398" s="330"/>
      <c r="E398" s="83"/>
      <c r="F398" s="72"/>
      <c r="G398" s="1408" t="s">
        <v>242</v>
      </c>
      <c r="H398" s="1409"/>
      <c r="I398" s="1412" t="s">
        <v>1072</v>
      </c>
      <c r="J398" s="1413"/>
      <c r="K398" s="1413"/>
      <c r="L398" s="1413"/>
      <c r="M398" s="1413"/>
      <c r="N398" s="1413"/>
      <c r="O398" s="1413"/>
      <c r="P398" s="1413"/>
      <c r="Q398" s="1414"/>
      <c r="R398" s="1418"/>
      <c r="S398" s="1419"/>
      <c r="T398" s="1419"/>
      <c r="U398" s="1419"/>
      <c r="V398" s="1419"/>
      <c r="W398" s="1420"/>
      <c r="X398" s="1424"/>
      <c r="Y398" s="1419"/>
      <c r="Z398" s="399"/>
      <c r="AA398" s="73"/>
      <c r="AB398" s="141"/>
      <c r="AC398" s="142"/>
      <c r="AD398" s="143"/>
    </row>
    <row r="399" spans="1:30" ht="12" customHeight="1">
      <c r="A399" s="513"/>
      <c r="B399" s="502"/>
      <c r="C399" s="338"/>
      <c r="D399" s="330"/>
      <c r="E399" s="83"/>
      <c r="F399" s="72"/>
      <c r="G399" s="1410"/>
      <c r="H399" s="1411"/>
      <c r="I399" s="1415"/>
      <c r="J399" s="1416"/>
      <c r="K399" s="1416"/>
      <c r="L399" s="1416"/>
      <c r="M399" s="1416"/>
      <c r="N399" s="1416"/>
      <c r="O399" s="1416"/>
      <c r="P399" s="1416"/>
      <c r="Q399" s="1417"/>
      <c r="R399" s="1421"/>
      <c r="S399" s="1422"/>
      <c r="T399" s="1422"/>
      <c r="U399" s="1422"/>
      <c r="V399" s="1422"/>
      <c r="W399" s="1423"/>
      <c r="X399" s="1425"/>
      <c r="Y399" s="1422"/>
      <c r="Z399" s="146" t="s">
        <v>88</v>
      </c>
      <c r="AA399" s="73"/>
      <c r="AB399" s="141"/>
      <c r="AC399" s="142"/>
      <c r="AD399" s="143"/>
    </row>
    <row r="400" spans="1:30" ht="12" customHeight="1">
      <c r="A400" s="513"/>
      <c r="B400" s="502"/>
      <c r="C400" s="338"/>
      <c r="D400" s="330"/>
      <c r="E400" s="502"/>
      <c r="F400" s="72"/>
      <c r="G400" s="1408" t="s">
        <v>243</v>
      </c>
      <c r="H400" s="1409"/>
      <c r="I400" s="1412" t="s">
        <v>1073</v>
      </c>
      <c r="J400" s="1413"/>
      <c r="K400" s="1413"/>
      <c r="L400" s="1413"/>
      <c r="M400" s="1413"/>
      <c r="N400" s="1413"/>
      <c r="O400" s="1413"/>
      <c r="P400" s="1413"/>
      <c r="Q400" s="1414"/>
      <c r="R400" s="1418"/>
      <c r="S400" s="1419"/>
      <c r="T400" s="1419"/>
      <c r="U400" s="1419"/>
      <c r="V400" s="1419"/>
      <c r="W400" s="1420"/>
      <c r="X400" s="1424"/>
      <c r="Y400" s="1419"/>
      <c r="Z400" s="399"/>
      <c r="AA400" s="73"/>
      <c r="AB400" s="141"/>
      <c r="AC400" s="142"/>
      <c r="AD400" s="143"/>
    </row>
    <row r="401" spans="1:30" ht="12" customHeight="1">
      <c r="A401" s="513"/>
      <c r="B401" s="502"/>
      <c r="C401" s="338"/>
      <c r="D401" s="330"/>
      <c r="E401" s="83"/>
      <c r="F401" s="72"/>
      <c r="G401" s="1410"/>
      <c r="H401" s="1411"/>
      <c r="I401" s="1415"/>
      <c r="J401" s="1416"/>
      <c r="K401" s="1416"/>
      <c r="L401" s="1416"/>
      <c r="M401" s="1416"/>
      <c r="N401" s="1416"/>
      <c r="O401" s="1416"/>
      <c r="P401" s="1416"/>
      <c r="Q401" s="1417"/>
      <c r="R401" s="1421"/>
      <c r="S401" s="1422"/>
      <c r="T401" s="1422"/>
      <c r="U401" s="1422"/>
      <c r="V401" s="1422"/>
      <c r="W401" s="1423"/>
      <c r="X401" s="1425"/>
      <c r="Y401" s="1422"/>
      <c r="Z401" s="146" t="s">
        <v>88</v>
      </c>
      <c r="AA401" s="73"/>
      <c r="AB401" s="141"/>
      <c r="AC401" s="142"/>
      <c r="AD401" s="143"/>
    </row>
    <row r="402" spans="1:30" ht="4.5" customHeight="1">
      <c r="A402" s="515"/>
      <c r="B402" s="318"/>
      <c r="C402" s="357"/>
      <c r="D402" s="349"/>
      <c r="E402" s="90"/>
      <c r="F402" s="103"/>
      <c r="G402" s="516"/>
      <c r="H402" s="516"/>
      <c r="I402" s="516"/>
      <c r="J402" s="516"/>
      <c r="K402" s="516"/>
      <c r="L402" s="516"/>
      <c r="M402" s="516"/>
      <c r="N402" s="516"/>
      <c r="O402" s="516"/>
      <c r="P402" s="516"/>
      <c r="Q402" s="516"/>
      <c r="R402" s="454"/>
      <c r="S402" s="454"/>
      <c r="T402" s="454"/>
      <c r="U402" s="454"/>
      <c r="V402" s="454"/>
      <c r="W402" s="454"/>
      <c r="X402" s="454"/>
      <c r="Y402" s="517"/>
      <c r="Z402" s="518"/>
      <c r="AA402" s="108"/>
      <c r="AB402" s="149"/>
      <c r="AC402" s="150"/>
      <c r="AD402" s="151"/>
    </row>
    <row r="403" spans="1:30" ht="3" customHeight="1">
      <c r="A403" s="519"/>
      <c r="B403" s="520"/>
      <c r="C403" s="407"/>
      <c r="D403" s="408"/>
      <c r="E403" s="405"/>
      <c r="F403" s="416"/>
      <c r="G403" s="521"/>
      <c r="H403" s="521"/>
      <c r="I403" s="521"/>
      <c r="J403" s="521"/>
      <c r="K403" s="521"/>
      <c r="L403" s="521"/>
      <c r="M403" s="521"/>
      <c r="N403" s="521"/>
      <c r="O403" s="521"/>
      <c r="P403" s="521"/>
      <c r="Q403" s="521"/>
      <c r="R403" s="522"/>
      <c r="S403" s="522"/>
      <c r="T403" s="522"/>
      <c r="U403" s="522"/>
      <c r="V403" s="522"/>
      <c r="W403" s="522"/>
      <c r="X403" s="522"/>
      <c r="Y403" s="523"/>
      <c r="Z403" s="524"/>
      <c r="AA403" s="418"/>
      <c r="AB403" s="419"/>
      <c r="AC403" s="420"/>
      <c r="AD403" s="421"/>
    </row>
    <row r="404" spans="1:30" ht="13.5" customHeight="1">
      <c r="A404" s="1109" t="s">
        <v>327</v>
      </c>
      <c r="B404" s="214">
        <v>12</v>
      </c>
      <c r="C404" s="1426" t="s">
        <v>330</v>
      </c>
      <c r="D404" s="330" t="s">
        <v>312</v>
      </c>
      <c r="E404" s="1109" t="s">
        <v>333</v>
      </c>
      <c r="F404" s="72"/>
      <c r="G404" s="137" t="s">
        <v>1147</v>
      </c>
      <c r="H404" s="37"/>
      <c r="I404" s="37"/>
      <c r="J404" s="37"/>
      <c r="K404" s="37"/>
      <c r="L404" s="37"/>
      <c r="M404" s="37"/>
      <c r="N404" s="37"/>
      <c r="O404" s="525" t="s">
        <v>1148</v>
      </c>
      <c r="P404" s="525"/>
      <c r="Q404" s="525"/>
      <c r="R404" s="525"/>
      <c r="S404" s="525"/>
      <c r="T404" s="525"/>
      <c r="U404" s="525"/>
      <c r="V404" s="525"/>
      <c r="W404" s="525"/>
      <c r="X404" s="525"/>
      <c r="Y404" s="525"/>
      <c r="Z404" s="525"/>
      <c r="AA404" s="73"/>
      <c r="AB404" s="1324" t="s">
        <v>885</v>
      </c>
      <c r="AC404" s="1325"/>
      <c r="AD404" s="1326"/>
    </row>
    <row r="405" spans="1:30">
      <c r="A405" s="1109"/>
      <c r="B405" s="502"/>
      <c r="C405" s="1426"/>
      <c r="D405" s="330"/>
      <c r="E405" s="1109"/>
      <c r="F405" s="72"/>
      <c r="G405" s="1174" t="s">
        <v>597</v>
      </c>
      <c r="H405" s="1175"/>
      <c r="I405" s="1175"/>
      <c r="J405" s="1175"/>
      <c r="K405" s="1175"/>
      <c r="L405" s="1175"/>
      <c r="M405" s="1176"/>
      <c r="N405" s="37"/>
      <c r="O405" s="1206" t="s">
        <v>172</v>
      </c>
      <c r="P405" s="1206"/>
      <c r="Q405" s="1402" t="s">
        <v>56</v>
      </c>
      <c r="R405" s="1403"/>
      <c r="S405" s="1403"/>
      <c r="T405" s="1403"/>
      <c r="U405" s="1403"/>
      <c r="V405" s="1403"/>
      <c r="W405" s="1403"/>
      <c r="X405" s="1403"/>
      <c r="Y405" s="1403"/>
      <c r="Z405" s="1404"/>
      <c r="AA405" s="73"/>
      <c r="AB405" s="1324"/>
      <c r="AC405" s="1325"/>
      <c r="AD405" s="1326"/>
    </row>
    <row r="406" spans="1:30" ht="13.2" customHeight="1">
      <c r="A406" s="83"/>
      <c r="B406" s="195"/>
      <c r="C406" s="1426"/>
      <c r="D406" s="330"/>
      <c r="E406" s="1109"/>
      <c r="F406" s="72"/>
      <c r="G406" s="1177"/>
      <c r="H406" s="1178"/>
      <c r="I406" s="1178"/>
      <c r="J406" s="1178"/>
      <c r="K406" s="1178"/>
      <c r="L406" s="1178"/>
      <c r="M406" s="1179"/>
      <c r="N406" s="526"/>
      <c r="O406" s="1206"/>
      <c r="P406" s="1206"/>
      <c r="Q406" s="1405"/>
      <c r="R406" s="1406"/>
      <c r="S406" s="1406"/>
      <c r="T406" s="1406"/>
      <c r="U406" s="1406"/>
      <c r="V406" s="1406"/>
      <c r="W406" s="1406"/>
      <c r="X406" s="1406"/>
      <c r="Y406" s="1406"/>
      <c r="Z406" s="1407"/>
      <c r="AA406" s="73"/>
      <c r="AB406" s="1324"/>
      <c r="AC406" s="1325"/>
      <c r="AD406" s="1326"/>
    </row>
    <row r="407" spans="1:30">
      <c r="A407" s="83"/>
      <c r="B407" s="195"/>
      <c r="C407" s="1426"/>
      <c r="D407" s="330"/>
      <c r="E407" s="1109"/>
      <c r="F407" s="72"/>
      <c r="N407" s="114"/>
      <c r="O407" s="1206"/>
      <c r="P407" s="1206"/>
      <c r="Q407" s="1402" t="s">
        <v>58</v>
      </c>
      <c r="R407" s="1403"/>
      <c r="S407" s="1403"/>
      <c r="T407" s="1403"/>
      <c r="U407" s="1403"/>
      <c r="V407" s="1403"/>
      <c r="W407" s="1403"/>
      <c r="X407" s="1403"/>
      <c r="Y407" s="1403"/>
      <c r="Z407" s="1404"/>
      <c r="AA407" s="73"/>
      <c r="AB407" s="1324"/>
      <c r="AC407" s="1325"/>
      <c r="AD407" s="1326"/>
    </row>
    <row r="408" spans="1:30">
      <c r="A408" s="83"/>
      <c r="B408" s="195"/>
      <c r="C408" s="1426"/>
      <c r="D408" s="330"/>
      <c r="E408" s="1109"/>
      <c r="F408" s="72"/>
      <c r="N408" s="114"/>
      <c r="O408" s="1206"/>
      <c r="P408" s="1206"/>
      <c r="Q408" s="1405"/>
      <c r="R408" s="1406"/>
      <c r="S408" s="1406"/>
      <c r="T408" s="1406"/>
      <c r="U408" s="1406"/>
      <c r="V408" s="1406"/>
      <c r="W408" s="1406"/>
      <c r="X408" s="1406"/>
      <c r="Y408" s="1406"/>
      <c r="Z408" s="1407"/>
      <c r="AA408" s="73"/>
      <c r="AB408" s="1324"/>
      <c r="AC408" s="1325"/>
      <c r="AD408" s="1326"/>
    </row>
    <row r="409" spans="1:30">
      <c r="A409" s="83"/>
      <c r="B409" s="195"/>
      <c r="C409" s="1426"/>
      <c r="D409" s="330"/>
      <c r="E409" s="1109"/>
      <c r="F409" s="72"/>
      <c r="N409" s="114"/>
      <c r="O409" s="1206" t="s">
        <v>172</v>
      </c>
      <c r="P409" s="1206"/>
      <c r="Q409" s="1402" t="s">
        <v>57</v>
      </c>
      <c r="R409" s="1403"/>
      <c r="S409" s="1403"/>
      <c r="T409" s="1403"/>
      <c r="U409" s="1403"/>
      <c r="V409" s="1403"/>
      <c r="W409" s="1403"/>
      <c r="X409" s="1403"/>
      <c r="Y409" s="1403"/>
      <c r="Z409" s="1404"/>
      <c r="AA409" s="73"/>
      <c r="AB409" s="1324"/>
      <c r="AC409" s="1325"/>
      <c r="AD409" s="1326"/>
    </row>
    <row r="410" spans="1:30" ht="13.5" customHeight="1">
      <c r="A410" s="83"/>
      <c r="B410" s="527">
        <v>13</v>
      </c>
      <c r="C410" s="1081" t="s">
        <v>1149</v>
      </c>
      <c r="D410" s="330" t="s">
        <v>312</v>
      </c>
      <c r="E410" s="1109" t="s">
        <v>332</v>
      </c>
      <c r="F410" s="72"/>
      <c r="G410" s="528" t="s">
        <v>1147</v>
      </c>
      <c r="H410" s="529"/>
      <c r="I410" s="529"/>
      <c r="J410" s="529"/>
      <c r="K410" s="529"/>
      <c r="L410" s="529"/>
      <c r="M410" s="529"/>
      <c r="N410" s="37"/>
      <c r="O410" s="1206"/>
      <c r="P410" s="1206"/>
      <c r="Q410" s="1405"/>
      <c r="R410" s="1406"/>
      <c r="S410" s="1406"/>
      <c r="T410" s="1406"/>
      <c r="U410" s="1406"/>
      <c r="V410" s="1406"/>
      <c r="W410" s="1406"/>
      <c r="X410" s="1406"/>
      <c r="Y410" s="1406"/>
      <c r="Z410" s="1407"/>
      <c r="AA410" s="37"/>
      <c r="AB410" s="1263" t="s">
        <v>885</v>
      </c>
      <c r="AC410" s="1264"/>
      <c r="AD410" s="1265"/>
    </row>
    <row r="411" spans="1:30" ht="13.2" customHeight="1">
      <c r="A411" s="83"/>
      <c r="B411" s="527"/>
      <c r="C411" s="1081"/>
      <c r="D411" s="330"/>
      <c r="E411" s="1109"/>
      <c r="F411" s="72"/>
      <c r="G411" s="1388" t="s">
        <v>597</v>
      </c>
      <c r="H411" s="1389"/>
      <c r="I411" s="1389"/>
      <c r="J411" s="1389"/>
      <c r="K411" s="1389"/>
      <c r="L411" s="1389"/>
      <c r="M411" s="1390"/>
      <c r="N411" s="533"/>
      <c r="O411" s="1394" t="s">
        <v>172</v>
      </c>
      <c r="P411" s="1395"/>
      <c r="Q411" s="1242" t="s">
        <v>74</v>
      </c>
      <c r="R411" s="1243"/>
      <c r="S411" s="1243"/>
      <c r="T411" s="1270"/>
      <c r="U411" s="1270"/>
      <c r="V411" s="1270"/>
      <c r="W411" s="1270"/>
      <c r="X411" s="1270"/>
      <c r="Y411" s="1270"/>
      <c r="Z411" s="534"/>
      <c r="AA411" s="37"/>
      <c r="AB411" s="1263"/>
      <c r="AC411" s="1264"/>
      <c r="AD411" s="1265"/>
    </row>
    <row r="412" spans="1:30">
      <c r="A412" s="83"/>
      <c r="B412" s="527"/>
      <c r="C412" s="1081"/>
      <c r="D412" s="330"/>
      <c r="E412" s="1109"/>
      <c r="F412" s="72"/>
      <c r="G412" s="1391"/>
      <c r="H412" s="1392"/>
      <c r="I412" s="1392"/>
      <c r="J412" s="1392"/>
      <c r="K412" s="1392"/>
      <c r="L412" s="1392"/>
      <c r="M412" s="1393"/>
      <c r="N412" s="535"/>
      <c r="O412" s="1396"/>
      <c r="P412" s="1397"/>
      <c r="Q412" s="536"/>
      <c r="R412" s="537"/>
      <c r="S412" s="537"/>
      <c r="T412" s="1209"/>
      <c r="U412" s="1209"/>
      <c r="V412" s="1209"/>
      <c r="W412" s="1209"/>
      <c r="X412" s="1209"/>
      <c r="Y412" s="1209"/>
      <c r="Z412" s="538"/>
      <c r="AA412" s="114"/>
      <c r="AB412" s="1263"/>
      <c r="AC412" s="1264"/>
      <c r="AD412" s="1265"/>
    </row>
    <row r="413" spans="1:30">
      <c r="A413" s="83"/>
      <c r="B413" s="527"/>
      <c r="C413" s="1081"/>
      <c r="D413" s="330"/>
      <c r="E413" s="1109"/>
      <c r="F413" s="72"/>
      <c r="G413" s="525"/>
      <c r="H413" s="525"/>
      <c r="I413" s="525"/>
      <c r="J413" s="525"/>
      <c r="K413" s="525"/>
      <c r="L413" s="525"/>
      <c r="M413" s="525"/>
      <c r="N413" s="535"/>
      <c r="O413" s="1396"/>
      <c r="P413" s="1397"/>
      <c r="Q413" s="1400"/>
      <c r="R413" s="1401"/>
      <c r="S413" s="1401"/>
      <c r="T413" s="1209"/>
      <c r="U413" s="1209"/>
      <c r="V413" s="1209"/>
      <c r="W413" s="1209"/>
      <c r="X413" s="1209"/>
      <c r="Y413" s="1209"/>
      <c r="Z413" s="538"/>
      <c r="AA413" s="114"/>
      <c r="AB413" s="1324"/>
      <c r="AC413" s="1325"/>
      <c r="AD413" s="1326"/>
    </row>
    <row r="414" spans="1:30">
      <c r="A414" s="83"/>
      <c r="B414" s="527"/>
      <c r="C414" s="457"/>
      <c r="D414" s="330"/>
      <c r="E414" s="338"/>
      <c r="F414" s="72"/>
      <c r="G414" s="525"/>
      <c r="H414" s="525"/>
      <c r="I414" s="525"/>
      <c r="J414" s="525"/>
      <c r="K414" s="525"/>
      <c r="L414" s="525"/>
      <c r="M414" s="525"/>
      <c r="N414" s="535"/>
      <c r="O414" s="1398"/>
      <c r="P414" s="1399"/>
      <c r="Q414" s="539"/>
      <c r="R414" s="540"/>
      <c r="S414" s="540"/>
      <c r="T414" s="1212"/>
      <c r="U414" s="1212"/>
      <c r="V414" s="1212"/>
      <c r="W414" s="1212"/>
      <c r="X414" s="1212"/>
      <c r="Y414" s="1212"/>
      <c r="Z414" s="541"/>
      <c r="AA414" s="114"/>
      <c r="AB414" s="1324"/>
      <c r="AC414" s="1325"/>
      <c r="AD414" s="1326"/>
    </row>
    <row r="415" spans="1:30">
      <c r="A415" s="83"/>
      <c r="B415" s="527"/>
      <c r="C415" s="338"/>
      <c r="D415" s="330"/>
      <c r="F415" s="72"/>
      <c r="N415" s="114"/>
      <c r="O415" s="114"/>
      <c r="P415" s="114"/>
      <c r="Q415" s="114"/>
      <c r="R415" s="114"/>
      <c r="S415" s="114"/>
      <c r="T415" s="114"/>
      <c r="U415" s="114"/>
      <c r="V415" s="114"/>
      <c r="W415" s="114"/>
      <c r="X415" s="114"/>
      <c r="Y415" s="114"/>
      <c r="Z415" s="114"/>
      <c r="AA415" s="114"/>
      <c r="AB415" s="1324"/>
      <c r="AC415" s="1325"/>
      <c r="AD415" s="1326"/>
    </row>
    <row r="416" spans="1:30" ht="6.9" customHeight="1">
      <c r="A416" s="83"/>
      <c r="B416" s="527"/>
      <c r="C416" s="338"/>
      <c r="D416" s="330"/>
      <c r="F416" s="72"/>
      <c r="G416" s="356"/>
      <c r="H416" s="356"/>
      <c r="I416" s="356"/>
      <c r="J416" s="356"/>
      <c r="K416" s="356"/>
      <c r="L416" s="356"/>
      <c r="M416" s="356"/>
      <c r="N416" s="114"/>
      <c r="O416" s="114"/>
      <c r="P416" s="114"/>
      <c r="Q416" s="114"/>
      <c r="R416" s="114"/>
      <c r="S416" s="114"/>
      <c r="T416" s="114"/>
      <c r="U416" s="114"/>
      <c r="V416" s="114"/>
      <c r="AA416" s="73"/>
      <c r="AB416" s="141"/>
      <c r="AC416" s="142"/>
      <c r="AD416" s="143"/>
    </row>
    <row r="417" spans="1:30" ht="13.5" customHeight="1">
      <c r="A417" s="1109" t="s">
        <v>328</v>
      </c>
      <c r="B417" s="1087">
        <v>14</v>
      </c>
      <c r="C417" s="1387" t="s">
        <v>316</v>
      </c>
      <c r="D417" s="330" t="s">
        <v>312</v>
      </c>
      <c r="E417" s="1109" t="s">
        <v>1150</v>
      </c>
      <c r="F417" s="72"/>
      <c r="G417" s="1096" t="s">
        <v>114</v>
      </c>
      <c r="H417" s="1096"/>
      <c r="I417" s="1096"/>
      <c r="J417" s="1096"/>
      <c r="K417" s="1096"/>
      <c r="L417" s="1096"/>
      <c r="M417" s="1096"/>
      <c r="N417" s="1110" t="s">
        <v>1110</v>
      </c>
      <c r="O417" s="1110"/>
      <c r="P417" s="1110"/>
      <c r="Q417" s="1110"/>
      <c r="R417" s="1110"/>
      <c r="S417" s="1110"/>
      <c r="T417" s="1110"/>
      <c r="U417" s="1110"/>
      <c r="V417" s="1110"/>
      <c r="AA417" s="73"/>
      <c r="AB417" s="1324" t="s">
        <v>885</v>
      </c>
      <c r="AC417" s="1325"/>
      <c r="AD417" s="1326"/>
    </row>
    <row r="418" spans="1:30">
      <c r="A418" s="1109"/>
      <c r="B418" s="1087"/>
      <c r="C418" s="1387"/>
      <c r="D418" s="330"/>
      <c r="E418" s="1109"/>
      <c r="F418" s="72"/>
      <c r="G418" s="1096"/>
      <c r="H418" s="1096"/>
      <c r="I418" s="1096"/>
      <c r="J418" s="1096"/>
      <c r="K418" s="1096"/>
      <c r="L418" s="1096"/>
      <c r="M418" s="1096"/>
      <c r="N418" s="1110"/>
      <c r="O418" s="1110"/>
      <c r="P418" s="1110"/>
      <c r="Q418" s="1110"/>
      <c r="R418" s="1110"/>
      <c r="S418" s="1110"/>
      <c r="T418" s="1110"/>
      <c r="U418" s="1110"/>
      <c r="V418" s="1110"/>
      <c r="AA418" s="73"/>
      <c r="AB418" s="1324"/>
      <c r="AC418" s="1325"/>
      <c r="AD418" s="1326"/>
    </row>
    <row r="419" spans="1:30" ht="6.9" customHeight="1">
      <c r="A419" s="83"/>
      <c r="B419" s="195"/>
      <c r="C419" s="1387"/>
      <c r="D419" s="330"/>
      <c r="E419" s="1109"/>
      <c r="F419" s="72"/>
      <c r="AA419" s="73"/>
      <c r="AB419" s="1324"/>
      <c r="AC419" s="1325"/>
      <c r="AD419" s="1326"/>
    </row>
    <row r="420" spans="1:30">
      <c r="A420" s="83"/>
      <c r="B420" s="195"/>
      <c r="C420" s="1387"/>
      <c r="D420" s="330"/>
      <c r="E420" s="1109"/>
      <c r="F420" s="72"/>
      <c r="G420" s="1331" t="s">
        <v>295</v>
      </c>
      <c r="H420" s="1331"/>
      <c r="I420" s="1331"/>
      <c r="J420" s="1331"/>
      <c r="K420" s="1331"/>
      <c r="L420" s="1331"/>
      <c r="M420" s="1331"/>
      <c r="N420" s="1331"/>
      <c r="O420" s="1331"/>
      <c r="P420" s="1331"/>
      <c r="Q420" s="1331"/>
      <c r="R420" s="1331"/>
      <c r="S420" s="1331"/>
      <c r="T420" s="1331"/>
      <c r="U420" s="1331"/>
      <c r="V420" s="1331"/>
      <c r="W420" s="1331"/>
      <c r="AA420" s="73"/>
      <c r="AB420" s="1324"/>
      <c r="AC420" s="1325"/>
      <c r="AD420" s="1326"/>
    </row>
    <row r="421" spans="1:30">
      <c r="A421" s="83"/>
      <c r="B421" s="195"/>
      <c r="C421" s="338"/>
      <c r="D421" s="330"/>
      <c r="E421" s="1109"/>
      <c r="F421" s="72"/>
      <c r="G421" s="1383" t="s">
        <v>172</v>
      </c>
      <c r="H421" s="1384"/>
      <c r="I421" s="1286" t="s">
        <v>296</v>
      </c>
      <c r="J421" s="1286"/>
      <c r="K421" s="1286"/>
      <c r="L421" s="1286"/>
      <c r="M421" s="1286" t="s">
        <v>298</v>
      </c>
      <c r="N421" s="1286"/>
      <c r="O421" s="1286"/>
      <c r="P421" s="1286"/>
      <c r="Q421" s="1378"/>
      <c r="R421" s="1378"/>
      <c r="S421" s="1378"/>
      <c r="T421" s="1378"/>
      <c r="U421" s="1378"/>
      <c r="V421" s="1378"/>
      <c r="W421" s="1378"/>
      <c r="X421" s="1378"/>
      <c r="Y421" s="1378"/>
      <c r="Z421" s="1378"/>
      <c r="AA421" s="73"/>
      <c r="AB421" s="141"/>
      <c r="AC421" s="142"/>
      <c r="AD421" s="143"/>
    </row>
    <row r="422" spans="1:30" ht="13.5" customHeight="1">
      <c r="A422" s="83"/>
      <c r="B422" s="195"/>
      <c r="C422" s="338"/>
      <c r="D422" s="330"/>
      <c r="E422" s="1109"/>
      <c r="F422" s="72"/>
      <c r="G422" s="1385"/>
      <c r="H422" s="1386"/>
      <c r="I422" s="1286"/>
      <c r="J422" s="1286"/>
      <c r="K422" s="1286"/>
      <c r="L422" s="1286"/>
      <c r="M422" s="1286" t="s">
        <v>299</v>
      </c>
      <c r="N422" s="1286"/>
      <c r="O422" s="1286"/>
      <c r="P422" s="1286"/>
      <c r="Q422" s="1378"/>
      <c r="R422" s="1378"/>
      <c r="S422" s="1378"/>
      <c r="T422" s="1378"/>
      <c r="U422" s="1378"/>
      <c r="V422" s="1378"/>
      <c r="W422" s="1378"/>
      <c r="X422" s="1378"/>
      <c r="Y422" s="1378"/>
      <c r="Z422" s="1378"/>
      <c r="AA422" s="73"/>
      <c r="AB422" s="141"/>
      <c r="AC422" s="142"/>
      <c r="AD422" s="143"/>
    </row>
    <row r="423" spans="1:30" ht="13.5" customHeight="1">
      <c r="A423" s="83"/>
      <c r="B423" s="195"/>
      <c r="C423" s="338"/>
      <c r="D423" s="330"/>
      <c r="E423" s="1109"/>
      <c r="F423" s="72"/>
      <c r="G423" s="1383" t="s">
        <v>172</v>
      </c>
      <c r="H423" s="1384"/>
      <c r="I423" s="1286" t="s">
        <v>297</v>
      </c>
      <c r="J423" s="1286"/>
      <c r="K423" s="1286"/>
      <c r="L423" s="1286"/>
      <c r="M423" s="1378"/>
      <c r="N423" s="1378"/>
      <c r="O423" s="1378"/>
      <c r="P423" s="1378"/>
      <c r="Q423" s="1378"/>
      <c r="R423" s="1378"/>
      <c r="S423" s="1378"/>
      <c r="T423" s="1378"/>
      <c r="U423" s="1378"/>
      <c r="V423" s="1378"/>
      <c r="W423" s="1378"/>
      <c r="X423" s="1378"/>
      <c r="Y423" s="1378"/>
      <c r="Z423" s="1378"/>
      <c r="AA423" s="73"/>
      <c r="AB423" s="141"/>
      <c r="AC423" s="142"/>
      <c r="AD423" s="143"/>
    </row>
    <row r="424" spans="1:30" ht="13.5" customHeight="1">
      <c r="A424" s="83"/>
      <c r="B424" s="195"/>
      <c r="C424" s="338"/>
      <c r="D424" s="330"/>
      <c r="E424" s="83"/>
      <c r="F424" s="72"/>
      <c r="G424" s="1385"/>
      <c r="H424" s="1386"/>
      <c r="I424" s="1286"/>
      <c r="J424" s="1286"/>
      <c r="K424" s="1286"/>
      <c r="L424" s="1286"/>
      <c r="M424" s="1378"/>
      <c r="N424" s="1378"/>
      <c r="O424" s="1378"/>
      <c r="P424" s="1378"/>
      <c r="Q424" s="1378"/>
      <c r="R424" s="1378"/>
      <c r="S424" s="1378"/>
      <c r="T424" s="1378"/>
      <c r="U424" s="1378"/>
      <c r="V424" s="1378"/>
      <c r="W424" s="1378"/>
      <c r="X424" s="1378"/>
      <c r="Y424" s="1378"/>
      <c r="Z424" s="1378"/>
      <c r="AA424" s="73"/>
      <c r="AB424" s="141"/>
      <c r="AC424" s="142"/>
      <c r="AD424" s="143"/>
    </row>
    <row r="425" spans="1:30" ht="13.5" customHeight="1">
      <c r="A425" s="83"/>
      <c r="B425" s="195"/>
      <c r="C425" s="338"/>
      <c r="D425" s="330"/>
      <c r="E425" s="83"/>
      <c r="F425" s="72"/>
      <c r="G425" s="1181"/>
      <c r="H425" s="1182"/>
      <c r="I425" s="1195" t="s">
        <v>176</v>
      </c>
      <c r="J425" s="1196"/>
      <c r="K425" s="1196"/>
      <c r="L425" s="1196"/>
      <c r="M425" s="1379"/>
      <c r="N425" s="1379"/>
      <c r="O425" s="1379"/>
      <c r="P425" s="1379"/>
      <c r="Q425" s="1379"/>
      <c r="R425" s="1379"/>
      <c r="S425" s="1379"/>
      <c r="T425" s="1379"/>
      <c r="U425" s="1379"/>
      <c r="V425" s="1379"/>
      <c r="W425" s="1379"/>
      <c r="X425" s="1379"/>
      <c r="Y425" s="1379"/>
      <c r="Z425" s="448" t="s">
        <v>174</v>
      </c>
      <c r="AA425" s="73"/>
      <c r="AB425" s="76"/>
      <c r="AC425" s="77"/>
      <c r="AD425" s="78"/>
    </row>
    <row r="426" spans="1:30" ht="6.9" customHeight="1">
      <c r="A426" s="83"/>
      <c r="B426" s="195"/>
      <c r="C426" s="338"/>
      <c r="D426" s="330"/>
      <c r="F426" s="72"/>
      <c r="G426" s="356"/>
      <c r="H426" s="356"/>
      <c r="I426" s="356"/>
      <c r="J426" s="356"/>
      <c r="K426" s="356"/>
      <c r="L426" s="356"/>
      <c r="M426" s="356"/>
      <c r="N426" s="114"/>
      <c r="O426" s="114"/>
      <c r="P426" s="114"/>
      <c r="Q426" s="114"/>
      <c r="R426" s="114"/>
      <c r="S426" s="114"/>
      <c r="T426" s="114"/>
      <c r="U426" s="114"/>
      <c r="V426" s="114"/>
      <c r="AA426" s="73"/>
      <c r="AB426" s="141"/>
      <c r="AC426" s="142"/>
      <c r="AD426" s="143"/>
    </row>
    <row r="427" spans="1:30" ht="13.5" customHeight="1">
      <c r="A427" s="83"/>
      <c r="B427" s="195"/>
      <c r="C427" s="338"/>
      <c r="D427" s="330"/>
      <c r="E427" s="83"/>
      <c r="F427" s="72"/>
      <c r="G427" s="1" t="s">
        <v>244</v>
      </c>
      <c r="AA427" s="73"/>
      <c r="AB427" s="76"/>
      <c r="AC427" s="77"/>
      <c r="AD427" s="78"/>
    </row>
    <row r="428" spans="1:30" ht="13.5" customHeight="1">
      <c r="A428" s="83"/>
      <c r="B428" s="195"/>
      <c r="C428" s="338"/>
      <c r="D428" s="330"/>
      <c r="E428" s="83"/>
      <c r="F428" s="72"/>
      <c r="G428" s="1181"/>
      <c r="H428" s="1182"/>
      <c r="I428" s="1380" t="s">
        <v>245</v>
      </c>
      <c r="J428" s="1381"/>
      <c r="K428" s="1381"/>
      <c r="L428" s="1381"/>
      <c r="M428" s="1381"/>
      <c r="N428" s="1381"/>
      <c r="O428" s="1381"/>
      <c r="P428" s="1381"/>
      <c r="Q428" s="1381"/>
      <c r="R428" s="1381"/>
      <c r="S428" s="1381"/>
      <c r="T428" s="1381"/>
      <c r="U428" s="1381"/>
      <c r="V428" s="1381"/>
      <c r="W428" s="1381"/>
      <c r="X428" s="1381"/>
      <c r="Y428" s="1381"/>
      <c r="Z428" s="1382"/>
      <c r="AA428" s="73"/>
      <c r="AB428" s="76"/>
      <c r="AC428" s="77"/>
      <c r="AD428" s="78"/>
    </row>
    <row r="429" spans="1:30" ht="13.5" customHeight="1">
      <c r="A429" s="83"/>
      <c r="B429" s="195"/>
      <c r="C429" s="338"/>
      <c r="D429" s="330"/>
      <c r="E429" s="83"/>
      <c r="F429" s="72"/>
      <c r="G429" s="1181"/>
      <c r="H429" s="1182"/>
      <c r="I429" s="400" t="s">
        <v>1151</v>
      </c>
      <c r="J429" s="401"/>
      <c r="K429" s="401"/>
      <c r="L429" s="401"/>
      <c r="M429" s="401"/>
      <c r="N429" s="401"/>
      <c r="O429" s="401"/>
      <c r="P429" s="1376"/>
      <c r="Q429" s="1376"/>
      <c r="R429" s="1376"/>
      <c r="S429" s="1376"/>
      <c r="T429" s="1376"/>
      <c r="U429" s="1376"/>
      <c r="V429" s="1376"/>
      <c r="W429" s="1376"/>
      <c r="X429" s="1376"/>
      <c r="Y429" s="1376"/>
      <c r="Z429" s="402" t="s">
        <v>174</v>
      </c>
      <c r="AA429" s="73"/>
      <c r="AB429" s="76"/>
      <c r="AC429" s="77"/>
      <c r="AD429" s="78"/>
    </row>
    <row r="430" spans="1:30" ht="13.5" customHeight="1">
      <c r="A430" s="83"/>
      <c r="B430" s="195"/>
      <c r="C430" s="338"/>
      <c r="D430" s="330"/>
      <c r="E430" s="83"/>
      <c r="F430" s="72"/>
      <c r="G430" s="1181" t="s">
        <v>172</v>
      </c>
      <c r="H430" s="1182"/>
      <c r="I430" s="400" t="s">
        <v>176</v>
      </c>
      <c r="J430" s="401"/>
      <c r="K430" s="401"/>
      <c r="L430" s="401"/>
      <c r="M430" s="1377"/>
      <c r="N430" s="1377"/>
      <c r="O430" s="1377"/>
      <c r="P430" s="1377"/>
      <c r="Q430" s="1377"/>
      <c r="R430" s="1377"/>
      <c r="S430" s="1377"/>
      <c r="T430" s="1377"/>
      <c r="U430" s="1377"/>
      <c r="V430" s="1377"/>
      <c r="W430" s="1377"/>
      <c r="X430" s="1377"/>
      <c r="Y430" s="1377"/>
      <c r="Z430" s="402" t="s">
        <v>174</v>
      </c>
      <c r="AA430" s="73"/>
      <c r="AB430" s="342"/>
      <c r="AC430" s="343"/>
      <c r="AD430" s="344"/>
    </row>
    <row r="431" spans="1:30" ht="6.9" customHeight="1">
      <c r="A431" s="83"/>
      <c r="B431" s="195"/>
      <c r="C431" s="338"/>
      <c r="D431" s="330"/>
      <c r="F431" s="72"/>
      <c r="G431" s="356"/>
      <c r="H431" s="356"/>
      <c r="I431" s="356"/>
      <c r="J431" s="356"/>
      <c r="K431" s="356"/>
      <c r="L431" s="356"/>
      <c r="M431" s="356"/>
      <c r="N431" s="114"/>
      <c r="O431" s="114"/>
      <c r="P431" s="114"/>
      <c r="Q431" s="114"/>
      <c r="R431" s="114"/>
      <c r="S431" s="114"/>
      <c r="T431" s="114"/>
      <c r="U431" s="114"/>
      <c r="V431" s="114"/>
      <c r="AA431" s="73"/>
      <c r="AB431" s="141"/>
      <c r="AC431" s="142"/>
      <c r="AD431" s="143"/>
    </row>
    <row r="432" spans="1:30" ht="13.5" customHeight="1">
      <c r="A432" s="83"/>
      <c r="B432" s="1087">
        <v>15</v>
      </c>
      <c r="C432" s="478" t="s">
        <v>1152</v>
      </c>
      <c r="D432" s="543" t="s">
        <v>311</v>
      </c>
      <c r="E432" s="1079" t="s">
        <v>331</v>
      </c>
      <c r="F432" s="72"/>
      <c r="G432" s="1214" t="s">
        <v>114</v>
      </c>
      <c r="H432" s="1214"/>
      <c r="I432" s="1214"/>
      <c r="J432" s="1214"/>
      <c r="K432" s="1214"/>
      <c r="L432" s="1214"/>
      <c r="M432" s="1214"/>
      <c r="N432" s="1215" t="s">
        <v>1110</v>
      </c>
      <c r="O432" s="1215"/>
      <c r="P432" s="1215"/>
      <c r="Q432" s="1215"/>
      <c r="R432" s="1215"/>
      <c r="S432" s="1215"/>
      <c r="T432" s="1215"/>
      <c r="U432" s="1215"/>
      <c r="V432" s="1215"/>
      <c r="W432" s="525"/>
      <c r="X432" s="525"/>
      <c r="Y432" s="525"/>
      <c r="Z432" s="525"/>
      <c r="AA432" s="545"/>
      <c r="AB432" s="1069" t="s">
        <v>191</v>
      </c>
      <c r="AC432" s="1070"/>
      <c r="AD432" s="1071"/>
    </row>
    <row r="433" spans="1:30" ht="13.5" customHeight="1">
      <c r="A433" s="83"/>
      <c r="B433" s="1087"/>
      <c r="C433" s="478"/>
      <c r="D433" s="543"/>
      <c r="E433" s="1079"/>
      <c r="F433" s="72"/>
      <c r="G433" s="1214"/>
      <c r="H433" s="1214"/>
      <c r="I433" s="1214"/>
      <c r="J433" s="1214"/>
      <c r="K433" s="1214"/>
      <c r="L433" s="1214"/>
      <c r="M433" s="1214"/>
      <c r="N433" s="1215"/>
      <c r="O433" s="1215"/>
      <c r="P433" s="1215"/>
      <c r="Q433" s="1215"/>
      <c r="R433" s="1215"/>
      <c r="S433" s="1215"/>
      <c r="T433" s="1215"/>
      <c r="U433" s="1215"/>
      <c r="V433" s="1215"/>
      <c r="W433" s="525"/>
      <c r="X433" s="525"/>
      <c r="Y433" s="525"/>
      <c r="Z433" s="525"/>
      <c r="AA433" s="545"/>
      <c r="AB433" s="1069"/>
      <c r="AC433" s="1070"/>
      <c r="AD433" s="1071"/>
    </row>
    <row r="434" spans="1:30" ht="6.75" customHeight="1">
      <c r="A434" s="83"/>
      <c r="B434" s="527"/>
      <c r="C434" s="478"/>
      <c r="D434" s="543"/>
      <c r="E434" s="1079"/>
      <c r="F434" s="72"/>
      <c r="G434" s="525"/>
      <c r="H434" s="525"/>
      <c r="I434" s="525"/>
      <c r="J434" s="525"/>
      <c r="K434" s="525"/>
      <c r="L434" s="525"/>
      <c r="M434" s="525"/>
      <c r="N434" s="525"/>
      <c r="O434" s="525"/>
      <c r="P434" s="525"/>
      <c r="Q434" s="525"/>
      <c r="R434" s="525"/>
      <c r="S434" s="525"/>
      <c r="T434" s="525"/>
      <c r="U434" s="525"/>
      <c r="V434" s="525"/>
      <c r="W434" s="525"/>
      <c r="X434" s="525"/>
      <c r="Y434" s="525"/>
      <c r="Z434" s="525"/>
      <c r="AA434" s="545"/>
      <c r="AB434" s="1069"/>
      <c r="AC434" s="1070"/>
      <c r="AD434" s="1071"/>
    </row>
    <row r="435" spans="1:30" ht="13.5" customHeight="1">
      <c r="A435" s="83"/>
      <c r="B435" s="542"/>
      <c r="C435" s="478"/>
      <c r="D435" s="543"/>
      <c r="E435" s="1079"/>
      <c r="F435" s="72"/>
      <c r="G435" s="1201" t="s">
        <v>250</v>
      </c>
      <c r="H435" s="1201"/>
      <c r="I435" s="1201"/>
      <c r="J435" s="1201"/>
      <c r="K435" s="1201"/>
      <c r="L435" s="1201"/>
      <c r="M435" s="1201"/>
      <c r="N435" s="1201"/>
      <c r="O435" s="1201"/>
      <c r="P435" s="1201"/>
      <c r="Q435" s="1201"/>
      <c r="R435" s="1201"/>
      <c r="S435" s="1201"/>
      <c r="T435" s="1201"/>
      <c r="U435" s="1201"/>
      <c r="V435" s="1201"/>
      <c r="W435" s="1201"/>
      <c r="X435" s="525"/>
      <c r="Y435" s="525"/>
      <c r="Z435" s="525"/>
      <c r="AA435" s="545"/>
      <c r="AB435" s="1069"/>
      <c r="AC435" s="1070"/>
      <c r="AD435" s="1071"/>
    </row>
    <row r="436" spans="1:30" ht="13.5" customHeight="1">
      <c r="A436" s="83"/>
      <c r="B436" s="542"/>
      <c r="C436" s="478"/>
      <c r="D436" s="543"/>
      <c r="E436" s="1079"/>
      <c r="F436" s="72"/>
      <c r="G436" s="1370" t="s">
        <v>246</v>
      </c>
      <c r="H436" s="1370"/>
      <c r="I436" s="1370"/>
      <c r="J436" s="1370"/>
      <c r="K436" s="1370"/>
      <c r="L436" s="1370"/>
      <c r="M436" s="1371"/>
      <c r="N436" s="1372"/>
      <c r="O436" s="1372"/>
      <c r="P436" s="1372"/>
      <c r="Q436" s="1372"/>
      <c r="R436" s="1372"/>
      <c r="S436" s="1372"/>
      <c r="T436" s="1372"/>
      <c r="U436" s="1372"/>
      <c r="V436" s="1372"/>
      <c r="W436" s="1372"/>
      <c r="X436" s="1372"/>
      <c r="Y436" s="1372"/>
      <c r="Z436" s="1373"/>
      <c r="AA436" s="545"/>
      <c r="AB436" s="1069"/>
      <c r="AC436" s="1070"/>
      <c r="AD436" s="1071"/>
    </row>
    <row r="437" spans="1:30" ht="13.5" customHeight="1">
      <c r="A437" s="83"/>
      <c r="B437" s="542"/>
      <c r="C437" s="478"/>
      <c r="D437" s="543"/>
      <c r="E437" s="1079"/>
      <c r="F437" s="72"/>
      <c r="G437" s="1370" t="s">
        <v>1153</v>
      </c>
      <c r="H437" s="1370"/>
      <c r="I437" s="1370"/>
      <c r="J437" s="1370"/>
      <c r="K437" s="1370"/>
      <c r="L437" s="1370"/>
      <c r="M437" s="1374"/>
      <c r="N437" s="1375"/>
      <c r="O437" s="1375"/>
      <c r="P437" s="550" t="s">
        <v>247</v>
      </c>
      <c r="Q437" s="1370" t="s">
        <v>1154</v>
      </c>
      <c r="R437" s="1370"/>
      <c r="S437" s="1370"/>
      <c r="T437" s="1370"/>
      <c r="U437" s="1370"/>
      <c r="V437" s="1370"/>
      <c r="W437" s="1374"/>
      <c r="X437" s="1375"/>
      <c r="Y437" s="1375"/>
      <c r="Z437" s="550" t="s">
        <v>247</v>
      </c>
      <c r="AA437" s="545"/>
      <c r="AB437" s="1069"/>
      <c r="AC437" s="1070"/>
      <c r="AD437" s="1071"/>
    </row>
    <row r="438" spans="1:30" ht="6.9" customHeight="1">
      <c r="A438" s="83"/>
      <c r="B438" s="527"/>
      <c r="C438" s="478"/>
      <c r="D438" s="543"/>
      <c r="E438" s="528"/>
      <c r="F438" s="72"/>
      <c r="G438" s="551"/>
      <c r="H438" s="551"/>
      <c r="I438" s="551"/>
      <c r="J438" s="551"/>
      <c r="K438" s="551"/>
      <c r="L438" s="551"/>
      <c r="M438" s="551"/>
      <c r="N438" s="535"/>
      <c r="O438" s="535"/>
      <c r="P438" s="535"/>
      <c r="Q438" s="535"/>
      <c r="R438" s="535"/>
      <c r="S438" s="535"/>
      <c r="T438" s="535"/>
      <c r="U438" s="535"/>
      <c r="V438" s="535"/>
      <c r="W438" s="525"/>
      <c r="X438" s="525"/>
      <c r="Y438" s="525"/>
      <c r="Z438" s="525"/>
      <c r="AA438" s="545"/>
      <c r="AB438" s="552"/>
      <c r="AC438" s="553"/>
      <c r="AD438" s="554"/>
    </row>
    <row r="439" spans="1:30" ht="13.5" customHeight="1">
      <c r="A439" s="83"/>
      <c r="B439" s="527">
        <v>16</v>
      </c>
      <c r="C439" s="1081" t="s">
        <v>1155</v>
      </c>
      <c r="D439" s="543" t="s">
        <v>312</v>
      </c>
      <c r="E439" s="1079" t="s">
        <v>1156</v>
      </c>
      <c r="F439" s="72"/>
      <c r="G439" s="525" t="s">
        <v>1157</v>
      </c>
      <c r="H439" s="525"/>
      <c r="I439" s="525"/>
      <c r="J439" s="525"/>
      <c r="K439" s="525"/>
      <c r="L439" s="525"/>
      <c r="M439" s="525"/>
      <c r="N439" s="525"/>
      <c r="O439" s="525"/>
      <c r="P439" s="525"/>
      <c r="Q439" s="525"/>
      <c r="R439" s="525"/>
      <c r="S439" s="525"/>
      <c r="T439" s="525"/>
      <c r="U439" s="525"/>
      <c r="V439" s="525"/>
      <c r="W439" s="525"/>
      <c r="X439" s="525"/>
      <c r="Y439" s="525"/>
      <c r="Z439" s="525"/>
      <c r="AA439" s="545"/>
      <c r="AB439" s="552"/>
      <c r="AC439" s="553"/>
      <c r="AD439" s="554"/>
    </row>
    <row r="440" spans="1:30" ht="13.5" customHeight="1">
      <c r="A440" s="83"/>
      <c r="B440" s="527"/>
      <c r="C440" s="1081"/>
      <c r="D440" s="543"/>
      <c r="E440" s="1079"/>
      <c r="F440" s="72"/>
      <c r="G440" s="1214" t="s">
        <v>114</v>
      </c>
      <c r="H440" s="1214"/>
      <c r="I440" s="1214"/>
      <c r="J440" s="1214"/>
      <c r="K440" s="1214"/>
      <c r="L440" s="1214"/>
      <c r="M440" s="1214"/>
      <c r="N440" s="1215" t="s">
        <v>1110</v>
      </c>
      <c r="O440" s="1215"/>
      <c r="P440" s="1215"/>
      <c r="Q440" s="1215"/>
      <c r="R440" s="1215"/>
      <c r="S440" s="1215"/>
      <c r="T440" s="1215"/>
      <c r="U440" s="1215"/>
      <c r="V440" s="1215"/>
      <c r="W440" s="525"/>
      <c r="X440" s="525"/>
      <c r="Y440" s="525"/>
      <c r="Z440" s="525"/>
      <c r="AA440" s="545"/>
      <c r="AB440" s="1069" t="s">
        <v>885</v>
      </c>
      <c r="AC440" s="1070"/>
      <c r="AD440" s="1071"/>
    </row>
    <row r="441" spans="1:30" ht="13.5" customHeight="1">
      <c r="A441" s="83"/>
      <c r="B441" s="527"/>
      <c r="C441" s="1081"/>
      <c r="D441" s="543"/>
      <c r="E441" s="1079"/>
      <c r="F441" s="72"/>
      <c r="G441" s="1214"/>
      <c r="H441" s="1214"/>
      <c r="I441" s="1214"/>
      <c r="J441" s="1214"/>
      <c r="K441" s="1214"/>
      <c r="L441" s="1214"/>
      <c r="M441" s="1214"/>
      <c r="N441" s="1215"/>
      <c r="O441" s="1215"/>
      <c r="P441" s="1215"/>
      <c r="Q441" s="1215"/>
      <c r="R441" s="1215"/>
      <c r="S441" s="1215"/>
      <c r="T441" s="1215"/>
      <c r="U441" s="1215"/>
      <c r="V441" s="1215"/>
      <c r="W441" s="525"/>
      <c r="X441" s="525"/>
      <c r="Y441" s="525"/>
      <c r="Z441" s="525"/>
      <c r="AA441" s="545"/>
      <c r="AB441" s="1069"/>
      <c r="AC441" s="1070"/>
      <c r="AD441" s="1071"/>
    </row>
    <row r="442" spans="1:30" ht="13.5" customHeight="1">
      <c r="A442" s="83"/>
      <c r="B442" s="527"/>
      <c r="C442" s="478"/>
      <c r="D442" s="543"/>
      <c r="E442" s="1079"/>
      <c r="F442" s="72"/>
      <c r="G442" s="525"/>
      <c r="H442" s="525"/>
      <c r="I442" s="525"/>
      <c r="J442" s="525"/>
      <c r="K442" s="525"/>
      <c r="L442" s="525"/>
      <c r="M442" s="525"/>
      <c r="N442" s="525"/>
      <c r="O442" s="525"/>
      <c r="P442" s="525"/>
      <c r="Q442" s="525"/>
      <c r="R442" s="525"/>
      <c r="S442" s="525"/>
      <c r="T442" s="525"/>
      <c r="U442" s="525"/>
      <c r="V442" s="525"/>
      <c r="W442" s="525"/>
      <c r="X442" s="525"/>
      <c r="Y442" s="525"/>
      <c r="Z442" s="525"/>
      <c r="AA442" s="545"/>
      <c r="AB442" s="1069"/>
      <c r="AC442" s="1070"/>
      <c r="AD442" s="1071"/>
    </row>
    <row r="443" spans="1:30" ht="13.5" customHeight="1">
      <c r="A443" s="83"/>
      <c r="B443" s="527"/>
      <c r="C443" s="478"/>
      <c r="D443" s="543"/>
      <c r="E443" s="1079"/>
      <c r="F443" s="72"/>
      <c r="G443" s="525" t="s">
        <v>1158</v>
      </c>
      <c r="H443" s="525"/>
      <c r="I443" s="525"/>
      <c r="J443" s="525"/>
      <c r="K443" s="525"/>
      <c r="L443" s="525"/>
      <c r="M443" s="525"/>
      <c r="N443" s="525"/>
      <c r="O443" s="525"/>
      <c r="P443" s="525"/>
      <c r="Q443" s="525"/>
      <c r="R443" s="525"/>
      <c r="S443" s="525"/>
      <c r="T443" s="525"/>
      <c r="U443" s="525"/>
      <c r="V443" s="525"/>
      <c r="W443" s="525"/>
      <c r="X443" s="525"/>
      <c r="Y443" s="525"/>
      <c r="Z443" s="525"/>
      <c r="AA443" s="545"/>
      <c r="AB443" s="555"/>
      <c r="AC443" s="556"/>
      <c r="AD443" s="557"/>
    </row>
    <row r="444" spans="1:30" ht="13.5" customHeight="1">
      <c r="A444" s="83"/>
      <c r="B444" s="527"/>
      <c r="C444" s="478"/>
      <c r="D444" s="543" t="s">
        <v>312</v>
      </c>
      <c r="E444" s="1079"/>
      <c r="F444" s="72"/>
      <c r="G444" s="1214" t="s">
        <v>114</v>
      </c>
      <c r="H444" s="1214"/>
      <c r="I444" s="1214"/>
      <c r="J444" s="1214"/>
      <c r="K444" s="1214"/>
      <c r="L444" s="1214"/>
      <c r="M444" s="1214"/>
      <c r="N444" s="1215" t="s">
        <v>1110</v>
      </c>
      <c r="O444" s="1215"/>
      <c r="P444" s="1215"/>
      <c r="Q444" s="1215"/>
      <c r="R444" s="1215"/>
      <c r="S444" s="1215"/>
      <c r="T444" s="1215"/>
      <c r="U444" s="1215"/>
      <c r="V444" s="1215"/>
      <c r="W444" s="525"/>
      <c r="X444" s="525"/>
      <c r="Y444" s="525"/>
      <c r="Z444" s="525"/>
      <c r="AA444" s="545"/>
      <c r="AB444" s="1069" t="s">
        <v>885</v>
      </c>
      <c r="AC444" s="1070"/>
      <c r="AD444" s="1071"/>
    </row>
    <row r="445" spans="1:30" ht="13.5" customHeight="1">
      <c r="A445" s="83"/>
      <c r="B445" s="527"/>
      <c r="C445" s="478"/>
      <c r="D445" s="543"/>
      <c r="E445" s="1079"/>
      <c r="F445" s="72"/>
      <c r="G445" s="1214"/>
      <c r="H445" s="1214"/>
      <c r="I445" s="1214"/>
      <c r="J445" s="1214"/>
      <c r="K445" s="1214"/>
      <c r="L445" s="1214"/>
      <c r="M445" s="1214"/>
      <c r="N445" s="1215"/>
      <c r="O445" s="1215"/>
      <c r="P445" s="1215"/>
      <c r="Q445" s="1215"/>
      <c r="R445" s="1215"/>
      <c r="S445" s="1215"/>
      <c r="T445" s="1215"/>
      <c r="U445" s="1215"/>
      <c r="V445" s="1215"/>
      <c r="W445" s="525"/>
      <c r="X445" s="525"/>
      <c r="Y445" s="525"/>
      <c r="Z445" s="525"/>
      <c r="AA445" s="545"/>
      <c r="AB445" s="1069"/>
      <c r="AC445" s="1070"/>
      <c r="AD445" s="1071"/>
    </row>
    <row r="446" spans="1:30" ht="13.5" customHeight="1">
      <c r="A446" s="83"/>
      <c r="B446" s="527"/>
      <c r="C446" s="478"/>
      <c r="D446" s="543"/>
      <c r="E446" s="1079"/>
      <c r="F446" s="72"/>
      <c r="G446" s="525"/>
      <c r="H446" s="525"/>
      <c r="I446" s="525"/>
      <c r="J446" s="525"/>
      <c r="K446" s="525"/>
      <c r="L446" s="525"/>
      <c r="M446" s="525"/>
      <c r="N446" s="525"/>
      <c r="O446" s="525"/>
      <c r="P446" s="525"/>
      <c r="Q446" s="525"/>
      <c r="R446" s="525"/>
      <c r="S446" s="525"/>
      <c r="T446" s="525"/>
      <c r="U446" s="525"/>
      <c r="V446" s="525"/>
      <c r="W446" s="525"/>
      <c r="X446" s="525"/>
      <c r="Y446" s="525"/>
      <c r="Z446" s="525"/>
      <c r="AA446" s="545"/>
      <c r="AB446" s="1069"/>
      <c r="AC446" s="1070"/>
      <c r="AD446" s="1071"/>
    </row>
    <row r="447" spans="1:30">
      <c r="A447" s="90"/>
      <c r="B447" s="558"/>
      <c r="C447" s="559"/>
      <c r="D447" s="560"/>
      <c r="E447" s="1080"/>
      <c r="F447" s="103"/>
      <c r="G447" s="561"/>
      <c r="H447" s="561"/>
      <c r="I447" s="561"/>
      <c r="J447" s="561"/>
      <c r="K447" s="561"/>
      <c r="L447" s="561"/>
      <c r="M447" s="561"/>
      <c r="N447" s="561"/>
      <c r="O447" s="561"/>
      <c r="P447" s="561"/>
      <c r="Q447" s="561"/>
      <c r="R447" s="561"/>
      <c r="S447" s="561"/>
      <c r="T447" s="561"/>
      <c r="U447" s="561"/>
      <c r="V447" s="561"/>
      <c r="W447" s="561"/>
      <c r="X447" s="561"/>
      <c r="Y447" s="561"/>
      <c r="Z447" s="561"/>
      <c r="AA447" s="562"/>
      <c r="AB447" s="563"/>
      <c r="AC447" s="564"/>
      <c r="AD447" s="565"/>
    </row>
    <row r="448" spans="1:30" ht="3.75" customHeight="1">
      <c r="A448" s="426"/>
      <c r="B448" s="429"/>
      <c r="C448" s="425"/>
      <c r="D448" s="408"/>
      <c r="E448" s="426"/>
      <c r="F448" s="416"/>
      <c r="G448" s="417"/>
      <c r="H448" s="417"/>
      <c r="I448" s="417"/>
      <c r="J448" s="417"/>
      <c r="K448" s="417"/>
      <c r="L448" s="417"/>
      <c r="M448" s="417"/>
      <c r="N448" s="417"/>
      <c r="O448" s="417"/>
      <c r="P448" s="417"/>
      <c r="Q448" s="417"/>
      <c r="R448" s="417"/>
      <c r="S448" s="417"/>
      <c r="T448" s="417"/>
      <c r="U448" s="417"/>
      <c r="V448" s="417"/>
      <c r="W448" s="417"/>
      <c r="X448" s="417"/>
      <c r="Y448" s="417"/>
      <c r="Z448" s="417"/>
      <c r="AA448" s="418"/>
      <c r="AB448" s="566"/>
      <c r="AC448" s="567"/>
      <c r="AD448" s="568"/>
    </row>
    <row r="449" spans="1:30" ht="13.5" customHeight="1">
      <c r="A449" s="83"/>
      <c r="B449" s="527">
        <v>17</v>
      </c>
      <c r="C449" s="1081" t="s">
        <v>1159</v>
      </c>
      <c r="D449" s="543" t="s">
        <v>311</v>
      </c>
      <c r="E449" s="1082" t="s">
        <v>334</v>
      </c>
      <c r="F449" s="569"/>
      <c r="G449" s="1214" t="s">
        <v>114</v>
      </c>
      <c r="H449" s="1214"/>
      <c r="I449" s="1214"/>
      <c r="J449" s="1214"/>
      <c r="K449" s="1214"/>
      <c r="L449" s="1214"/>
      <c r="M449" s="1214"/>
      <c r="N449" s="1215" t="s">
        <v>1110</v>
      </c>
      <c r="O449" s="1215"/>
      <c r="P449" s="1215"/>
      <c r="Q449" s="1215"/>
      <c r="R449" s="1215"/>
      <c r="S449" s="1215"/>
      <c r="T449" s="1215"/>
      <c r="U449" s="1215"/>
      <c r="V449" s="1215"/>
      <c r="W449" s="525"/>
      <c r="X449" s="525"/>
      <c r="Y449" s="525"/>
      <c r="Z449" s="525"/>
      <c r="AA449" s="545"/>
      <c r="AB449" s="1263" t="s">
        <v>885</v>
      </c>
      <c r="AC449" s="1367"/>
      <c r="AD449" s="1368"/>
    </row>
    <row r="450" spans="1:30" ht="13.5" customHeight="1">
      <c r="A450" s="83"/>
      <c r="B450" s="527"/>
      <c r="C450" s="1081"/>
      <c r="D450" s="543"/>
      <c r="E450" s="1082"/>
      <c r="F450" s="569"/>
      <c r="G450" s="1214"/>
      <c r="H450" s="1214"/>
      <c r="I450" s="1214"/>
      <c r="J450" s="1214"/>
      <c r="K450" s="1214"/>
      <c r="L450" s="1214"/>
      <c r="M450" s="1214"/>
      <c r="N450" s="1215"/>
      <c r="O450" s="1215"/>
      <c r="P450" s="1215"/>
      <c r="Q450" s="1215"/>
      <c r="R450" s="1215"/>
      <c r="S450" s="1215"/>
      <c r="T450" s="1215"/>
      <c r="U450" s="1215"/>
      <c r="V450" s="1215"/>
      <c r="W450" s="525"/>
      <c r="X450" s="525"/>
      <c r="Y450" s="525"/>
      <c r="Z450" s="525"/>
      <c r="AA450" s="545"/>
      <c r="AB450" s="1369"/>
      <c r="AC450" s="1367"/>
      <c r="AD450" s="1368"/>
    </row>
    <row r="451" spans="1:30" ht="6.6" customHeight="1">
      <c r="A451" s="83"/>
      <c r="B451" s="527"/>
      <c r="C451" s="1081"/>
      <c r="D451" s="543"/>
      <c r="E451" s="1082"/>
      <c r="F451" s="569"/>
      <c r="G451" s="570"/>
      <c r="H451" s="570"/>
      <c r="I451" s="570"/>
      <c r="J451" s="570"/>
      <c r="K451" s="570"/>
      <c r="L451" s="570"/>
      <c r="M451" s="570"/>
      <c r="N451" s="570"/>
      <c r="O451" s="570"/>
      <c r="P451" s="570"/>
      <c r="Q451" s="570"/>
      <c r="R451" s="570"/>
      <c r="S451" s="570"/>
      <c r="T451" s="570"/>
      <c r="U451" s="570"/>
      <c r="V451" s="570"/>
      <c r="W451" s="525"/>
      <c r="X451" s="525"/>
      <c r="Y451" s="525"/>
      <c r="Z451" s="525"/>
      <c r="AA451" s="545"/>
      <c r="AB451" s="1369"/>
      <c r="AC451" s="1367"/>
      <c r="AD451" s="1368"/>
    </row>
    <row r="452" spans="1:30" ht="13.5" customHeight="1">
      <c r="A452" s="1109" t="s">
        <v>329</v>
      </c>
      <c r="B452" s="527">
        <v>18</v>
      </c>
      <c r="C452" s="1081" t="s">
        <v>1160</v>
      </c>
      <c r="D452" s="543" t="s">
        <v>310</v>
      </c>
      <c r="E452" s="1082" t="s">
        <v>1161</v>
      </c>
      <c r="F452" s="569"/>
      <c r="G452" s="1214" t="s">
        <v>114</v>
      </c>
      <c r="H452" s="1214"/>
      <c r="I452" s="1214"/>
      <c r="J452" s="1214"/>
      <c r="K452" s="1214"/>
      <c r="L452" s="1214"/>
      <c r="M452" s="1214"/>
      <c r="N452" s="1215" t="s">
        <v>113</v>
      </c>
      <c r="O452" s="1215"/>
      <c r="P452" s="1215"/>
      <c r="Q452" s="1215"/>
      <c r="R452" s="1215"/>
      <c r="S452" s="1215"/>
      <c r="T452" s="1215"/>
      <c r="U452" s="1215"/>
      <c r="V452" s="1215"/>
      <c r="W452" s="525"/>
      <c r="X452" s="525"/>
      <c r="Y452" s="525"/>
      <c r="Z452" s="525"/>
      <c r="AA452" s="545"/>
      <c r="AB452" s="1263" t="s">
        <v>1162</v>
      </c>
      <c r="AC452" s="1264"/>
      <c r="AD452" s="1265"/>
    </row>
    <row r="453" spans="1:30">
      <c r="A453" s="1109"/>
      <c r="B453" s="571"/>
      <c r="C453" s="1081"/>
      <c r="D453" s="572"/>
      <c r="E453" s="1082"/>
      <c r="F453" s="569"/>
      <c r="G453" s="1214"/>
      <c r="H453" s="1214"/>
      <c r="I453" s="1214"/>
      <c r="J453" s="1214"/>
      <c r="K453" s="1214"/>
      <c r="L453" s="1214"/>
      <c r="M453" s="1214"/>
      <c r="N453" s="1215"/>
      <c r="O453" s="1215"/>
      <c r="P453" s="1215"/>
      <c r="Q453" s="1215"/>
      <c r="R453" s="1215"/>
      <c r="S453" s="1215"/>
      <c r="T453" s="1215"/>
      <c r="U453" s="1215"/>
      <c r="V453" s="1215"/>
      <c r="W453" s="525"/>
      <c r="X453" s="525"/>
      <c r="Y453" s="525"/>
      <c r="Z453" s="525"/>
      <c r="AA453" s="545"/>
      <c r="AB453" s="1263"/>
      <c r="AC453" s="1264"/>
      <c r="AD453" s="1265"/>
    </row>
    <row r="454" spans="1:30" ht="6.6" customHeight="1">
      <c r="A454" s="83"/>
      <c r="B454" s="527"/>
      <c r="C454" s="478"/>
      <c r="D454" s="543"/>
      <c r="E454" s="483"/>
      <c r="F454" s="569"/>
      <c r="G454" s="570"/>
      <c r="H454" s="570"/>
      <c r="I454" s="570"/>
      <c r="J454" s="570"/>
      <c r="K454" s="570"/>
      <c r="L454" s="570"/>
      <c r="M454" s="570"/>
      <c r="N454" s="570"/>
      <c r="O454" s="570"/>
      <c r="P454" s="570"/>
      <c r="Q454" s="570"/>
      <c r="R454" s="570"/>
      <c r="S454" s="570"/>
      <c r="T454" s="570"/>
      <c r="U454" s="570"/>
      <c r="V454" s="570"/>
      <c r="W454" s="525"/>
      <c r="X454" s="525"/>
      <c r="Y454" s="525"/>
      <c r="Z454" s="525"/>
      <c r="AA454" s="545"/>
      <c r="AB454" s="552"/>
      <c r="AC454" s="553"/>
      <c r="AD454" s="554"/>
    </row>
    <row r="455" spans="1:30" ht="13.2" customHeight="1">
      <c r="A455" s="83"/>
      <c r="B455" s="527">
        <v>19</v>
      </c>
      <c r="C455" s="1081" t="s">
        <v>1163</v>
      </c>
      <c r="D455" s="543" t="s">
        <v>310</v>
      </c>
      <c r="E455" s="1082" t="s">
        <v>1164</v>
      </c>
      <c r="F455" s="569"/>
      <c r="G455" s="1214" t="s">
        <v>114</v>
      </c>
      <c r="H455" s="1214"/>
      <c r="I455" s="1214"/>
      <c r="J455" s="1214"/>
      <c r="K455" s="1214"/>
      <c r="L455" s="1214"/>
      <c r="M455" s="1214"/>
      <c r="N455" s="1215" t="s">
        <v>113</v>
      </c>
      <c r="O455" s="1215"/>
      <c r="P455" s="1215"/>
      <c r="Q455" s="1215"/>
      <c r="R455" s="1215"/>
      <c r="S455" s="1215"/>
      <c r="T455" s="1215"/>
      <c r="U455" s="1215"/>
      <c r="V455" s="1215"/>
      <c r="W455" s="544"/>
      <c r="X455" s="544"/>
      <c r="Y455" s="525"/>
      <c r="Z455" s="525"/>
      <c r="AA455" s="545"/>
      <c r="AB455" s="1263" t="s">
        <v>1162</v>
      </c>
      <c r="AC455" s="1264"/>
      <c r="AD455" s="1265"/>
    </row>
    <row r="456" spans="1:30">
      <c r="A456" s="83"/>
      <c r="B456" s="571"/>
      <c r="C456" s="1081"/>
      <c r="D456" s="572"/>
      <c r="E456" s="1082"/>
      <c r="F456" s="569"/>
      <c r="G456" s="1214"/>
      <c r="H456" s="1214"/>
      <c r="I456" s="1214"/>
      <c r="J456" s="1214"/>
      <c r="K456" s="1214"/>
      <c r="L456" s="1214"/>
      <c r="M456" s="1214"/>
      <c r="N456" s="1215"/>
      <c r="O456" s="1215"/>
      <c r="P456" s="1215"/>
      <c r="Q456" s="1215"/>
      <c r="R456" s="1215"/>
      <c r="S456" s="1215"/>
      <c r="T456" s="1215"/>
      <c r="U456" s="1215"/>
      <c r="V456" s="1215"/>
      <c r="W456" s="544"/>
      <c r="X456" s="544"/>
      <c r="Y456" s="525"/>
      <c r="Z456" s="525"/>
      <c r="AA456" s="545"/>
      <c r="AB456" s="1263"/>
      <c r="AC456" s="1264"/>
      <c r="AD456" s="1265"/>
    </row>
    <row r="457" spans="1:30" ht="6.6" customHeight="1">
      <c r="A457" s="83"/>
      <c r="B457" s="527"/>
      <c r="C457" s="478"/>
      <c r="D457" s="543"/>
      <c r="E457" s="483"/>
      <c r="F457" s="569"/>
      <c r="G457" s="570"/>
      <c r="H457" s="570"/>
      <c r="I457" s="570"/>
      <c r="J457" s="570"/>
      <c r="K457" s="570"/>
      <c r="L457" s="570"/>
      <c r="M457" s="570"/>
      <c r="N457" s="570"/>
      <c r="O457" s="570"/>
      <c r="P457" s="570"/>
      <c r="Q457" s="570"/>
      <c r="R457" s="570"/>
      <c r="S457" s="570"/>
      <c r="T457" s="570"/>
      <c r="U457" s="570"/>
      <c r="V457" s="570"/>
      <c r="W457" s="525"/>
      <c r="X457" s="525"/>
      <c r="Y457" s="525"/>
      <c r="Z457" s="525"/>
      <c r="AA457" s="545"/>
      <c r="AB457" s="552"/>
      <c r="AC457" s="553"/>
      <c r="AD457" s="554"/>
    </row>
    <row r="458" spans="1:30" ht="13.2" customHeight="1">
      <c r="A458" s="83"/>
      <c r="B458" s="527">
        <v>20</v>
      </c>
      <c r="C458" s="1081" t="s">
        <v>1165</v>
      </c>
      <c r="D458" s="543" t="s">
        <v>310</v>
      </c>
      <c r="E458" s="1082" t="s">
        <v>1166</v>
      </c>
      <c r="F458" s="569"/>
      <c r="G458" s="525" t="s">
        <v>2</v>
      </c>
      <c r="H458" s="525"/>
      <c r="I458" s="525"/>
      <c r="J458" s="525"/>
      <c r="K458" s="525"/>
      <c r="L458" s="525"/>
      <c r="M458" s="525"/>
      <c r="N458" s="525"/>
      <c r="O458" s="525"/>
      <c r="P458" s="525"/>
      <c r="Q458" s="525"/>
      <c r="R458" s="525"/>
      <c r="S458" s="525"/>
      <c r="T458" s="525"/>
      <c r="U458" s="525"/>
      <c r="V458" s="525"/>
      <c r="W458" s="525"/>
      <c r="X458" s="525"/>
      <c r="Y458" s="525"/>
      <c r="Z458" s="525"/>
      <c r="AA458" s="545"/>
      <c r="AB458" s="1263" t="s">
        <v>1167</v>
      </c>
      <c r="AC458" s="1264"/>
      <c r="AD458" s="1265"/>
    </row>
    <row r="459" spans="1:30">
      <c r="A459" s="83"/>
      <c r="B459" s="571"/>
      <c r="C459" s="1081"/>
      <c r="D459" s="572"/>
      <c r="E459" s="1082"/>
      <c r="F459" s="569"/>
      <c r="G459" s="1361"/>
      <c r="H459" s="1362"/>
      <c r="I459" s="1362"/>
      <c r="J459" s="1362"/>
      <c r="K459" s="1362"/>
      <c r="L459" s="1362"/>
      <c r="M459" s="1363"/>
      <c r="N459" s="1348" t="s">
        <v>182</v>
      </c>
      <c r="O459" s="1348"/>
      <c r="P459" s="1348"/>
      <c r="Q459" s="1348"/>
      <c r="R459" s="1348"/>
      <c r="S459" s="1348"/>
      <c r="T459" s="1348"/>
      <c r="U459" s="1348"/>
      <c r="V459" s="1364" t="s">
        <v>183</v>
      </c>
      <c r="W459" s="1365"/>
      <c r="X459" s="1365"/>
      <c r="Y459" s="1366"/>
      <c r="Z459" s="525"/>
      <c r="AA459" s="545"/>
      <c r="AB459" s="1263"/>
      <c r="AC459" s="1264"/>
      <c r="AD459" s="1265"/>
    </row>
    <row r="460" spans="1:30">
      <c r="A460" s="83"/>
      <c r="B460" s="571"/>
      <c r="C460" s="478"/>
      <c r="D460" s="572"/>
      <c r="E460" s="1082"/>
      <c r="F460" s="569"/>
      <c r="G460" s="1348" t="s">
        <v>99</v>
      </c>
      <c r="H460" s="1348"/>
      <c r="I460" s="1348"/>
      <c r="J460" s="1348" t="s">
        <v>19</v>
      </c>
      <c r="K460" s="1348"/>
      <c r="L460" s="1348"/>
      <c r="M460" s="1348"/>
      <c r="N460" s="1349"/>
      <c r="O460" s="1350"/>
      <c r="P460" s="1350"/>
      <c r="Q460" s="1351"/>
      <c r="R460" s="1349"/>
      <c r="S460" s="1350"/>
      <c r="T460" s="1350"/>
      <c r="U460" s="1351"/>
      <c r="V460" s="1349"/>
      <c r="W460" s="1350"/>
      <c r="X460" s="1350"/>
      <c r="Y460" s="1351"/>
      <c r="Z460" s="525"/>
      <c r="AA460" s="545"/>
      <c r="AB460" s="1263"/>
      <c r="AC460" s="1264"/>
      <c r="AD460" s="1265"/>
    </row>
    <row r="461" spans="1:30" ht="13.2" customHeight="1">
      <c r="A461" s="83"/>
      <c r="B461" s="571"/>
      <c r="C461" s="478"/>
      <c r="D461" s="572"/>
      <c r="E461" s="483"/>
      <c r="F461" s="569"/>
      <c r="G461" s="1348"/>
      <c r="H461" s="1348"/>
      <c r="I461" s="1348"/>
      <c r="J461" s="1348" t="s">
        <v>20</v>
      </c>
      <c r="K461" s="1348"/>
      <c r="L461" s="1348"/>
      <c r="M461" s="1348"/>
      <c r="N461" s="1349"/>
      <c r="O461" s="1350"/>
      <c r="P461" s="1350"/>
      <c r="Q461" s="1351"/>
      <c r="R461" s="1349"/>
      <c r="S461" s="1350"/>
      <c r="T461" s="1350"/>
      <c r="U461" s="1351"/>
      <c r="V461" s="1349"/>
      <c r="W461" s="1350"/>
      <c r="X461" s="1350"/>
      <c r="Y461" s="1351"/>
      <c r="Z461" s="525"/>
      <c r="AA461" s="545"/>
      <c r="AB461" s="1263"/>
      <c r="AC461" s="1264"/>
      <c r="AD461" s="1265"/>
    </row>
    <row r="462" spans="1:30">
      <c r="A462" s="83"/>
      <c r="B462" s="571"/>
      <c r="C462" s="478"/>
      <c r="D462" s="572"/>
      <c r="E462" s="483"/>
      <c r="F462" s="569"/>
      <c r="G462" s="1348" t="s">
        <v>101</v>
      </c>
      <c r="H462" s="1348"/>
      <c r="I462" s="1348"/>
      <c r="J462" s="1348" t="s">
        <v>19</v>
      </c>
      <c r="K462" s="1348"/>
      <c r="L462" s="1348"/>
      <c r="M462" s="1348"/>
      <c r="N462" s="1349"/>
      <c r="O462" s="1350"/>
      <c r="P462" s="1350"/>
      <c r="Q462" s="1351"/>
      <c r="R462" s="1349"/>
      <c r="S462" s="1350"/>
      <c r="T462" s="1350"/>
      <c r="U462" s="1351"/>
      <c r="V462" s="1349"/>
      <c r="W462" s="1350"/>
      <c r="X462" s="1350"/>
      <c r="Y462" s="1351"/>
      <c r="Z462" s="525"/>
      <c r="AA462" s="545"/>
      <c r="AB462" s="1263"/>
      <c r="AC462" s="1264"/>
      <c r="AD462" s="1265"/>
    </row>
    <row r="463" spans="1:30">
      <c r="A463" s="83"/>
      <c r="B463" s="571"/>
      <c r="C463" s="478"/>
      <c r="D463" s="572"/>
      <c r="E463" s="483"/>
      <c r="F463" s="569"/>
      <c r="G463" s="1348"/>
      <c r="H463" s="1348"/>
      <c r="I463" s="1348"/>
      <c r="J463" s="1348" t="s">
        <v>20</v>
      </c>
      <c r="K463" s="1348"/>
      <c r="L463" s="1348"/>
      <c r="M463" s="1348"/>
      <c r="N463" s="1349"/>
      <c r="O463" s="1350"/>
      <c r="P463" s="1350"/>
      <c r="Q463" s="1351"/>
      <c r="R463" s="1349"/>
      <c r="S463" s="1350"/>
      <c r="T463" s="1350"/>
      <c r="U463" s="1351"/>
      <c r="V463" s="1349"/>
      <c r="W463" s="1350"/>
      <c r="X463" s="1350"/>
      <c r="Y463" s="1351"/>
      <c r="Z463" s="525"/>
      <c r="AA463" s="545"/>
      <c r="AB463" s="1263"/>
      <c r="AC463" s="1264"/>
      <c r="AD463" s="1265"/>
    </row>
    <row r="464" spans="1:30" ht="6.6" customHeight="1">
      <c r="A464" s="83"/>
      <c r="B464" s="195"/>
      <c r="C464" s="338"/>
      <c r="D464" s="330"/>
      <c r="E464" s="83"/>
      <c r="F464" s="72"/>
      <c r="G464" s="125"/>
      <c r="H464" s="125"/>
      <c r="I464" s="125"/>
      <c r="J464" s="125"/>
      <c r="K464" s="125"/>
      <c r="L464" s="125"/>
      <c r="M464" s="125"/>
      <c r="N464" s="125"/>
      <c r="O464" s="125"/>
      <c r="P464" s="125"/>
      <c r="Q464" s="125"/>
      <c r="R464" s="125"/>
      <c r="S464" s="125"/>
      <c r="T464" s="125"/>
      <c r="U464" s="125"/>
      <c r="V464" s="125"/>
      <c r="AA464" s="73"/>
      <c r="AB464" s="141"/>
      <c r="AC464" s="142"/>
      <c r="AD464" s="143"/>
    </row>
    <row r="465" spans="1:30" ht="13.5" customHeight="1">
      <c r="A465" s="1085"/>
      <c r="B465" s="527">
        <v>21</v>
      </c>
      <c r="C465" s="1090" t="s">
        <v>163</v>
      </c>
      <c r="D465" s="1092" t="s">
        <v>310</v>
      </c>
      <c r="E465" s="1109" t="s">
        <v>1168</v>
      </c>
      <c r="F465" s="72"/>
      <c r="G465" s="1096" t="s">
        <v>114</v>
      </c>
      <c r="H465" s="1096"/>
      <c r="I465" s="1096"/>
      <c r="J465" s="1096"/>
      <c r="K465" s="1096"/>
      <c r="L465" s="1096"/>
      <c r="M465" s="1096"/>
      <c r="N465" s="1110" t="s">
        <v>1110</v>
      </c>
      <c r="O465" s="1110"/>
      <c r="P465" s="1110"/>
      <c r="Q465" s="1110"/>
      <c r="R465" s="1110"/>
      <c r="S465" s="1110"/>
      <c r="T465" s="1110"/>
      <c r="U465" s="1110"/>
      <c r="V465" s="1110"/>
      <c r="AA465" s="73"/>
      <c r="AB465" s="1324" t="s">
        <v>1162</v>
      </c>
      <c r="AC465" s="1325"/>
      <c r="AD465" s="1326"/>
    </row>
    <row r="466" spans="1:30">
      <c r="A466" s="1085"/>
      <c r="B466" s="502"/>
      <c r="C466" s="1090"/>
      <c r="D466" s="1092"/>
      <c r="E466" s="1109"/>
      <c r="F466" s="72"/>
      <c r="G466" s="1096"/>
      <c r="H466" s="1096"/>
      <c r="I466" s="1096"/>
      <c r="J466" s="1096"/>
      <c r="K466" s="1096"/>
      <c r="L466" s="1096"/>
      <c r="M466" s="1096"/>
      <c r="N466" s="1110"/>
      <c r="O466" s="1110"/>
      <c r="P466" s="1110"/>
      <c r="Q466" s="1110"/>
      <c r="R466" s="1110"/>
      <c r="S466" s="1110"/>
      <c r="T466" s="1110"/>
      <c r="U466" s="1110"/>
      <c r="V466" s="1110"/>
      <c r="AA466" s="73"/>
      <c r="AB466" s="1324"/>
      <c r="AC466" s="1325"/>
      <c r="AD466" s="1326"/>
    </row>
    <row r="467" spans="1:30">
      <c r="A467" s="1085"/>
      <c r="B467" s="195"/>
      <c r="C467" s="1090"/>
      <c r="D467" s="1092"/>
      <c r="E467" s="1109"/>
      <c r="F467" s="72"/>
      <c r="AA467" s="73"/>
      <c r="AB467" s="1324"/>
      <c r="AC467" s="1325"/>
      <c r="AD467" s="1326"/>
    </row>
    <row r="468" spans="1:30">
      <c r="A468" s="1085"/>
      <c r="B468" s="195"/>
      <c r="C468" s="1090"/>
      <c r="D468" s="1092"/>
      <c r="E468" s="1109"/>
      <c r="F468" s="72"/>
      <c r="G468" s="1141" t="s">
        <v>137</v>
      </c>
      <c r="H468" s="1141"/>
      <c r="I468" s="1141"/>
      <c r="J468" s="1141"/>
      <c r="K468" s="1141"/>
      <c r="L468" s="1141"/>
      <c r="M468" s="1141"/>
      <c r="N468" s="1141"/>
      <c r="O468" s="1141"/>
      <c r="P468" s="1141"/>
      <c r="Q468" s="1141"/>
      <c r="R468" s="1141"/>
      <c r="S468" s="1141"/>
      <c r="T468" s="1141"/>
      <c r="U468" s="1142"/>
      <c r="V468" s="1097" t="s">
        <v>177</v>
      </c>
      <c r="W468" s="1097"/>
      <c r="X468" s="1097"/>
      <c r="Y468" s="1097"/>
      <c r="Z468" s="1097"/>
      <c r="AA468" s="73"/>
      <c r="AB468" s="1324"/>
      <c r="AC468" s="1325"/>
      <c r="AD468" s="1326"/>
    </row>
    <row r="469" spans="1:30">
      <c r="A469" s="1085"/>
      <c r="B469" s="195"/>
      <c r="C469" s="1090"/>
      <c r="D469" s="1092"/>
      <c r="E469" s="1109"/>
      <c r="F469" s="72"/>
      <c r="G469" s="1" t="s">
        <v>122</v>
      </c>
      <c r="H469" s="125"/>
      <c r="I469" s="125"/>
      <c r="J469" s="125"/>
      <c r="K469" s="125"/>
      <c r="L469" s="125"/>
      <c r="AA469" s="73"/>
      <c r="AB469" s="1324"/>
      <c r="AC469" s="1325"/>
      <c r="AD469" s="1326"/>
    </row>
    <row r="470" spans="1:30" ht="15" customHeight="1">
      <c r="A470" s="1085"/>
      <c r="B470" s="195"/>
      <c r="C470" s="1090"/>
      <c r="D470" s="1092"/>
      <c r="E470" s="1109"/>
      <c r="F470" s="72"/>
      <c r="G470" s="1333" t="s">
        <v>175</v>
      </c>
      <c r="H470" s="1286"/>
      <c r="I470" s="1286"/>
      <c r="J470" s="1286"/>
      <c r="K470" s="1286" t="s">
        <v>99</v>
      </c>
      <c r="L470" s="1286"/>
      <c r="M470" s="415"/>
      <c r="N470" s="1334" t="s">
        <v>195</v>
      </c>
      <c r="O470" s="1334"/>
      <c r="P470" s="1334"/>
      <c r="Q470" s="1334"/>
      <c r="R470" s="415"/>
      <c r="S470" s="1335" t="s">
        <v>112</v>
      </c>
      <c r="T470" s="1335"/>
      <c r="U470" s="1335"/>
      <c r="V470" s="1335"/>
      <c r="W470" s="1335"/>
      <c r="X470" s="1335"/>
      <c r="Y470" s="1335"/>
      <c r="Z470" s="1335"/>
      <c r="AA470" s="73"/>
      <c r="AB470" s="1324"/>
      <c r="AC470" s="1325"/>
      <c r="AD470" s="1326"/>
    </row>
    <row r="471" spans="1:30" ht="15" customHeight="1">
      <c r="A471" s="1085"/>
      <c r="B471" s="195"/>
      <c r="C471" s="1090"/>
      <c r="D471" s="1092"/>
      <c r="E471" s="1109"/>
      <c r="F471" s="72"/>
      <c r="G471" s="1286"/>
      <c r="H471" s="1286"/>
      <c r="I471" s="1286"/>
      <c r="J471" s="1286"/>
      <c r="K471" s="1286"/>
      <c r="L471" s="1286"/>
      <c r="M471" s="415"/>
      <c r="N471" s="1334" t="s">
        <v>121</v>
      </c>
      <c r="O471" s="1334"/>
      <c r="P471" s="1334"/>
      <c r="Q471" s="1334"/>
      <c r="R471" s="415"/>
      <c r="S471" s="1336" t="s">
        <v>173</v>
      </c>
      <c r="T471" s="1337"/>
      <c r="U471" s="1337"/>
      <c r="V471" s="1347"/>
      <c r="W471" s="1347"/>
      <c r="X471" s="1347"/>
      <c r="Y471" s="1347"/>
      <c r="Z471" s="403" t="s">
        <v>174</v>
      </c>
      <c r="AA471" s="73"/>
      <c r="AB471" s="141"/>
      <c r="AC471" s="142"/>
      <c r="AD471" s="143"/>
    </row>
    <row r="472" spans="1:30" ht="15" customHeight="1">
      <c r="A472" s="1085"/>
      <c r="B472" s="195"/>
      <c r="C472" s="1090"/>
      <c r="D472" s="1092"/>
      <c r="E472" s="1109"/>
      <c r="F472" s="72"/>
      <c r="G472" s="1286"/>
      <c r="H472" s="1286"/>
      <c r="I472" s="1286"/>
      <c r="J472" s="1286"/>
      <c r="K472" s="1286" t="s">
        <v>101</v>
      </c>
      <c r="L472" s="1286"/>
      <c r="M472" s="415"/>
      <c r="N472" s="1334" t="s">
        <v>195</v>
      </c>
      <c r="O472" s="1334"/>
      <c r="P472" s="1334"/>
      <c r="Q472" s="1334"/>
      <c r="R472" s="415"/>
      <c r="S472" s="1335" t="s">
        <v>112</v>
      </c>
      <c r="T472" s="1335"/>
      <c r="U472" s="1335"/>
      <c r="V472" s="1335"/>
      <c r="W472" s="1335"/>
      <c r="X472" s="1335"/>
      <c r="Y472" s="1335"/>
      <c r="Z472" s="1335"/>
      <c r="AA472" s="73"/>
      <c r="AB472" s="141"/>
      <c r="AC472" s="142"/>
      <c r="AD472" s="143"/>
    </row>
    <row r="473" spans="1:30" ht="15" customHeight="1">
      <c r="A473" s="1085"/>
      <c r="B473" s="195"/>
      <c r="C473" s="1090"/>
      <c r="D473" s="1092"/>
      <c r="E473" s="1109"/>
      <c r="F473" s="72"/>
      <c r="G473" s="1286"/>
      <c r="H473" s="1286"/>
      <c r="I473" s="1286"/>
      <c r="J473" s="1286"/>
      <c r="K473" s="1286"/>
      <c r="L473" s="1286"/>
      <c r="M473" s="415"/>
      <c r="N473" s="1334" t="s">
        <v>121</v>
      </c>
      <c r="O473" s="1334"/>
      <c r="P473" s="1334"/>
      <c r="Q473" s="1334"/>
      <c r="R473" s="415"/>
      <c r="S473" s="1336" t="s">
        <v>173</v>
      </c>
      <c r="T473" s="1337"/>
      <c r="U473" s="1337"/>
      <c r="V473" s="1347"/>
      <c r="W473" s="1347"/>
      <c r="X473" s="1347"/>
      <c r="Y473" s="1347"/>
      <c r="Z473" s="403" t="s">
        <v>174</v>
      </c>
      <c r="AA473" s="73"/>
      <c r="AB473" s="141"/>
      <c r="AC473" s="142"/>
      <c r="AD473" s="143"/>
    </row>
    <row r="474" spans="1:30" ht="15" customHeight="1">
      <c r="A474" s="1085"/>
      <c r="B474" s="195"/>
      <c r="C474" s="1090"/>
      <c r="D474" s="1092"/>
      <c r="E474" s="1109"/>
      <c r="F474" s="72"/>
      <c r="AA474" s="73"/>
      <c r="AB474" s="141"/>
      <c r="AC474" s="142"/>
      <c r="AD474" s="143"/>
    </row>
    <row r="475" spans="1:30">
      <c r="A475" s="1085"/>
      <c r="B475" s="195"/>
      <c r="C475" s="1090"/>
      <c r="D475" s="1092"/>
      <c r="E475" s="1109"/>
      <c r="F475" s="72"/>
      <c r="G475" s="1141" t="s">
        <v>133</v>
      </c>
      <c r="H475" s="1141"/>
      <c r="I475" s="1141"/>
      <c r="J475" s="1141"/>
      <c r="K475" s="1141"/>
      <c r="L475" s="1141"/>
      <c r="M475" s="1141"/>
      <c r="N475" s="1141"/>
      <c r="O475" s="1141"/>
      <c r="P475" s="1141"/>
      <c r="Q475" s="1141"/>
      <c r="R475" s="1141"/>
      <c r="S475" s="1141"/>
      <c r="T475" s="1141"/>
      <c r="AA475" s="73"/>
      <c r="AB475" s="141"/>
      <c r="AC475" s="142"/>
      <c r="AD475" s="143"/>
    </row>
    <row r="476" spans="1:30">
      <c r="A476" s="83"/>
      <c r="B476" s="195"/>
      <c r="C476" s="1090"/>
      <c r="D476" s="1092"/>
      <c r="E476" s="1109"/>
      <c r="F476" s="72"/>
      <c r="AA476" s="73"/>
      <c r="AB476" s="141"/>
      <c r="AC476" s="142"/>
      <c r="AD476" s="143"/>
    </row>
    <row r="477" spans="1:30">
      <c r="A477" s="83"/>
      <c r="B477" s="195"/>
      <c r="C477" s="338"/>
      <c r="D477" s="330"/>
      <c r="E477" s="1109"/>
      <c r="F477" s="72"/>
      <c r="G477" s="1360"/>
      <c r="H477" s="1360"/>
      <c r="I477" s="1360"/>
      <c r="J477" s="1360"/>
      <c r="K477" s="1360"/>
      <c r="L477" s="1360"/>
      <c r="M477" s="1286" t="s">
        <v>99</v>
      </c>
      <c r="N477" s="1286"/>
      <c r="O477" s="1286"/>
      <c r="P477" s="1286"/>
      <c r="Q477" s="1286" t="s">
        <v>305</v>
      </c>
      <c r="R477" s="1286"/>
      <c r="S477" s="1286"/>
      <c r="T477" s="1286" t="s">
        <v>100</v>
      </c>
      <c r="U477" s="1286"/>
      <c r="V477" s="1286"/>
      <c r="W477" s="1286"/>
      <c r="X477" s="1286" t="s">
        <v>305</v>
      </c>
      <c r="Y477" s="1286"/>
      <c r="Z477" s="1286"/>
      <c r="AA477" s="73"/>
      <c r="AB477" s="141"/>
      <c r="AC477" s="142"/>
      <c r="AD477" s="143"/>
    </row>
    <row r="478" spans="1:30">
      <c r="A478" s="83"/>
      <c r="B478" s="195"/>
      <c r="C478" s="338"/>
      <c r="D478" s="330"/>
      <c r="E478" s="1109"/>
      <c r="F478" s="72"/>
      <c r="G478" s="1286" t="s">
        <v>249</v>
      </c>
      <c r="H478" s="1286"/>
      <c r="I478" s="1286"/>
      <c r="J478" s="1286"/>
      <c r="K478" s="1286"/>
      <c r="L478" s="1286"/>
      <c r="M478" s="1352" t="s">
        <v>189</v>
      </c>
      <c r="N478" s="1353"/>
      <c r="O478" s="1353"/>
      <c r="P478" s="1354"/>
      <c r="Q478" s="1355"/>
      <c r="R478" s="1355"/>
      <c r="S478" s="1355"/>
      <c r="T478" s="1356" t="s">
        <v>189</v>
      </c>
      <c r="U478" s="1356"/>
      <c r="V478" s="1356"/>
      <c r="W478" s="1356"/>
      <c r="X478" s="1355"/>
      <c r="Y478" s="1355"/>
      <c r="Z478" s="1355"/>
      <c r="AA478" s="73"/>
      <c r="AB478" s="141"/>
      <c r="AC478" s="142"/>
      <c r="AD478" s="143"/>
    </row>
    <row r="479" spans="1:30">
      <c r="A479" s="83"/>
      <c r="B479" s="195"/>
      <c r="C479" s="338"/>
      <c r="D479" s="330"/>
      <c r="E479" s="1109"/>
      <c r="F479" s="72"/>
      <c r="G479" s="1286" t="s">
        <v>335</v>
      </c>
      <c r="H479" s="1286"/>
      <c r="I479" s="1286"/>
      <c r="J479" s="1286"/>
      <c r="K479" s="1286"/>
      <c r="L479" s="1286"/>
      <c r="M479" s="1357"/>
      <c r="N479" s="1358"/>
      <c r="O479" s="1358"/>
      <c r="P479" s="1358"/>
      <c r="Q479" s="1358"/>
      <c r="R479" s="1358"/>
      <c r="S479" s="1358"/>
      <c r="T479" s="1358"/>
      <c r="U479" s="1358"/>
      <c r="V479" s="1358"/>
      <c r="W479" s="1358"/>
      <c r="X479" s="1358"/>
      <c r="Y479" s="1358"/>
      <c r="Z479" s="1359"/>
      <c r="AA479" s="73"/>
      <c r="AB479" s="141"/>
      <c r="AC479" s="142"/>
      <c r="AD479" s="143"/>
    </row>
    <row r="480" spans="1:30">
      <c r="A480" s="83"/>
      <c r="B480" s="195"/>
      <c r="C480" s="338"/>
      <c r="D480" s="330"/>
      <c r="E480" s="1109"/>
      <c r="F480" s="72"/>
      <c r="G480" s="1304" t="s">
        <v>1169</v>
      </c>
      <c r="H480" s="1305"/>
      <c r="I480" s="1297" t="s">
        <v>96</v>
      </c>
      <c r="J480" s="1310"/>
      <c r="K480" s="1310"/>
      <c r="L480" s="1298"/>
      <c r="M480" s="1311" t="s">
        <v>189</v>
      </c>
      <c r="N480" s="1312"/>
      <c r="O480" s="1312"/>
      <c r="P480" s="1313"/>
      <c r="Q480" s="1314"/>
      <c r="R480" s="1314"/>
      <c r="S480" s="1314"/>
      <c r="T480" s="1315" t="s">
        <v>189</v>
      </c>
      <c r="U480" s="1315"/>
      <c r="V480" s="1315"/>
      <c r="W480" s="1315"/>
      <c r="X480" s="1314"/>
      <c r="Y480" s="1314"/>
      <c r="Z480" s="1314"/>
      <c r="AA480" s="73"/>
      <c r="AB480" s="141"/>
      <c r="AC480" s="142"/>
      <c r="AD480" s="143"/>
    </row>
    <row r="481" spans="1:46" ht="13.5" customHeight="1">
      <c r="A481" s="83"/>
      <c r="B481" s="195"/>
      <c r="C481" s="338"/>
      <c r="D481" s="330"/>
      <c r="E481" s="1109"/>
      <c r="F481" s="72"/>
      <c r="G481" s="1306"/>
      <c r="H481" s="1307"/>
      <c r="I481" s="1316" t="s">
        <v>1170</v>
      </c>
      <c r="J481" s="1317"/>
      <c r="K481" s="1317"/>
      <c r="L481" s="1318"/>
      <c r="M481" s="1319" t="s">
        <v>189</v>
      </c>
      <c r="N481" s="1320"/>
      <c r="O481" s="1320"/>
      <c r="P481" s="1321"/>
      <c r="Q481" s="1322" t="str">
        <f>IF(COUNTA($M$470:$M$471,$R$470:$R$471)&gt;0,"該当","")</f>
        <v/>
      </c>
      <c r="R481" s="1322"/>
      <c r="S481" s="1322"/>
      <c r="T481" s="1323" t="s">
        <v>189</v>
      </c>
      <c r="U481" s="1323"/>
      <c r="V481" s="1323"/>
      <c r="W481" s="1323"/>
      <c r="X481" s="1322" t="str">
        <f>IF(COUNTA($M$472:$M$473,$R$472:$R$473)&gt;0,"該当","")</f>
        <v/>
      </c>
      <c r="Y481" s="1322"/>
      <c r="Z481" s="1322"/>
      <c r="AA481" s="159"/>
      <c r="AB481" s="141"/>
      <c r="AC481" s="142"/>
      <c r="AD481" s="143"/>
      <c r="AH481" s="99"/>
      <c r="AI481" s="99"/>
      <c r="AJ481" s="99"/>
      <c r="AK481" s="99"/>
      <c r="AL481" s="99"/>
      <c r="AM481" s="99"/>
      <c r="AN481" s="99"/>
      <c r="AO481" s="99"/>
      <c r="AP481" s="99"/>
      <c r="AQ481" s="99"/>
      <c r="AR481" s="99"/>
      <c r="AS481" s="99"/>
      <c r="AT481" s="99"/>
    </row>
    <row r="482" spans="1:46" ht="13.5" customHeight="1">
      <c r="A482" s="83"/>
      <c r="B482" s="195"/>
      <c r="C482" s="338"/>
      <c r="D482" s="330"/>
      <c r="E482" s="1109"/>
      <c r="F482" s="72"/>
      <c r="G482" s="1308"/>
      <c r="H482" s="1309"/>
      <c r="I482" s="1291" t="s">
        <v>1171</v>
      </c>
      <c r="J482" s="1342"/>
      <c r="K482" s="1342"/>
      <c r="L482" s="1292"/>
      <c r="M482" s="1343" t="s">
        <v>189</v>
      </c>
      <c r="N482" s="1344"/>
      <c r="O482" s="1344"/>
      <c r="P482" s="1345"/>
      <c r="Q482" s="1302" t="str">
        <f>IF(COUNT($M$470:$M$471,$R$470:$R$471)&gt;0,"〇","")</f>
        <v/>
      </c>
      <c r="R482" s="1302"/>
      <c r="S482" s="1302"/>
      <c r="T482" s="1303" t="s">
        <v>189</v>
      </c>
      <c r="U482" s="1303"/>
      <c r="V482" s="1303"/>
      <c r="W482" s="1303"/>
      <c r="X482" s="1302"/>
      <c r="Y482" s="1302"/>
      <c r="Z482" s="1302"/>
      <c r="AA482" s="159"/>
      <c r="AB482" s="141"/>
      <c r="AC482" s="142"/>
      <c r="AD482" s="143"/>
      <c r="AH482" s="99"/>
      <c r="AI482" s="99"/>
      <c r="AJ482" s="99"/>
      <c r="AK482" s="99"/>
      <c r="AL482" s="99"/>
      <c r="AM482" s="99"/>
      <c r="AN482" s="99"/>
      <c r="AO482" s="99"/>
      <c r="AP482" s="99"/>
      <c r="AQ482" s="99"/>
      <c r="AR482" s="99"/>
      <c r="AS482" s="99"/>
      <c r="AT482" s="99"/>
    </row>
    <row r="483" spans="1:46">
      <c r="A483" s="83"/>
      <c r="B483" s="195"/>
      <c r="C483" s="338"/>
      <c r="D483" s="330"/>
      <c r="E483" s="1109"/>
      <c r="F483" s="72"/>
      <c r="G483" s="1" t="s">
        <v>103</v>
      </c>
      <c r="H483" s="1341" t="s">
        <v>136</v>
      </c>
      <c r="I483" s="1341"/>
      <c r="J483" s="1341"/>
      <c r="K483" s="1341"/>
      <c r="L483" s="1341"/>
      <c r="M483" s="1341"/>
      <c r="N483" s="1341"/>
      <c r="O483" s="1341"/>
      <c r="P483" s="1341"/>
      <c r="Q483" s="1341"/>
      <c r="R483" s="1341"/>
      <c r="S483" s="1341"/>
      <c r="T483" s="1341"/>
      <c r="U483" s="1341"/>
      <c r="V483" s="1341"/>
      <c r="W483" s="1341"/>
      <c r="X483" s="1341"/>
      <c r="Y483" s="1341"/>
      <c r="Z483" s="1341"/>
      <c r="AA483" s="159"/>
      <c r="AB483" s="141"/>
      <c r="AC483" s="142"/>
      <c r="AD483" s="143"/>
      <c r="AH483" s="99"/>
      <c r="AI483" s="99"/>
      <c r="AJ483" s="99"/>
      <c r="AK483" s="99"/>
      <c r="AL483" s="99"/>
      <c r="AM483" s="99"/>
      <c r="AN483" s="99"/>
      <c r="AO483" s="99"/>
      <c r="AP483" s="99"/>
      <c r="AQ483" s="99"/>
      <c r="AR483" s="99"/>
      <c r="AS483" s="99"/>
      <c r="AT483" s="99"/>
    </row>
    <row r="484" spans="1:46">
      <c r="A484" s="83"/>
      <c r="B484" s="195"/>
      <c r="C484" s="338"/>
      <c r="D484" s="330"/>
      <c r="E484" s="1109"/>
      <c r="F484" s="72"/>
      <c r="H484" s="65"/>
      <c r="I484" s="65"/>
      <c r="J484" s="65"/>
      <c r="K484" s="65"/>
      <c r="L484" s="65"/>
      <c r="M484" s="65"/>
      <c r="N484" s="65"/>
      <c r="O484" s="65"/>
      <c r="P484" s="65"/>
      <c r="Q484" s="65"/>
      <c r="R484" s="65"/>
      <c r="S484" s="65"/>
      <c r="T484" s="65"/>
      <c r="U484" s="65"/>
      <c r="V484" s="65"/>
      <c r="W484" s="65"/>
      <c r="X484" s="65"/>
      <c r="Y484" s="65"/>
      <c r="Z484" s="65"/>
      <c r="AA484" s="159"/>
      <c r="AB484" s="141"/>
      <c r="AC484" s="142"/>
      <c r="AD484" s="143"/>
      <c r="AH484" s="99"/>
      <c r="AI484" s="99"/>
      <c r="AJ484" s="99"/>
      <c r="AK484" s="99"/>
      <c r="AL484" s="99"/>
      <c r="AM484" s="99"/>
      <c r="AN484" s="99"/>
      <c r="AO484" s="99"/>
      <c r="AP484" s="99"/>
      <c r="AQ484" s="99"/>
      <c r="AR484" s="99"/>
      <c r="AS484" s="99"/>
      <c r="AT484" s="99"/>
    </row>
    <row r="485" spans="1:46">
      <c r="A485" s="83"/>
      <c r="B485" s="195"/>
      <c r="C485" s="338"/>
      <c r="D485" s="330"/>
      <c r="E485" s="1109"/>
      <c r="F485" s="72"/>
      <c r="H485" s="65"/>
      <c r="I485" s="65"/>
      <c r="J485" s="65"/>
      <c r="K485" s="65"/>
      <c r="L485" s="65"/>
      <c r="M485" s="65"/>
      <c r="N485" s="65"/>
      <c r="O485" s="65"/>
      <c r="P485" s="65"/>
      <c r="Q485" s="65"/>
      <c r="R485" s="65"/>
      <c r="S485" s="65"/>
      <c r="T485" s="65"/>
      <c r="U485" s="65"/>
      <c r="V485" s="65"/>
      <c r="W485" s="65"/>
      <c r="X485" s="65"/>
      <c r="Y485" s="65"/>
      <c r="Z485" s="65"/>
      <c r="AA485" s="159"/>
      <c r="AB485" s="141"/>
      <c r="AC485" s="142"/>
      <c r="AD485" s="143"/>
      <c r="AH485" s="99"/>
      <c r="AI485" s="99"/>
      <c r="AJ485" s="99"/>
      <c r="AK485" s="99"/>
      <c r="AL485" s="99"/>
      <c r="AM485" s="99"/>
      <c r="AN485" s="99"/>
      <c r="AO485" s="99"/>
      <c r="AP485" s="99"/>
      <c r="AQ485" s="99"/>
      <c r="AR485" s="99"/>
      <c r="AS485" s="99"/>
      <c r="AT485" s="99"/>
    </row>
    <row r="486" spans="1:46">
      <c r="A486" s="83"/>
      <c r="B486" s="195"/>
      <c r="C486" s="338"/>
      <c r="D486" s="330"/>
      <c r="E486" s="1109"/>
      <c r="F486" s="72"/>
      <c r="H486" s="65"/>
      <c r="I486" s="65"/>
      <c r="J486" s="65"/>
      <c r="K486" s="65"/>
      <c r="L486" s="65"/>
      <c r="M486" s="65"/>
      <c r="N486" s="65"/>
      <c r="O486" s="65"/>
      <c r="P486" s="65"/>
      <c r="Q486" s="65"/>
      <c r="R486" s="65"/>
      <c r="S486" s="65"/>
      <c r="T486" s="65"/>
      <c r="U486" s="65"/>
      <c r="V486" s="65"/>
      <c r="W486" s="65"/>
      <c r="X486" s="65"/>
      <c r="Y486" s="65"/>
      <c r="Z486" s="65"/>
      <c r="AA486" s="159"/>
      <c r="AB486" s="141"/>
      <c r="AC486" s="142"/>
      <c r="AD486" s="143"/>
      <c r="AH486" s="99"/>
      <c r="AI486" s="99"/>
      <c r="AJ486" s="99"/>
      <c r="AK486" s="99"/>
      <c r="AL486" s="99"/>
      <c r="AM486" s="99"/>
      <c r="AN486" s="99"/>
      <c r="AO486" s="99"/>
      <c r="AP486" s="99"/>
      <c r="AQ486" s="99"/>
      <c r="AR486" s="99"/>
      <c r="AS486" s="99"/>
      <c r="AT486" s="99"/>
    </row>
    <row r="487" spans="1:46">
      <c r="A487" s="83"/>
      <c r="B487" s="195"/>
      <c r="C487" s="338"/>
      <c r="D487" s="330"/>
      <c r="E487" s="1109"/>
      <c r="F487" s="72"/>
      <c r="H487" s="65"/>
      <c r="I487" s="65"/>
      <c r="J487" s="65"/>
      <c r="K487" s="65"/>
      <c r="L487" s="65"/>
      <c r="M487" s="65"/>
      <c r="N487" s="65"/>
      <c r="O487" s="65"/>
      <c r="P487" s="65"/>
      <c r="Q487" s="65"/>
      <c r="R487" s="65"/>
      <c r="S487" s="65"/>
      <c r="T487" s="65"/>
      <c r="U487" s="65"/>
      <c r="V487" s="65"/>
      <c r="W487" s="65"/>
      <c r="X487" s="65"/>
      <c r="Y487" s="65"/>
      <c r="Z487" s="65"/>
      <c r="AA487" s="159"/>
      <c r="AB487" s="141"/>
      <c r="AC487" s="142"/>
      <c r="AD487" s="143"/>
      <c r="AH487" s="99"/>
      <c r="AI487" s="99"/>
      <c r="AJ487" s="99"/>
      <c r="AK487" s="99"/>
      <c r="AL487" s="99"/>
      <c r="AM487" s="99"/>
      <c r="AN487" s="99"/>
      <c r="AO487" s="99"/>
      <c r="AP487" s="99"/>
      <c r="AQ487" s="99"/>
      <c r="AR487" s="99"/>
      <c r="AS487" s="99"/>
      <c r="AT487" s="99"/>
    </row>
    <row r="488" spans="1:46">
      <c r="A488" s="83"/>
      <c r="B488" s="195"/>
      <c r="C488" s="338"/>
      <c r="D488" s="330"/>
      <c r="E488" s="1109"/>
      <c r="F488" s="72"/>
      <c r="H488" s="65"/>
      <c r="I488" s="65"/>
      <c r="J488" s="65"/>
      <c r="K488" s="65"/>
      <c r="L488" s="65"/>
      <c r="M488" s="65"/>
      <c r="N488" s="65"/>
      <c r="O488" s="65"/>
      <c r="P488" s="65"/>
      <c r="Q488" s="65"/>
      <c r="R488" s="65"/>
      <c r="S488" s="65"/>
      <c r="T488" s="65"/>
      <c r="U488" s="65"/>
      <c r="V488" s="65"/>
      <c r="W488" s="65"/>
      <c r="X488" s="65"/>
      <c r="Y488" s="65"/>
      <c r="Z488" s="65"/>
      <c r="AA488" s="159"/>
      <c r="AB488" s="141"/>
      <c r="AC488" s="142"/>
      <c r="AD488" s="143"/>
      <c r="AH488" s="99"/>
      <c r="AI488" s="99"/>
      <c r="AJ488" s="99"/>
      <c r="AK488" s="99"/>
      <c r="AL488" s="99"/>
      <c r="AM488" s="99"/>
      <c r="AN488" s="99"/>
      <c r="AO488" s="99"/>
      <c r="AP488" s="99"/>
      <c r="AQ488" s="99"/>
      <c r="AR488" s="99"/>
      <c r="AS488" s="99"/>
      <c r="AT488" s="99"/>
    </row>
    <row r="489" spans="1:46">
      <c r="A489" s="83"/>
      <c r="B489" s="195"/>
      <c r="C489" s="338"/>
      <c r="D489" s="330"/>
      <c r="E489" s="1109"/>
      <c r="F489" s="72"/>
      <c r="H489" s="65"/>
      <c r="I489" s="65"/>
      <c r="J489" s="65"/>
      <c r="K489" s="65"/>
      <c r="L489" s="65"/>
      <c r="M489" s="65"/>
      <c r="N489" s="65"/>
      <c r="O489" s="65"/>
      <c r="P489" s="65"/>
      <c r="Q489" s="65"/>
      <c r="R489" s="65"/>
      <c r="S489" s="65"/>
      <c r="T489" s="65"/>
      <c r="U489" s="65"/>
      <c r="V489" s="65"/>
      <c r="W489" s="65"/>
      <c r="X489" s="65"/>
      <c r="Y489" s="65"/>
      <c r="Z489" s="65"/>
      <c r="AA489" s="159"/>
      <c r="AB489" s="141"/>
      <c r="AC489" s="142"/>
      <c r="AD489" s="143"/>
      <c r="AH489" s="99"/>
      <c r="AI489" s="99"/>
      <c r="AJ489" s="99"/>
      <c r="AK489" s="99"/>
      <c r="AL489" s="99"/>
      <c r="AM489" s="99"/>
      <c r="AN489" s="99"/>
      <c r="AO489" s="99"/>
      <c r="AP489" s="99"/>
      <c r="AQ489" s="99"/>
      <c r="AR489" s="99"/>
      <c r="AS489" s="99"/>
      <c r="AT489" s="99"/>
    </row>
    <row r="490" spans="1:46">
      <c r="A490" s="83"/>
      <c r="B490" s="195"/>
      <c r="C490" s="338"/>
      <c r="D490" s="330"/>
      <c r="E490" s="1109"/>
      <c r="F490" s="72"/>
      <c r="H490" s="65"/>
      <c r="I490" s="65"/>
      <c r="J490" s="65"/>
      <c r="K490" s="65"/>
      <c r="L490" s="65"/>
      <c r="M490" s="65"/>
      <c r="N490" s="65"/>
      <c r="O490" s="65"/>
      <c r="P490" s="65"/>
      <c r="Q490" s="65"/>
      <c r="R490" s="65"/>
      <c r="S490" s="65"/>
      <c r="T490" s="65"/>
      <c r="U490" s="65"/>
      <c r="V490" s="65"/>
      <c r="W490" s="65"/>
      <c r="X490" s="65"/>
      <c r="Y490" s="65"/>
      <c r="Z490" s="65"/>
      <c r="AA490" s="159"/>
      <c r="AB490" s="141"/>
      <c r="AC490" s="142"/>
      <c r="AD490" s="143"/>
      <c r="AH490" s="99"/>
      <c r="AI490" s="99"/>
      <c r="AJ490" s="99"/>
      <c r="AK490" s="99"/>
      <c r="AL490" s="99"/>
      <c r="AM490" s="99"/>
      <c r="AN490" s="99"/>
      <c r="AO490" s="99"/>
      <c r="AP490" s="99"/>
      <c r="AQ490" s="99"/>
      <c r="AR490" s="99"/>
      <c r="AS490" s="99"/>
      <c r="AT490" s="99"/>
    </row>
    <row r="491" spans="1:46">
      <c r="A491" s="90"/>
      <c r="B491" s="204"/>
      <c r="C491" s="357"/>
      <c r="D491" s="349"/>
      <c r="E491" s="1346"/>
      <c r="F491" s="103"/>
      <c r="G491" s="84"/>
      <c r="H491" s="228"/>
      <c r="I491" s="228"/>
      <c r="J491" s="228"/>
      <c r="K491" s="228"/>
      <c r="L491" s="228"/>
      <c r="M491" s="228"/>
      <c r="N491" s="228"/>
      <c r="O491" s="228"/>
      <c r="P491" s="228"/>
      <c r="Q491" s="228"/>
      <c r="R491" s="228"/>
      <c r="S491" s="228"/>
      <c r="T491" s="228"/>
      <c r="U491" s="228"/>
      <c r="V491" s="228"/>
      <c r="W491" s="228"/>
      <c r="X491" s="228"/>
      <c r="Y491" s="228"/>
      <c r="Z491" s="228"/>
      <c r="AA491" s="574"/>
      <c r="AB491" s="149"/>
      <c r="AC491" s="150"/>
      <c r="AD491" s="151"/>
      <c r="AH491" s="99"/>
      <c r="AI491" s="99"/>
      <c r="AJ491" s="99"/>
      <c r="AK491" s="99"/>
      <c r="AL491" s="99"/>
      <c r="AM491" s="99"/>
      <c r="AN491" s="99"/>
      <c r="AO491" s="99"/>
      <c r="AP491" s="99"/>
      <c r="AQ491" s="99"/>
      <c r="AR491" s="99"/>
      <c r="AS491" s="99"/>
      <c r="AT491" s="99"/>
    </row>
    <row r="492" spans="1:46" s="160" customFormat="1" ht="3" customHeight="1">
      <c r="A492" s="81"/>
      <c r="B492" s="195"/>
      <c r="C492" s="161"/>
      <c r="D492" s="162"/>
      <c r="E492" s="81"/>
      <c r="F492" s="163"/>
      <c r="G492" s="164"/>
      <c r="H492" s="164"/>
      <c r="I492" s="164"/>
      <c r="J492" s="164"/>
      <c r="K492" s="164"/>
      <c r="L492" s="164"/>
      <c r="M492" s="164"/>
      <c r="N492" s="164"/>
      <c r="O492" s="164"/>
      <c r="P492" s="164"/>
      <c r="Q492" s="164"/>
      <c r="R492" s="164"/>
      <c r="S492" s="164"/>
      <c r="T492" s="164"/>
      <c r="U492" s="164"/>
      <c r="V492" s="164"/>
      <c r="W492" s="164"/>
      <c r="X492" s="164"/>
      <c r="Y492" s="164"/>
      <c r="Z492" s="164"/>
      <c r="AA492" s="165"/>
      <c r="AB492" s="342"/>
      <c r="AC492" s="343"/>
      <c r="AD492" s="344"/>
    </row>
    <row r="493" spans="1:46" ht="13.5" customHeight="1">
      <c r="A493" s="83"/>
      <c r="B493" s="527">
        <v>22</v>
      </c>
      <c r="C493" s="1258" t="s">
        <v>336</v>
      </c>
      <c r="D493" s="1259" t="s">
        <v>312</v>
      </c>
      <c r="E493" s="1109" t="s">
        <v>1172</v>
      </c>
      <c r="F493" s="124"/>
      <c r="G493" s="1096" t="s">
        <v>114</v>
      </c>
      <c r="H493" s="1096"/>
      <c r="I493" s="1096"/>
      <c r="J493" s="1096"/>
      <c r="K493" s="1096"/>
      <c r="L493" s="1096"/>
      <c r="M493" s="1096"/>
      <c r="N493" s="1110" t="s">
        <v>1110</v>
      </c>
      <c r="O493" s="1110"/>
      <c r="P493" s="1110"/>
      <c r="Q493" s="1110"/>
      <c r="R493" s="1110"/>
      <c r="S493" s="1110"/>
      <c r="T493" s="1110"/>
      <c r="U493" s="1110"/>
      <c r="V493" s="1110"/>
      <c r="AA493" s="73"/>
      <c r="AB493" s="1324" t="s">
        <v>191</v>
      </c>
      <c r="AC493" s="1325"/>
      <c r="AD493" s="1326"/>
    </row>
    <row r="494" spans="1:46">
      <c r="A494" s="83"/>
      <c r="B494" s="571"/>
      <c r="C494" s="1258"/>
      <c r="D494" s="1259"/>
      <c r="E494" s="1109"/>
      <c r="F494" s="124"/>
      <c r="G494" s="1096"/>
      <c r="H494" s="1096"/>
      <c r="I494" s="1096"/>
      <c r="J494" s="1096"/>
      <c r="K494" s="1096"/>
      <c r="L494" s="1096"/>
      <c r="M494" s="1096"/>
      <c r="N494" s="1110"/>
      <c r="O494" s="1110"/>
      <c r="P494" s="1110"/>
      <c r="Q494" s="1110"/>
      <c r="R494" s="1110"/>
      <c r="S494" s="1110"/>
      <c r="T494" s="1110"/>
      <c r="U494" s="1110"/>
      <c r="V494" s="1110"/>
      <c r="AA494" s="73"/>
      <c r="AB494" s="1324"/>
      <c r="AC494" s="1325"/>
      <c r="AD494" s="1326"/>
    </row>
    <row r="495" spans="1:46">
      <c r="A495" s="83"/>
      <c r="B495" s="527"/>
      <c r="C495" s="1258"/>
      <c r="D495" s="1259"/>
      <c r="E495" s="1109"/>
      <c r="F495" s="124"/>
      <c r="G495" s="1164" t="s">
        <v>215</v>
      </c>
      <c r="H495" s="1164"/>
      <c r="I495" s="1164"/>
      <c r="J495" s="1164"/>
      <c r="K495" s="1164"/>
      <c r="L495" s="1164"/>
      <c r="M495" s="1164"/>
      <c r="N495" s="1164"/>
      <c r="O495" s="1164"/>
      <c r="P495" s="1164"/>
      <c r="Q495" s="1164"/>
      <c r="R495" s="1164"/>
      <c r="S495" s="1164"/>
      <c r="T495" s="1164"/>
      <c r="U495" s="1164"/>
      <c r="V495" s="1164"/>
      <c r="W495" s="1164"/>
      <c r="X495" s="1164"/>
      <c r="Y495" s="1164"/>
      <c r="Z495" s="1164"/>
      <c r="AA495" s="73"/>
      <c r="AB495" s="1324"/>
      <c r="AC495" s="1325"/>
      <c r="AD495" s="1326"/>
    </row>
    <row r="496" spans="1:46">
      <c r="A496" s="83"/>
      <c r="B496" s="527"/>
      <c r="C496" s="1258"/>
      <c r="D496" s="575"/>
      <c r="E496" s="1109"/>
      <c r="F496" s="124"/>
      <c r="G496" s="1168"/>
      <c r="H496" s="1169"/>
      <c r="I496" s="1169"/>
      <c r="J496" s="1169"/>
      <c r="K496" s="1169"/>
      <c r="L496" s="1169"/>
      <c r="M496" s="1169"/>
      <c r="N496" s="1169"/>
      <c r="O496" s="1169"/>
      <c r="P496" s="1169"/>
      <c r="Q496" s="1169"/>
      <c r="R496" s="1169"/>
      <c r="S496" s="1169"/>
      <c r="T496" s="1169"/>
      <c r="U496" s="1169"/>
      <c r="V496" s="1169"/>
      <c r="W496" s="1169"/>
      <c r="X496" s="1169"/>
      <c r="Y496" s="1169"/>
      <c r="Z496" s="1170"/>
      <c r="AA496" s="126"/>
      <c r="AB496" s="141"/>
      <c r="AC496" s="142"/>
      <c r="AD496" s="143"/>
    </row>
    <row r="497" spans="1:30">
      <c r="A497" s="83"/>
      <c r="B497" s="527"/>
      <c r="C497" s="576"/>
      <c r="D497" s="575"/>
      <c r="E497" s="1109"/>
      <c r="F497" s="124"/>
      <c r="G497" s="1338"/>
      <c r="H497" s="1339"/>
      <c r="I497" s="1339"/>
      <c r="J497" s="1339"/>
      <c r="K497" s="1339"/>
      <c r="L497" s="1339"/>
      <c r="M497" s="1339"/>
      <c r="N497" s="1339"/>
      <c r="O497" s="1339"/>
      <c r="P497" s="1339"/>
      <c r="Q497" s="1339"/>
      <c r="R497" s="1339"/>
      <c r="S497" s="1339"/>
      <c r="T497" s="1339"/>
      <c r="U497" s="1339"/>
      <c r="V497" s="1339"/>
      <c r="W497" s="1339"/>
      <c r="X497" s="1339"/>
      <c r="Y497" s="1339"/>
      <c r="Z497" s="1340"/>
      <c r="AA497" s="126"/>
      <c r="AB497" s="141"/>
      <c r="AC497" s="142"/>
      <c r="AD497" s="143"/>
    </row>
    <row r="498" spans="1:30">
      <c r="A498" s="83"/>
      <c r="B498" s="527"/>
      <c r="C498" s="576"/>
      <c r="D498" s="575"/>
      <c r="E498" s="1109"/>
      <c r="F498" s="124"/>
      <c r="G498" s="1338"/>
      <c r="H498" s="1339"/>
      <c r="I498" s="1339"/>
      <c r="J498" s="1339"/>
      <c r="K498" s="1339"/>
      <c r="L498" s="1339"/>
      <c r="M498" s="1339"/>
      <c r="N498" s="1339"/>
      <c r="O498" s="1339"/>
      <c r="P498" s="1339"/>
      <c r="Q498" s="1339"/>
      <c r="R498" s="1339"/>
      <c r="S498" s="1339"/>
      <c r="T498" s="1339"/>
      <c r="U498" s="1339"/>
      <c r="V498" s="1339"/>
      <c r="W498" s="1339"/>
      <c r="X498" s="1339"/>
      <c r="Y498" s="1339"/>
      <c r="Z498" s="1340"/>
      <c r="AA498" s="126"/>
      <c r="AB498" s="141"/>
      <c r="AC498" s="142"/>
      <c r="AD498" s="143"/>
    </row>
    <row r="499" spans="1:30">
      <c r="A499" s="83"/>
      <c r="B499" s="527"/>
      <c r="C499" s="576"/>
      <c r="D499" s="575"/>
      <c r="E499" s="1109"/>
      <c r="F499" s="124"/>
      <c r="G499" s="1338"/>
      <c r="H499" s="1339"/>
      <c r="I499" s="1339"/>
      <c r="J499" s="1339"/>
      <c r="K499" s="1339"/>
      <c r="L499" s="1339"/>
      <c r="M499" s="1339"/>
      <c r="N499" s="1339"/>
      <c r="O499" s="1339"/>
      <c r="P499" s="1339"/>
      <c r="Q499" s="1339"/>
      <c r="R499" s="1339"/>
      <c r="S499" s="1339"/>
      <c r="T499" s="1339"/>
      <c r="U499" s="1339"/>
      <c r="V499" s="1339"/>
      <c r="W499" s="1339"/>
      <c r="X499" s="1339"/>
      <c r="Y499" s="1339"/>
      <c r="Z499" s="1340"/>
      <c r="AA499" s="126"/>
      <c r="AB499" s="141"/>
      <c r="AC499" s="142"/>
      <c r="AD499" s="143"/>
    </row>
    <row r="500" spans="1:30" ht="21.75" customHeight="1">
      <c r="A500" s="83"/>
      <c r="B500" s="527"/>
      <c r="C500" s="576"/>
      <c r="D500" s="575"/>
      <c r="E500" s="1109"/>
      <c r="F500" s="124"/>
      <c r="G500" s="1171"/>
      <c r="H500" s="1172"/>
      <c r="I500" s="1172"/>
      <c r="J500" s="1172"/>
      <c r="K500" s="1172"/>
      <c r="L500" s="1172"/>
      <c r="M500" s="1172"/>
      <c r="N500" s="1172"/>
      <c r="O500" s="1172"/>
      <c r="P500" s="1172"/>
      <c r="Q500" s="1172"/>
      <c r="R500" s="1172"/>
      <c r="S500" s="1172"/>
      <c r="T500" s="1172"/>
      <c r="U500" s="1172"/>
      <c r="V500" s="1172"/>
      <c r="W500" s="1172"/>
      <c r="X500" s="1172"/>
      <c r="Y500" s="1172"/>
      <c r="Z500" s="1173"/>
      <c r="AA500" s="126"/>
      <c r="AB500" s="141"/>
      <c r="AC500" s="142"/>
      <c r="AD500" s="143"/>
    </row>
    <row r="501" spans="1:30" ht="6.6" customHeight="1">
      <c r="A501" s="81"/>
      <c r="B501" s="527"/>
      <c r="C501" s="576"/>
      <c r="D501" s="575"/>
      <c r="E501" s="83"/>
      <c r="F501" s="72"/>
      <c r="AA501" s="73"/>
      <c r="AB501" s="141"/>
      <c r="AC501" s="142"/>
      <c r="AD501" s="143"/>
    </row>
    <row r="502" spans="1:30" ht="13.5" customHeight="1">
      <c r="A502" s="81"/>
      <c r="B502" s="527">
        <v>23</v>
      </c>
      <c r="C502" s="1258" t="s">
        <v>685</v>
      </c>
      <c r="D502" s="1259" t="s">
        <v>1126</v>
      </c>
      <c r="E502" s="1109" t="s">
        <v>983</v>
      </c>
      <c r="F502" s="72"/>
      <c r="G502" s="1096" t="s">
        <v>114</v>
      </c>
      <c r="H502" s="1096"/>
      <c r="I502" s="1096"/>
      <c r="J502" s="1096"/>
      <c r="K502" s="1096"/>
      <c r="L502" s="1096"/>
      <c r="M502" s="1096"/>
      <c r="N502" s="1110" t="s">
        <v>1110</v>
      </c>
      <c r="O502" s="1110"/>
      <c r="P502" s="1110"/>
      <c r="Q502" s="1110"/>
      <c r="R502" s="1110"/>
      <c r="S502" s="1110"/>
      <c r="T502" s="1110"/>
      <c r="U502" s="1110"/>
      <c r="V502" s="1110"/>
      <c r="AA502" s="73"/>
      <c r="AB502" s="1324" t="s">
        <v>191</v>
      </c>
      <c r="AC502" s="1325"/>
      <c r="AD502" s="1326"/>
    </row>
    <row r="503" spans="1:30">
      <c r="A503" s="81"/>
      <c r="B503" s="571"/>
      <c r="C503" s="1258"/>
      <c r="D503" s="1259"/>
      <c r="E503" s="1109"/>
      <c r="F503" s="72"/>
      <c r="G503" s="1096"/>
      <c r="H503" s="1096"/>
      <c r="I503" s="1096"/>
      <c r="J503" s="1096"/>
      <c r="K503" s="1096"/>
      <c r="L503" s="1096"/>
      <c r="M503" s="1096"/>
      <c r="N503" s="1110"/>
      <c r="O503" s="1110"/>
      <c r="P503" s="1110"/>
      <c r="Q503" s="1110"/>
      <c r="R503" s="1110"/>
      <c r="S503" s="1110"/>
      <c r="T503" s="1110"/>
      <c r="U503" s="1110"/>
      <c r="V503" s="1110"/>
      <c r="AA503" s="73"/>
      <c r="AB503" s="1324"/>
      <c r="AC503" s="1325"/>
      <c r="AD503" s="1326"/>
    </row>
    <row r="504" spans="1:30" ht="6.6" customHeight="1">
      <c r="A504" s="81"/>
      <c r="B504" s="527"/>
      <c r="C504" s="1258"/>
      <c r="D504" s="1259"/>
      <c r="E504" s="1109"/>
      <c r="F504" s="72"/>
      <c r="AA504" s="73"/>
      <c r="AB504" s="1324"/>
      <c r="AC504" s="1325"/>
      <c r="AD504" s="1326"/>
    </row>
    <row r="505" spans="1:30">
      <c r="A505" s="81"/>
      <c r="B505" s="527"/>
      <c r="C505" s="1258"/>
      <c r="D505" s="1259"/>
      <c r="E505" s="1109"/>
      <c r="F505" s="72"/>
      <c r="G505" s="84" t="s">
        <v>337</v>
      </c>
      <c r="H505" s="84"/>
      <c r="I505" s="84"/>
      <c r="J505" s="84"/>
      <c r="K505" s="1181" t="s">
        <v>189</v>
      </c>
      <c r="L505" s="1186"/>
      <c r="M505" s="1186"/>
      <c r="N505" s="1182"/>
      <c r="O505" s="317"/>
      <c r="P505" s="400" t="s">
        <v>1173</v>
      </c>
      <c r="Q505" s="577"/>
      <c r="R505" s="577"/>
      <c r="S505" s="577"/>
      <c r="T505" s="578"/>
      <c r="U505" s="1328"/>
      <c r="V505" s="1329"/>
      <c r="W505" s="1329"/>
      <c r="X505" s="1329"/>
      <c r="Y505" s="1329"/>
      <c r="Z505" s="1330"/>
      <c r="AA505" s="73"/>
      <c r="AB505" s="141"/>
      <c r="AC505" s="142"/>
      <c r="AD505" s="143"/>
    </row>
    <row r="506" spans="1:30">
      <c r="A506" s="81"/>
      <c r="B506" s="527"/>
      <c r="C506" s="1258"/>
      <c r="D506" s="1259"/>
      <c r="E506" s="1109"/>
      <c r="F506" s="72"/>
      <c r="G506" s="1331" t="s">
        <v>1174</v>
      </c>
      <c r="H506" s="1331"/>
      <c r="I506" s="1331"/>
      <c r="J506" s="1331"/>
      <c r="K506" s="1331"/>
      <c r="L506" s="1331"/>
      <c r="M506" s="1331"/>
      <c r="N506" s="1331"/>
      <c r="O506" s="1331"/>
      <c r="P506" s="1331"/>
      <c r="Q506" s="1331"/>
      <c r="R506" s="1331"/>
      <c r="S506" s="1331"/>
      <c r="T506" s="1331"/>
      <c r="U506" s="1331"/>
      <c r="V506" s="1331"/>
      <c r="W506" s="1331"/>
      <c r="X506" s="1331"/>
      <c r="Y506" s="1331"/>
      <c r="Z506" s="1331"/>
      <c r="AA506" s="1332"/>
      <c r="AB506" s="141"/>
      <c r="AC506" s="142"/>
      <c r="AD506" s="143"/>
    </row>
    <row r="507" spans="1:30">
      <c r="A507" s="81"/>
      <c r="B507" s="527"/>
      <c r="C507" s="1258"/>
      <c r="D507" s="1259"/>
      <c r="E507" s="1109"/>
      <c r="F507" s="72"/>
      <c r="G507" s="1168"/>
      <c r="H507" s="1169"/>
      <c r="I507" s="1169"/>
      <c r="J507" s="1169"/>
      <c r="K507" s="1169"/>
      <c r="L507" s="1169"/>
      <c r="M507" s="1169"/>
      <c r="N507" s="1169"/>
      <c r="O507" s="1169"/>
      <c r="P507" s="1169"/>
      <c r="Q507" s="1169"/>
      <c r="R507" s="1169"/>
      <c r="S507" s="1169"/>
      <c r="T507" s="1169"/>
      <c r="U507" s="1169"/>
      <c r="V507" s="1169"/>
      <c r="W507" s="1169"/>
      <c r="X507" s="1169"/>
      <c r="Y507" s="1169"/>
      <c r="Z507" s="1170"/>
      <c r="AA507" s="73"/>
      <c r="AB507" s="141"/>
      <c r="AC507" s="142"/>
      <c r="AD507" s="143"/>
    </row>
    <row r="508" spans="1:30">
      <c r="A508" s="81"/>
      <c r="B508" s="527"/>
      <c r="C508" s="1258"/>
      <c r="D508" s="1259"/>
      <c r="E508" s="1109"/>
      <c r="F508" s="72"/>
      <c r="G508" s="1171"/>
      <c r="H508" s="1172"/>
      <c r="I508" s="1172"/>
      <c r="J508" s="1172"/>
      <c r="K508" s="1172"/>
      <c r="L508" s="1172"/>
      <c r="M508" s="1172"/>
      <c r="N508" s="1172"/>
      <c r="O508" s="1172"/>
      <c r="P508" s="1172"/>
      <c r="Q508" s="1172"/>
      <c r="R508" s="1172"/>
      <c r="S508" s="1172"/>
      <c r="T508" s="1172"/>
      <c r="U508" s="1172"/>
      <c r="V508" s="1172"/>
      <c r="W508" s="1172"/>
      <c r="X508" s="1172"/>
      <c r="Y508" s="1172"/>
      <c r="Z508" s="1173"/>
      <c r="AA508" s="73"/>
      <c r="AB508" s="141"/>
      <c r="AC508" s="142"/>
      <c r="AD508" s="143"/>
    </row>
    <row r="509" spans="1:30" ht="6.6" customHeight="1">
      <c r="A509" s="81"/>
      <c r="B509" s="527"/>
      <c r="C509" s="478"/>
      <c r="D509" s="572"/>
      <c r="E509" s="83"/>
      <c r="F509" s="72"/>
      <c r="AA509" s="73"/>
      <c r="AB509" s="141"/>
      <c r="AC509" s="142"/>
      <c r="AD509" s="143"/>
    </row>
    <row r="510" spans="1:30" ht="6.6" customHeight="1">
      <c r="A510" s="81"/>
      <c r="B510" s="527"/>
      <c r="C510" s="478"/>
      <c r="D510" s="572"/>
      <c r="E510" s="83"/>
      <c r="F510" s="72"/>
      <c r="AA510" s="73"/>
      <c r="AB510" s="141"/>
      <c r="AC510" s="142"/>
      <c r="AD510" s="143"/>
    </row>
    <row r="511" spans="1:30" ht="13.5" customHeight="1">
      <c r="A511" s="1085"/>
      <c r="B511" s="527">
        <v>24</v>
      </c>
      <c r="C511" s="1240" t="s">
        <v>162</v>
      </c>
      <c r="D511" s="1259" t="s">
        <v>310</v>
      </c>
      <c r="E511" s="1109" t="s">
        <v>1175</v>
      </c>
      <c r="F511" s="72"/>
      <c r="G511" s="1096" t="s">
        <v>114</v>
      </c>
      <c r="H511" s="1096"/>
      <c r="I511" s="1096"/>
      <c r="J511" s="1096"/>
      <c r="K511" s="1096"/>
      <c r="L511" s="1096"/>
      <c r="M511" s="1096"/>
      <c r="N511" s="1110" t="s">
        <v>1110</v>
      </c>
      <c r="O511" s="1110"/>
      <c r="P511" s="1110"/>
      <c r="Q511" s="1110"/>
      <c r="R511" s="1110"/>
      <c r="S511" s="1110"/>
      <c r="T511" s="1110"/>
      <c r="U511" s="1110"/>
      <c r="V511" s="1110"/>
      <c r="AA511" s="73"/>
      <c r="AB511" s="1324" t="s">
        <v>191</v>
      </c>
      <c r="AC511" s="1325"/>
      <c r="AD511" s="1326"/>
    </row>
    <row r="512" spans="1:30">
      <c r="A512" s="1085"/>
      <c r="B512" s="527"/>
      <c r="C512" s="1240"/>
      <c r="D512" s="1259"/>
      <c r="E512" s="1109"/>
      <c r="F512" s="72"/>
      <c r="G512" s="1096"/>
      <c r="H512" s="1096"/>
      <c r="I512" s="1096"/>
      <c r="J512" s="1096"/>
      <c r="K512" s="1096"/>
      <c r="L512" s="1096"/>
      <c r="M512" s="1096"/>
      <c r="N512" s="1110"/>
      <c r="O512" s="1110"/>
      <c r="P512" s="1110"/>
      <c r="Q512" s="1110"/>
      <c r="R512" s="1110"/>
      <c r="S512" s="1110"/>
      <c r="T512" s="1110"/>
      <c r="U512" s="1110"/>
      <c r="V512" s="1110"/>
      <c r="AA512" s="73"/>
      <c r="AB512" s="1324"/>
      <c r="AC512" s="1325"/>
      <c r="AD512" s="1326"/>
    </row>
    <row r="513" spans="1:30" ht="6.6" customHeight="1">
      <c r="A513" s="1085"/>
      <c r="B513" s="527"/>
      <c r="C513" s="1240"/>
      <c r="D513" s="1259"/>
      <c r="E513" s="1109"/>
      <c r="F513" s="72"/>
      <c r="AA513" s="73"/>
      <c r="AB513" s="1324"/>
      <c r="AC513" s="1325"/>
      <c r="AD513" s="1326"/>
    </row>
    <row r="514" spans="1:30">
      <c r="A514" s="1085"/>
      <c r="B514" s="527"/>
      <c r="C514" s="1240"/>
      <c r="D514" s="1259"/>
      <c r="E514" s="1109"/>
      <c r="F514" s="72"/>
      <c r="G514" s="1327" t="s">
        <v>292</v>
      </c>
      <c r="H514" s="1327"/>
      <c r="I514" s="1327"/>
      <c r="J514" s="1327"/>
      <c r="K514" s="1327"/>
      <c r="L514" s="1327"/>
      <c r="M514" s="1327"/>
      <c r="N514" s="1327"/>
      <c r="O514" s="1327"/>
      <c r="P514" s="1327"/>
      <c r="Q514" s="1327"/>
      <c r="R514" s="1327"/>
      <c r="S514" s="1327"/>
      <c r="T514" s="1327"/>
      <c r="U514" s="1327"/>
      <c r="V514" s="1327"/>
      <c r="W514" s="1327"/>
      <c r="X514" s="1327"/>
      <c r="Y514" s="1327"/>
      <c r="Z514" s="1327"/>
      <c r="AA514" s="73"/>
      <c r="AB514" s="141"/>
      <c r="AC514" s="142"/>
      <c r="AD514" s="143"/>
    </row>
    <row r="515" spans="1:30">
      <c r="A515" s="1085"/>
      <c r="B515" s="527"/>
      <c r="C515" s="1240"/>
      <c r="D515" s="1259"/>
      <c r="E515" s="1109"/>
      <c r="F515" s="72"/>
      <c r="G515" s="1192" t="s">
        <v>150</v>
      </c>
      <c r="H515" s="1193"/>
      <c r="I515" s="1193"/>
      <c r="J515" s="1194"/>
      <c r="K515" s="580" t="str">
        <f>IF($H$40="","",MOD($H$40-11,12)+1)</f>
        <v/>
      </c>
      <c r="L515" s="581" t="s">
        <v>150</v>
      </c>
      <c r="M515" s="580" t="str">
        <f>IF($H$40="","",MOD($H$40-10,12)+1)</f>
        <v/>
      </c>
      <c r="N515" s="581" t="s">
        <v>150</v>
      </c>
      <c r="O515" s="580" t="str">
        <f>IF($H$40="","",MOD($H$40-9,12)+1)</f>
        <v/>
      </c>
      <c r="P515" s="581" t="s">
        <v>150</v>
      </c>
      <c r="Q515" s="580" t="str">
        <f>IF($H$40="","",MOD($H$40-8,12)+1)</f>
        <v/>
      </c>
      <c r="R515" s="581" t="s">
        <v>150</v>
      </c>
      <c r="S515" s="580" t="str">
        <f>IF($H$40="","",MOD($H$40-7,12)+1)</f>
        <v/>
      </c>
      <c r="T515" s="581" t="s">
        <v>150</v>
      </c>
      <c r="U515" s="580" t="str">
        <f>IF($H$40="","",MOD($H$40-6,12)+1)</f>
        <v/>
      </c>
      <c r="V515" s="581" t="s">
        <v>150</v>
      </c>
      <c r="AA515" s="73"/>
      <c r="AB515" s="141"/>
      <c r="AC515" s="142"/>
      <c r="AD515" s="143"/>
    </row>
    <row r="516" spans="1:30" ht="13.5" customHeight="1">
      <c r="A516" s="1085"/>
      <c r="B516" s="527"/>
      <c r="C516" s="1240"/>
      <c r="D516" s="1259"/>
      <c r="E516" s="1109"/>
      <c r="F516" s="72"/>
      <c r="G516" s="1286" t="s">
        <v>102</v>
      </c>
      <c r="H516" s="1286"/>
      <c r="I516" s="1297" t="s">
        <v>290</v>
      </c>
      <c r="J516" s="1298"/>
      <c r="K516" s="1299"/>
      <c r="L516" s="1300"/>
      <c r="M516" s="1299"/>
      <c r="N516" s="1300"/>
      <c r="O516" s="1299"/>
      <c r="P516" s="1300"/>
      <c r="Q516" s="1299"/>
      <c r="R516" s="1300"/>
      <c r="S516" s="1299"/>
      <c r="T516" s="1300"/>
      <c r="U516" s="1299"/>
      <c r="V516" s="1300"/>
      <c r="X516" s="88"/>
      <c r="Z516" s="88"/>
      <c r="AA516" s="73"/>
      <c r="AB516" s="141"/>
      <c r="AC516" s="142"/>
      <c r="AD516" s="143"/>
    </row>
    <row r="517" spans="1:30">
      <c r="A517" s="1085"/>
      <c r="B517" s="527"/>
      <c r="C517" s="1240"/>
      <c r="D517" s="1259"/>
      <c r="E517" s="1109"/>
      <c r="F517" s="72"/>
      <c r="G517" s="1286"/>
      <c r="H517" s="1286"/>
      <c r="I517" s="1291" t="s">
        <v>291</v>
      </c>
      <c r="J517" s="1292"/>
      <c r="K517" s="1284"/>
      <c r="L517" s="1285"/>
      <c r="M517" s="1284"/>
      <c r="N517" s="1285"/>
      <c r="O517" s="1284"/>
      <c r="P517" s="1285"/>
      <c r="Q517" s="1284"/>
      <c r="R517" s="1285"/>
      <c r="S517" s="1284"/>
      <c r="T517" s="1285"/>
      <c r="U517" s="1284"/>
      <c r="V517" s="1285"/>
      <c r="AA517" s="73"/>
      <c r="AB517" s="141"/>
      <c r="AC517" s="142"/>
      <c r="AD517" s="143"/>
    </row>
    <row r="518" spans="1:30">
      <c r="A518" s="1085"/>
      <c r="B518" s="527"/>
      <c r="C518" s="1240"/>
      <c r="D518" s="1259"/>
      <c r="E518" s="1109"/>
      <c r="F518" s="72"/>
      <c r="G518" s="1286" t="s">
        <v>101</v>
      </c>
      <c r="H518" s="1286"/>
      <c r="I518" s="1297" t="s">
        <v>290</v>
      </c>
      <c r="J518" s="1298"/>
      <c r="K518" s="1299"/>
      <c r="L518" s="1300"/>
      <c r="M518" s="1299"/>
      <c r="N518" s="1300"/>
      <c r="O518" s="1299"/>
      <c r="P518" s="1300"/>
      <c r="Q518" s="1299"/>
      <c r="R518" s="1300"/>
      <c r="S518" s="1299"/>
      <c r="T518" s="1300"/>
      <c r="U518" s="1299"/>
      <c r="V518" s="1300"/>
      <c r="X518" s="88"/>
      <c r="Z518" s="88"/>
      <c r="AA518" s="73"/>
      <c r="AB518" s="141"/>
      <c r="AC518" s="142"/>
      <c r="AD518" s="143"/>
    </row>
    <row r="519" spans="1:30">
      <c r="A519" s="83"/>
      <c r="B519" s="527"/>
      <c r="C519" s="1240"/>
      <c r="D519" s="1259"/>
      <c r="E519" s="1109"/>
      <c r="F519" s="72"/>
      <c r="G519" s="1286"/>
      <c r="H519" s="1286"/>
      <c r="I519" s="1291" t="s">
        <v>291</v>
      </c>
      <c r="J519" s="1292"/>
      <c r="K519" s="1284"/>
      <c r="L519" s="1285"/>
      <c r="M519" s="1284"/>
      <c r="N519" s="1285"/>
      <c r="O519" s="1284"/>
      <c r="P519" s="1285"/>
      <c r="Q519" s="1284"/>
      <c r="R519" s="1285"/>
      <c r="S519" s="1284"/>
      <c r="T519" s="1285"/>
      <c r="U519" s="1284"/>
      <c r="V519" s="1285"/>
      <c r="AA519" s="73"/>
      <c r="AB519" s="141"/>
      <c r="AC519" s="142"/>
      <c r="AD519" s="143"/>
    </row>
    <row r="520" spans="1:30" ht="13.5" customHeight="1">
      <c r="A520" s="83"/>
      <c r="B520" s="527"/>
      <c r="C520" s="1240"/>
      <c r="D520" s="1259"/>
      <c r="E520" s="1109"/>
      <c r="F520" s="72"/>
      <c r="G520" s="1192" t="s">
        <v>150</v>
      </c>
      <c r="H520" s="1193"/>
      <c r="I520" s="1193"/>
      <c r="J520" s="1194"/>
      <c r="K520" s="580" t="str">
        <f>IF($H$40="","",MOD($H$40-5,12)+1)</f>
        <v/>
      </c>
      <c r="L520" s="581" t="s">
        <v>150</v>
      </c>
      <c r="M520" s="580" t="str">
        <f>IF($H$40="","",MOD($H$40-4,12)+1)</f>
        <v/>
      </c>
      <c r="N520" s="581" t="s">
        <v>150</v>
      </c>
      <c r="O520" s="580" t="str">
        <f>IF($H$40="","",MOD($H$40-3,12)+1)</f>
        <v/>
      </c>
      <c r="P520" s="581" t="s">
        <v>150</v>
      </c>
      <c r="Q520" s="580" t="str">
        <f>IF($H$40="","",MOD($H$40-2,12)+1)</f>
        <v/>
      </c>
      <c r="R520" s="581" t="s">
        <v>150</v>
      </c>
      <c r="S520" s="580" t="str">
        <f>IF($H$40="","",MOD($H$40-1,12)+1)</f>
        <v/>
      </c>
      <c r="T520" s="581" t="s">
        <v>150</v>
      </c>
      <c r="U520" s="580" t="str">
        <f>IF($H$40="","",MOD($H$40,12)+1)</f>
        <v/>
      </c>
      <c r="V520" s="581" t="s">
        <v>150</v>
      </c>
      <c r="W520" s="1" t="s">
        <v>338</v>
      </c>
      <c r="X520" s="1090" t="s">
        <v>571</v>
      </c>
      <c r="Y520" s="1090"/>
      <c r="Z520" s="1090"/>
      <c r="AA520" s="1301"/>
      <c r="AB520" s="141"/>
      <c r="AC520" s="142"/>
      <c r="AD520" s="143"/>
    </row>
    <row r="521" spans="1:30">
      <c r="A521" s="83"/>
      <c r="B521" s="527"/>
      <c r="C521" s="1240"/>
      <c r="D521" s="1259"/>
      <c r="E521" s="1109"/>
      <c r="F521" s="72"/>
      <c r="G521" s="1286" t="s">
        <v>102</v>
      </c>
      <c r="H521" s="1286"/>
      <c r="I521" s="1297" t="s">
        <v>290</v>
      </c>
      <c r="J521" s="1298"/>
      <c r="K521" s="1299"/>
      <c r="L521" s="1300"/>
      <c r="M521" s="1299"/>
      <c r="N521" s="1300"/>
      <c r="O521" s="1299"/>
      <c r="P521" s="1300"/>
      <c r="Q521" s="1299"/>
      <c r="R521" s="1300"/>
      <c r="S521" s="1299"/>
      <c r="T521" s="1300"/>
      <c r="U521" s="1299"/>
      <c r="V521" s="1300"/>
      <c r="W521" s="88"/>
      <c r="X521" s="1090"/>
      <c r="Y521" s="1090"/>
      <c r="Z521" s="1090"/>
      <c r="AA521" s="1301"/>
      <c r="AB521" s="141"/>
      <c r="AC521" s="142"/>
      <c r="AD521" s="143"/>
    </row>
    <row r="522" spans="1:30">
      <c r="A522" s="83"/>
      <c r="B522" s="527"/>
      <c r="C522" s="1240"/>
      <c r="D522" s="1259"/>
      <c r="E522" s="1109"/>
      <c r="F522" s="72"/>
      <c r="G522" s="1286"/>
      <c r="H522" s="1286"/>
      <c r="I522" s="1291" t="s">
        <v>291</v>
      </c>
      <c r="J522" s="1292"/>
      <c r="K522" s="1284"/>
      <c r="L522" s="1285"/>
      <c r="M522" s="1284"/>
      <c r="N522" s="1285"/>
      <c r="O522" s="1284"/>
      <c r="P522" s="1285"/>
      <c r="Q522" s="1284"/>
      <c r="R522" s="1285"/>
      <c r="S522" s="1284"/>
      <c r="T522" s="1285"/>
      <c r="U522" s="1284"/>
      <c r="V522" s="1285"/>
      <c r="X522" s="1090"/>
      <c r="Y522" s="1090"/>
      <c r="Z522" s="1090"/>
      <c r="AA522" s="1301"/>
      <c r="AB522" s="141"/>
      <c r="AC522" s="142"/>
      <c r="AD522" s="143"/>
    </row>
    <row r="523" spans="1:30">
      <c r="A523" s="83"/>
      <c r="B523" s="527"/>
      <c r="C523" s="1240"/>
      <c r="D523" s="1259"/>
      <c r="E523" s="1109"/>
      <c r="F523" s="72"/>
      <c r="G523" s="1286" t="s">
        <v>101</v>
      </c>
      <c r="H523" s="1286"/>
      <c r="I523" s="1297" t="s">
        <v>290</v>
      </c>
      <c r="J523" s="1298"/>
      <c r="K523" s="1299"/>
      <c r="L523" s="1300"/>
      <c r="M523" s="1299"/>
      <c r="N523" s="1300"/>
      <c r="O523" s="1299"/>
      <c r="P523" s="1300"/>
      <c r="Q523" s="1299"/>
      <c r="R523" s="1300"/>
      <c r="S523" s="1299"/>
      <c r="T523" s="1300"/>
      <c r="U523" s="1299"/>
      <c r="V523" s="1300"/>
      <c r="W523" s="88"/>
      <c r="X523" s="1090"/>
      <c r="Y523" s="1090"/>
      <c r="Z523" s="1090"/>
      <c r="AA523" s="1301"/>
      <c r="AB523" s="141"/>
      <c r="AC523" s="142"/>
      <c r="AD523" s="143"/>
    </row>
    <row r="524" spans="1:30">
      <c r="A524" s="83"/>
      <c r="B524" s="195"/>
      <c r="C524" s="338"/>
      <c r="D524" s="330"/>
      <c r="E524" s="83"/>
      <c r="F524" s="72"/>
      <c r="G524" s="1286"/>
      <c r="H524" s="1286"/>
      <c r="I524" s="1291" t="s">
        <v>291</v>
      </c>
      <c r="J524" s="1292"/>
      <c r="K524" s="1284"/>
      <c r="L524" s="1285"/>
      <c r="M524" s="1284"/>
      <c r="N524" s="1285"/>
      <c r="O524" s="1284"/>
      <c r="P524" s="1285"/>
      <c r="Q524" s="1284"/>
      <c r="R524" s="1285"/>
      <c r="S524" s="1284"/>
      <c r="T524" s="1285"/>
      <c r="U524" s="1284"/>
      <c r="V524" s="1285"/>
      <c r="X524" s="1090"/>
      <c r="Y524" s="1090"/>
      <c r="Z524" s="1090"/>
      <c r="AA524" s="1301"/>
      <c r="AB524" s="141"/>
      <c r="AC524" s="142"/>
      <c r="AD524" s="143"/>
    </row>
    <row r="525" spans="1:30">
      <c r="A525" s="83"/>
      <c r="B525" s="195"/>
      <c r="C525" s="338"/>
      <c r="D525" s="330"/>
      <c r="E525" s="83"/>
      <c r="F525" s="72"/>
      <c r="G525" s="1293" t="s">
        <v>1176</v>
      </c>
      <c r="H525" s="1293"/>
      <c r="I525" s="1293"/>
      <c r="J525" s="1293"/>
      <c r="K525" s="1293"/>
      <c r="L525" s="1293"/>
      <c r="M525" s="1293"/>
      <c r="N525" s="1293"/>
      <c r="O525" s="1293"/>
      <c r="P525" s="1293"/>
      <c r="Q525" s="1293"/>
      <c r="R525" s="1293"/>
      <c r="S525" s="1293"/>
      <c r="T525" s="1293"/>
      <c r="U525" s="1293"/>
      <c r="V525" s="1293"/>
      <c r="W525" s="1293"/>
      <c r="X525" s="1293"/>
      <c r="Y525" s="1293"/>
      <c r="Z525" s="1293"/>
      <c r="AA525" s="1294"/>
      <c r="AB525" s="141"/>
      <c r="AC525" s="142"/>
      <c r="AD525" s="143"/>
    </row>
    <row r="526" spans="1:30" ht="6.6" customHeight="1">
      <c r="A526" s="83"/>
      <c r="B526" s="195"/>
      <c r="C526" s="338"/>
      <c r="D526" s="330"/>
      <c r="E526" s="83"/>
      <c r="F526" s="72"/>
      <c r="G526" s="166"/>
      <c r="H526" s="166"/>
      <c r="I526" s="166"/>
      <c r="J526" s="166"/>
      <c r="K526" s="166"/>
      <c r="L526" s="166"/>
      <c r="M526" s="166"/>
      <c r="N526" s="166"/>
      <c r="O526" s="166"/>
      <c r="P526" s="166"/>
      <c r="Q526" s="166"/>
      <c r="R526" s="166"/>
      <c r="S526" s="166"/>
      <c r="T526" s="166"/>
      <c r="U526" s="166"/>
      <c r="V526" s="166"/>
      <c r="W526" s="166"/>
      <c r="X526" s="166"/>
      <c r="Y526" s="166"/>
      <c r="Z526" s="166"/>
      <c r="AA526" s="73"/>
      <c r="AB526" s="141"/>
      <c r="AC526" s="142"/>
      <c r="AD526" s="143"/>
    </row>
    <row r="527" spans="1:30">
      <c r="A527" s="83"/>
      <c r="B527" s="195"/>
      <c r="C527" s="338"/>
      <c r="D527" s="330"/>
      <c r="E527" s="83"/>
      <c r="F527" s="72"/>
      <c r="G527" s="9" t="s">
        <v>135</v>
      </c>
      <c r="H527" s="125"/>
      <c r="I527" s="125"/>
      <c r="J527" s="125"/>
      <c r="K527" s="125"/>
      <c r="L527" s="125"/>
      <c r="M527" s="167"/>
      <c r="N527" s="125"/>
      <c r="O527" s="125"/>
      <c r="P527" s="167"/>
      <c r="Q527" s="125"/>
      <c r="R527" s="125"/>
      <c r="S527" s="125"/>
      <c r="T527" s="125"/>
      <c r="U527" s="88"/>
      <c r="V527" s="88"/>
      <c r="W527" s="88"/>
      <c r="X527" s="88"/>
      <c r="Y527" s="88"/>
      <c r="Z527" s="88"/>
      <c r="AA527" s="73"/>
      <c r="AB527" s="141"/>
      <c r="AC527" s="142"/>
      <c r="AD527" s="143"/>
    </row>
    <row r="528" spans="1:30">
      <c r="A528" s="83"/>
      <c r="B528" s="195"/>
      <c r="C528" s="338"/>
      <c r="D528" s="330"/>
      <c r="E528" s="83"/>
      <c r="F528" s="72"/>
      <c r="G528" s="1295"/>
      <c r="H528" s="1295"/>
      <c r="I528" s="1295"/>
      <c r="J528" s="1295"/>
      <c r="K528" s="1295"/>
      <c r="L528" s="1295"/>
      <c r="M528" s="1296" t="s">
        <v>99</v>
      </c>
      <c r="N528" s="1296"/>
      <c r="O528" s="1296"/>
      <c r="P528" s="1296"/>
      <c r="Q528" s="1286" t="s">
        <v>305</v>
      </c>
      <c r="R528" s="1286"/>
      <c r="S528" s="1286"/>
      <c r="T528" s="1296" t="s">
        <v>100</v>
      </c>
      <c r="U528" s="1296"/>
      <c r="V528" s="1296"/>
      <c r="W528" s="1296"/>
      <c r="X528" s="1286" t="s">
        <v>305</v>
      </c>
      <c r="Y528" s="1286"/>
      <c r="Z528" s="1286"/>
      <c r="AA528" s="73"/>
      <c r="AB528" s="141"/>
      <c r="AC528" s="142"/>
      <c r="AD528" s="143"/>
    </row>
    <row r="529" spans="1:30">
      <c r="A529" s="83"/>
      <c r="B529" s="195"/>
      <c r="C529" s="338"/>
      <c r="D529" s="330"/>
      <c r="E529" s="83"/>
      <c r="F529" s="72"/>
      <c r="G529" s="1286" t="s">
        <v>96</v>
      </c>
      <c r="H529" s="1286"/>
      <c r="I529" s="1286"/>
      <c r="J529" s="1286"/>
      <c r="K529" s="1286"/>
      <c r="L529" s="1286"/>
      <c r="M529" s="1181" t="s">
        <v>189</v>
      </c>
      <c r="N529" s="1186"/>
      <c r="O529" s="1186"/>
      <c r="P529" s="1182"/>
      <c r="Q529" s="1287"/>
      <c r="R529" s="1287"/>
      <c r="S529" s="1287"/>
      <c r="T529" s="1097" t="s">
        <v>189</v>
      </c>
      <c r="U529" s="1097"/>
      <c r="V529" s="1097"/>
      <c r="W529" s="1097"/>
      <c r="X529" s="1287"/>
      <c r="Y529" s="1287"/>
      <c r="Z529" s="1287"/>
      <c r="AA529" s="73"/>
      <c r="AB529" s="141"/>
      <c r="AC529" s="142"/>
      <c r="AD529" s="143"/>
    </row>
    <row r="530" spans="1:30">
      <c r="A530" s="83"/>
      <c r="B530" s="195"/>
      <c r="C530" s="338"/>
      <c r="D530" s="330"/>
      <c r="E530" s="83"/>
      <c r="F530" s="72"/>
      <c r="G530" s="1286" t="s">
        <v>97</v>
      </c>
      <c r="H530" s="1286"/>
      <c r="I530" s="1286"/>
      <c r="J530" s="1286"/>
      <c r="K530" s="1286"/>
      <c r="L530" s="1286"/>
      <c r="M530" s="1181" t="s">
        <v>189</v>
      </c>
      <c r="N530" s="1186"/>
      <c r="O530" s="1186"/>
      <c r="P530" s="1182"/>
      <c r="Q530" s="1290" t="str">
        <f>IF(COUNTA($M$470:$M$471,$R$470:$R$471)&gt;0,"〇","")</f>
        <v/>
      </c>
      <c r="R530" s="1290"/>
      <c r="S530" s="1290"/>
      <c r="T530" s="1097" t="s">
        <v>189</v>
      </c>
      <c r="U530" s="1097"/>
      <c r="V530" s="1097"/>
      <c r="W530" s="1097"/>
      <c r="X530" s="1290" t="str">
        <f>IF(COUNTA($M$472:$M$473,$R$472:$R$473)&gt;0,"〇","")</f>
        <v/>
      </c>
      <c r="Y530" s="1290"/>
      <c r="Z530" s="1290"/>
      <c r="AA530" s="168"/>
      <c r="AB530" s="141"/>
      <c r="AC530" s="142"/>
      <c r="AD530" s="143"/>
    </row>
    <row r="531" spans="1:30">
      <c r="A531" s="83"/>
      <c r="B531" s="195"/>
      <c r="C531" s="338"/>
      <c r="D531" s="330"/>
      <c r="E531" s="83"/>
      <c r="F531" s="72"/>
      <c r="G531" s="1286" t="s">
        <v>98</v>
      </c>
      <c r="H531" s="1286"/>
      <c r="I531" s="1286"/>
      <c r="J531" s="1286"/>
      <c r="K531" s="1286"/>
      <c r="L531" s="1286"/>
      <c r="M531" s="1181" t="s">
        <v>189</v>
      </c>
      <c r="N531" s="1186"/>
      <c r="O531" s="1186"/>
      <c r="P531" s="1182"/>
      <c r="Q531" s="1287" t="str">
        <f>IF(COUNT($M$470:$M$471,$R$470:$R$471)&gt;0,"〇","")</f>
        <v/>
      </c>
      <c r="R531" s="1287"/>
      <c r="S531" s="1287"/>
      <c r="T531" s="1097" t="s">
        <v>189</v>
      </c>
      <c r="U531" s="1097"/>
      <c r="V531" s="1097"/>
      <c r="W531" s="1097"/>
      <c r="X531" s="1287"/>
      <c r="Y531" s="1287"/>
      <c r="Z531" s="1287"/>
      <c r="AA531" s="73"/>
      <c r="AB531" s="141"/>
      <c r="AC531" s="142"/>
      <c r="AD531" s="143"/>
    </row>
    <row r="532" spans="1:30">
      <c r="A532" s="83"/>
      <c r="B532" s="195"/>
      <c r="C532" s="338"/>
      <c r="D532" s="330"/>
      <c r="E532" s="83"/>
      <c r="F532" s="72"/>
      <c r="G532" s="1" t="s">
        <v>103</v>
      </c>
      <c r="H532" s="1288" t="s">
        <v>136</v>
      </c>
      <c r="I532" s="1288"/>
      <c r="J532" s="1288"/>
      <c r="K532" s="1288"/>
      <c r="L532" s="1288"/>
      <c r="M532" s="1288"/>
      <c r="N532" s="1288"/>
      <c r="O532" s="1288"/>
      <c r="P532" s="1288"/>
      <c r="Q532" s="1288"/>
      <c r="R532" s="1288"/>
      <c r="S532" s="1288"/>
      <c r="T532" s="1288"/>
      <c r="U532" s="1288"/>
      <c r="V532" s="1288"/>
      <c r="W532" s="1288"/>
      <c r="X532" s="1288"/>
      <c r="Y532" s="1288"/>
      <c r="Z532" s="1288"/>
      <c r="AA532" s="1289"/>
      <c r="AB532" s="141"/>
      <c r="AC532" s="142"/>
      <c r="AD532" s="143"/>
    </row>
    <row r="533" spans="1:30">
      <c r="A533" s="83"/>
      <c r="B533" s="195"/>
      <c r="C533" s="338"/>
      <c r="D533" s="330"/>
      <c r="E533" s="83"/>
      <c r="F533" s="72"/>
      <c r="H533" s="446"/>
      <c r="I533" s="446"/>
      <c r="J533" s="446"/>
      <c r="K533" s="446"/>
      <c r="L533" s="446"/>
      <c r="M533" s="446"/>
      <c r="N533" s="446"/>
      <c r="O533" s="446"/>
      <c r="P533" s="446"/>
      <c r="Q533" s="446"/>
      <c r="R533" s="446"/>
      <c r="S533" s="446"/>
      <c r="T533" s="446"/>
      <c r="U533" s="446"/>
      <c r="V533" s="446"/>
      <c r="W533" s="446"/>
      <c r="X533" s="446"/>
      <c r="Y533" s="446"/>
      <c r="Z533" s="446"/>
      <c r="AA533" s="447"/>
      <c r="AB533" s="141"/>
      <c r="AC533" s="142"/>
      <c r="AD533" s="143"/>
    </row>
    <row r="534" spans="1:30">
      <c r="A534" s="83"/>
      <c r="B534" s="195"/>
      <c r="C534" s="338"/>
      <c r="D534" s="330"/>
      <c r="E534" s="83"/>
      <c r="F534" s="72"/>
      <c r="H534" s="446"/>
      <c r="I534" s="446"/>
      <c r="J534" s="446"/>
      <c r="K534" s="446"/>
      <c r="L534" s="446"/>
      <c r="M534" s="446"/>
      <c r="N534" s="446"/>
      <c r="O534" s="446"/>
      <c r="P534" s="446"/>
      <c r="Q534" s="446"/>
      <c r="R534" s="446"/>
      <c r="S534" s="446"/>
      <c r="T534" s="446"/>
      <c r="U534" s="446"/>
      <c r="V534" s="446"/>
      <c r="W534" s="446"/>
      <c r="X534" s="446"/>
      <c r="Y534" s="446"/>
      <c r="Z534" s="446"/>
      <c r="AA534" s="447"/>
      <c r="AB534" s="141"/>
      <c r="AC534" s="142"/>
      <c r="AD534" s="143"/>
    </row>
    <row r="535" spans="1:30">
      <c r="A535" s="83"/>
      <c r="B535" s="195"/>
      <c r="C535" s="338"/>
      <c r="D535" s="330"/>
      <c r="E535" s="83"/>
      <c r="F535" s="72"/>
      <c r="H535" s="446"/>
      <c r="I535" s="446"/>
      <c r="J535" s="446"/>
      <c r="K535" s="446"/>
      <c r="L535" s="446"/>
      <c r="M535" s="446"/>
      <c r="N535" s="446"/>
      <c r="O535" s="446"/>
      <c r="P535" s="446"/>
      <c r="Q535" s="446"/>
      <c r="R535" s="446"/>
      <c r="S535" s="446"/>
      <c r="T535" s="446"/>
      <c r="U535" s="446"/>
      <c r="V535" s="446"/>
      <c r="W535" s="446"/>
      <c r="X535" s="446"/>
      <c r="Y535" s="446"/>
      <c r="Z535" s="446"/>
      <c r="AA535" s="447"/>
      <c r="AB535" s="141"/>
      <c r="AC535" s="142"/>
      <c r="AD535" s="143"/>
    </row>
    <row r="536" spans="1:30">
      <c r="A536" s="90"/>
      <c r="B536" s="204"/>
      <c r="C536" s="357"/>
      <c r="D536" s="349"/>
      <c r="E536" s="90"/>
      <c r="F536" s="103"/>
      <c r="G536" s="84"/>
      <c r="H536" s="582"/>
      <c r="I536" s="582"/>
      <c r="J536" s="582"/>
      <c r="K536" s="582"/>
      <c r="L536" s="582"/>
      <c r="M536" s="582"/>
      <c r="N536" s="582"/>
      <c r="O536" s="582"/>
      <c r="P536" s="582"/>
      <c r="Q536" s="582"/>
      <c r="R536" s="582"/>
      <c r="S536" s="582"/>
      <c r="T536" s="582"/>
      <c r="U536" s="582"/>
      <c r="V536" s="582"/>
      <c r="W536" s="582"/>
      <c r="X536" s="582"/>
      <c r="Y536" s="582"/>
      <c r="Z536" s="582"/>
      <c r="AA536" s="583"/>
      <c r="AB536" s="149"/>
      <c r="AC536" s="150"/>
      <c r="AD536" s="151"/>
    </row>
    <row r="537" spans="1:30" s="160" customFormat="1" ht="3" customHeight="1">
      <c r="A537" s="81"/>
      <c r="B537" s="195"/>
      <c r="C537" s="161"/>
      <c r="D537" s="162"/>
      <c r="E537" s="81"/>
      <c r="F537" s="163"/>
      <c r="G537" s="164"/>
      <c r="H537" s="164"/>
      <c r="I537" s="164"/>
      <c r="J537" s="164"/>
      <c r="K537" s="164"/>
      <c r="L537" s="164"/>
      <c r="M537" s="164"/>
      <c r="N537" s="164"/>
      <c r="O537" s="164"/>
      <c r="P537" s="164"/>
      <c r="Q537" s="164"/>
      <c r="R537" s="164"/>
      <c r="S537" s="164"/>
      <c r="T537" s="164"/>
      <c r="U537" s="164"/>
      <c r="V537" s="164"/>
      <c r="W537" s="164"/>
      <c r="X537" s="164"/>
      <c r="Y537" s="164"/>
      <c r="Z537" s="164"/>
      <c r="AA537" s="165"/>
      <c r="AB537" s="342"/>
      <c r="AC537" s="343"/>
      <c r="AD537" s="344"/>
    </row>
    <row r="538" spans="1:30" ht="13.5" customHeight="1">
      <c r="A538" s="1079" t="s">
        <v>1177</v>
      </c>
      <c r="B538" s="527">
        <v>25</v>
      </c>
      <c r="C538" s="1081" t="s">
        <v>1178</v>
      </c>
      <c r="D538" s="543" t="s">
        <v>310</v>
      </c>
      <c r="E538" s="1082" t="s">
        <v>1179</v>
      </c>
      <c r="F538" s="569"/>
      <c r="G538" s="1214" t="s">
        <v>114</v>
      </c>
      <c r="H538" s="1214"/>
      <c r="I538" s="1214"/>
      <c r="J538" s="1214"/>
      <c r="K538" s="1214"/>
      <c r="L538" s="1214"/>
      <c r="M538" s="1214"/>
      <c r="N538" s="1215" t="s">
        <v>1110</v>
      </c>
      <c r="O538" s="1215"/>
      <c r="P538" s="1215"/>
      <c r="Q538" s="1215"/>
      <c r="R538" s="1215"/>
      <c r="S538" s="1215"/>
      <c r="T538" s="1215"/>
      <c r="U538" s="1215"/>
      <c r="V538" s="1215"/>
      <c r="W538" s="525"/>
      <c r="X538" s="525"/>
      <c r="Y538" s="525"/>
      <c r="Z538" s="525"/>
      <c r="AA538" s="545"/>
      <c r="AB538" s="1263" t="s">
        <v>1162</v>
      </c>
      <c r="AC538" s="1264"/>
      <c r="AD538" s="1265"/>
    </row>
    <row r="539" spans="1:30">
      <c r="A539" s="1079"/>
      <c r="B539" s="571"/>
      <c r="C539" s="1081"/>
      <c r="D539" s="572"/>
      <c r="E539" s="1082"/>
      <c r="F539" s="569"/>
      <c r="G539" s="1214"/>
      <c r="H539" s="1214"/>
      <c r="I539" s="1214"/>
      <c r="J539" s="1214"/>
      <c r="K539" s="1214"/>
      <c r="L539" s="1214"/>
      <c r="M539" s="1214"/>
      <c r="N539" s="1215"/>
      <c r="O539" s="1215"/>
      <c r="P539" s="1215"/>
      <c r="Q539" s="1215"/>
      <c r="R539" s="1215"/>
      <c r="S539" s="1215"/>
      <c r="T539" s="1215"/>
      <c r="U539" s="1215"/>
      <c r="V539" s="1215"/>
      <c r="W539" s="525"/>
      <c r="X539" s="525"/>
      <c r="Y539" s="525"/>
      <c r="Z539" s="525"/>
      <c r="AA539" s="545"/>
      <c r="AB539" s="1263"/>
      <c r="AC539" s="1264"/>
      <c r="AD539" s="1265"/>
    </row>
    <row r="540" spans="1:30">
      <c r="A540" s="483"/>
      <c r="B540" s="571"/>
      <c r="C540" s="579"/>
      <c r="D540" s="572"/>
      <c r="E540" s="1082"/>
      <c r="F540" s="569"/>
      <c r="W540" s="544"/>
      <c r="X540" s="544"/>
      <c r="Y540" s="525"/>
      <c r="Z540" s="525"/>
      <c r="AA540" s="545"/>
      <c r="AB540" s="530"/>
      <c r="AC540" s="531"/>
      <c r="AD540" s="532"/>
    </row>
    <row r="541" spans="1:30">
      <c r="A541" s="483"/>
      <c r="B541" s="571"/>
      <c r="C541" s="579"/>
      <c r="D541" s="572"/>
      <c r="E541" s="1082"/>
      <c r="F541" s="569"/>
      <c r="W541" s="544"/>
      <c r="X541" s="544"/>
      <c r="Y541" s="525"/>
      <c r="Z541" s="525"/>
      <c r="AA541" s="545"/>
      <c r="AB541" s="530"/>
      <c r="AC541" s="531"/>
      <c r="AD541" s="532"/>
    </row>
    <row r="542" spans="1:30" ht="13.2" customHeight="1">
      <c r="A542" s="483"/>
      <c r="B542" s="571"/>
      <c r="C542" s="579"/>
      <c r="D542" s="572"/>
      <c r="E542" s="1082"/>
      <c r="F542" s="569"/>
      <c r="W542" s="544"/>
      <c r="X542" s="544"/>
      <c r="Y542" s="525"/>
      <c r="Z542" s="525"/>
      <c r="AA542" s="545"/>
      <c r="AB542" s="530"/>
      <c r="AC542" s="531"/>
      <c r="AD542" s="532"/>
    </row>
    <row r="543" spans="1:30">
      <c r="A543" s="483"/>
      <c r="B543" s="571"/>
      <c r="C543" s="579"/>
      <c r="D543" s="572"/>
      <c r="E543" s="1082"/>
      <c r="F543" s="569"/>
      <c r="W543" s="544"/>
      <c r="X543" s="544"/>
      <c r="Y543" s="525"/>
      <c r="Z543" s="525"/>
      <c r="AA543" s="545"/>
      <c r="AB543" s="530"/>
      <c r="AC543" s="531"/>
      <c r="AD543" s="532"/>
    </row>
    <row r="544" spans="1:30" ht="13.2" customHeight="1">
      <c r="A544" s="483"/>
      <c r="B544" s="527">
        <v>26</v>
      </c>
      <c r="C544" s="1081" t="s">
        <v>1180</v>
      </c>
      <c r="D544" s="543" t="s">
        <v>310</v>
      </c>
      <c r="E544" s="1082" t="s">
        <v>1181</v>
      </c>
      <c r="F544" s="569"/>
      <c r="G544" s="1214" t="s">
        <v>114</v>
      </c>
      <c r="H544" s="1214"/>
      <c r="I544" s="1214"/>
      <c r="J544" s="1214"/>
      <c r="K544" s="1214"/>
      <c r="L544" s="1214"/>
      <c r="M544" s="1214"/>
      <c r="N544" s="1215" t="s">
        <v>1110</v>
      </c>
      <c r="O544" s="1215"/>
      <c r="P544" s="1215"/>
      <c r="Q544" s="1215"/>
      <c r="R544" s="1215"/>
      <c r="S544" s="1215"/>
      <c r="T544" s="1215"/>
      <c r="U544" s="1215"/>
      <c r="V544" s="1215"/>
      <c r="W544" s="544"/>
      <c r="X544" s="544"/>
      <c r="Y544" s="525"/>
      <c r="Z544" s="525"/>
      <c r="AA544" s="545"/>
      <c r="AB544" s="1263" t="s">
        <v>1162</v>
      </c>
      <c r="AC544" s="1264"/>
      <c r="AD544" s="1265"/>
    </row>
    <row r="545" spans="1:30">
      <c r="A545" s="483"/>
      <c r="B545" s="571"/>
      <c r="C545" s="1081"/>
      <c r="D545" s="572"/>
      <c r="E545" s="1082"/>
      <c r="F545" s="569"/>
      <c r="G545" s="1214"/>
      <c r="H545" s="1214"/>
      <c r="I545" s="1214"/>
      <c r="J545" s="1214"/>
      <c r="K545" s="1214"/>
      <c r="L545" s="1214"/>
      <c r="M545" s="1214"/>
      <c r="N545" s="1215"/>
      <c r="O545" s="1215"/>
      <c r="P545" s="1215"/>
      <c r="Q545" s="1215"/>
      <c r="R545" s="1215"/>
      <c r="S545" s="1215"/>
      <c r="T545" s="1215"/>
      <c r="U545" s="1215"/>
      <c r="V545" s="1215"/>
      <c r="W545" s="544"/>
      <c r="X545" s="544"/>
      <c r="Y545" s="525"/>
      <c r="Z545" s="525"/>
      <c r="AA545" s="545"/>
      <c r="AB545" s="1263"/>
      <c r="AC545" s="1264"/>
      <c r="AD545" s="1265"/>
    </row>
    <row r="546" spans="1:30">
      <c r="A546" s="483"/>
      <c r="B546" s="571"/>
      <c r="C546" s="579"/>
      <c r="D546" s="572"/>
      <c r="E546" s="491"/>
      <c r="F546" s="569"/>
      <c r="G546" s="1283" t="s">
        <v>1182</v>
      </c>
      <c r="H546" s="1283"/>
      <c r="I546" s="1283"/>
      <c r="J546" s="1283"/>
      <c r="K546" s="1283"/>
      <c r="L546" s="1283"/>
      <c r="M546" s="1283"/>
      <c r="N546" s="1283"/>
      <c r="O546" s="1283"/>
      <c r="P546" s="1283"/>
      <c r="Q546" s="1283"/>
      <c r="R546" s="1283"/>
      <c r="S546" s="1283"/>
      <c r="T546" s="1283"/>
      <c r="U546" s="1283"/>
      <c r="V546" s="1283"/>
      <c r="W546" s="1283"/>
      <c r="X546" s="1283"/>
      <c r="Y546" s="1283"/>
      <c r="Z546" s="1283"/>
      <c r="AA546" s="545"/>
      <c r="AB546" s="530"/>
      <c r="AC546" s="531"/>
      <c r="AD546" s="532"/>
    </row>
    <row r="547" spans="1:30">
      <c r="A547" s="483"/>
      <c r="B547" s="571"/>
      <c r="C547" s="579"/>
      <c r="D547" s="572"/>
      <c r="E547" s="491"/>
      <c r="F547" s="569"/>
      <c r="G547" s="1269"/>
      <c r="H547" s="1270"/>
      <c r="I547" s="1270"/>
      <c r="J547" s="1270"/>
      <c r="K547" s="1270"/>
      <c r="L547" s="1270"/>
      <c r="M547" s="1270"/>
      <c r="N547" s="1270"/>
      <c r="O547" s="1270"/>
      <c r="P547" s="1270"/>
      <c r="Q547" s="1270"/>
      <c r="R547" s="1270"/>
      <c r="S547" s="1270"/>
      <c r="T547" s="1270"/>
      <c r="U547" s="1270"/>
      <c r="V547" s="1270"/>
      <c r="W547" s="1270"/>
      <c r="X547" s="1270"/>
      <c r="Y547" s="1270"/>
      <c r="Z547" s="1271"/>
      <c r="AA547" s="545"/>
      <c r="AB547" s="530"/>
      <c r="AC547" s="531"/>
      <c r="AD547" s="532"/>
    </row>
    <row r="548" spans="1:30">
      <c r="A548" s="483"/>
      <c r="B548" s="571"/>
      <c r="C548" s="579"/>
      <c r="D548" s="572"/>
      <c r="E548" s="491"/>
      <c r="F548" s="569"/>
      <c r="G548" s="1208"/>
      <c r="H548" s="1209"/>
      <c r="I548" s="1209"/>
      <c r="J548" s="1209"/>
      <c r="K548" s="1209"/>
      <c r="L548" s="1209"/>
      <c r="M548" s="1209"/>
      <c r="N548" s="1209"/>
      <c r="O548" s="1209"/>
      <c r="P548" s="1209"/>
      <c r="Q548" s="1209"/>
      <c r="R548" s="1209"/>
      <c r="S548" s="1209"/>
      <c r="T548" s="1209"/>
      <c r="U548" s="1209"/>
      <c r="V548" s="1209"/>
      <c r="W548" s="1209"/>
      <c r="X548" s="1209"/>
      <c r="Y548" s="1209"/>
      <c r="Z548" s="1210"/>
      <c r="AA548" s="545"/>
      <c r="AB548" s="530"/>
      <c r="AC548" s="531"/>
      <c r="AD548" s="532"/>
    </row>
    <row r="549" spans="1:30">
      <c r="A549" s="483"/>
      <c r="B549" s="571"/>
      <c r="C549" s="579"/>
      <c r="D549" s="572"/>
      <c r="E549" s="491"/>
      <c r="F549" s="569"/>
      <c r="G549" s="1208"/>
      <c r="H549" s="1209"/>
      <c r="I549" s="1209"/>
      <c r="J549" s="1209"/>
      <c r="K549" s="1209"/>
      <c r="L549" s="1209"/>
      <c r="M549" s="1209"/>
      <c r="N549" s="1209"/>
      <c r="O549" s="1209"/>
      <c r="P549" s="1209"/>
      <c r="Q549" s="1209"/>
      <c r="R549" s="1209"/>
      <c r="S549" s="1209"/>
      <c r="T549" s="1209"/>
      <c r="U549" s="1209"/>
      <c r="V549" s="1209"/>
      <c r="W549" s="1209"/>
      <c r="X549" s="1209"/>
      <c r="Y549" s="1209"/>
      <c r="Z549" s="1210"/>
      <c r="AA549" s="545"/>
      <c r="AB549" s="530"/>
      <c r="AC549" s="531"/>
      <c r="AD549" s="532"/>
    </row>
    <row r="550" spans="1:30">
      <c r="A550" s="483"/>
      <c r="B550" s="571"/>
      <c r="C550" s="579"/>
      <c r="D550" s="572"/>
      <c r="E550" s="491"/>
      <c r="F550" s="569"/>
      <c r="G550" s="1208"/>
      <c r="H550" s="1209"/>
      <c r="I550" s="1209"/>
      <c r="J550" s="1209"/>
      <c r="K550" s="1209"/>
      <c r="L550" s="1209"/>
      <c r="M550" s="1209"/>
      <c r="N550" s="1209"/>
      <c r="O550" s="1209"/>
      <c r="P550" s="1209"/>
      <c r="Q550" s="1209"/>
      <c r="R550" s="1209"/>
      <c r="S550" s="1209"/>
      <c r="T550" s="1209"/>
      <c r="U550" s="1209"/>
      <c r="V550" s="1209"/>
      <c r="W550" s="1209"/>
      <c r="X550" s="1209"/>
      <c r="Y550" s="1209"/>
      <c r="Z550" s="1210"/>
      <c r="AA550" s="545"/>
      <c r="AB550" s="530"/>
      <c r="AC550" s="531"/>
      <c r="AD550" s="532"/>
    </row>
    <row r="551" spans="1:30">
      <c r="A551" s="483"/>
      <c r="B551" s="571"/>
      <c r="C551" s="579"/>
      <c r="D551" s="572"/>
      <c r="E551" s="491"/>
      <c r="F551" s="569"/>
      <c r="G551" s="1211"/>
      <c r="H551" s="1212"/>
      <c r="I551" s="1212"/>
      <c r="J551" s="1212"/>
      <c r="K551" s="1212"/>
      <c r="L551" s="1212"/>
      <c r="M551" s="1212"/>
      <c r="N551" s="1212"/>
      <c r="O551" s="1212"/>
      <c r="P551" s="1212"/>
      <c r="Q551" s="1212"/>
      <c r="R551" s="1212"/>
      <c r="S551" s="1212"/>
      <c r="T551" s="1212"/>
      <c r="U551" s="1212"/>
      <c r="V551" s="1212"/>
      <c r="W551" s="1212"/>
      <c r="X551" s="1212"/>
      <c r="Y551" s="1212"/>
      <c r="Z551" s="1213"/>
      <c r="AA551" s="545"/>
      <c r="AB551" s="530"/>
      <c r="AC551" s="531"/>
      <c r="AD551" s="532"/>
    </row>
    <row r="552" spans="1:30" ht="6.6" customHeight="1">
      <c r="A552" s="483"/>
      <c r="B552" s="527"/>
      <c r="C552" s="478"/>
      <c r="D552" s="543"/>
      <c r="E552" s="483"/>
      <c r="F552" s="569"/>
      <c r="G552" s="570"/>
      <c r="H552" s="570"/>
      <c r="I552" s="570"/>
      <c r="J552" s="570"/>
      <c r="K552" s="570"/>
      <c r="L552" s="570"/>
      <c r="M552" s="570"/>
      <c r="N552" s="570"/>
      <c r="O552" s="570"/>
      <c r="P552" s="570"/>
      <c r="Q552" s="570"/>
      <c r="R552" s="570"/>
      <c r="S552" s="570"/>
      <c r="T552" s="570"/>
      <c r="U552" s="570"/>
      <c r="V552" s="570"/>
      <c r="W552" s="525"/>
      <c r="X552" s="525"/>
      <c r="Y552" s="525"/>
      <c r="Z552" s="525"/>
      <c r="AA552" s="545"/>
      <c r="AB552" s="552"/>
      <c r="AC552" s="553"/>
      <c r="AD552" s="554"/>
    </row>
    <row r="553" spans="1:30" ht="3.6" customHeight="1">
      <c r="A553" s="483"/>
      <c r="B553" s="527"/>
      <c r="C553" s="478"/>
      <c r="D553" s="543"/>
      <c r="E553" s="483"/>
      <c r="F553" s="569"/>
      <c r="G553" s="525"/>
      <c r="H553" s="584"/>
      <c r="I553" s="584"/>
      <c r="J553" s="584"/>
      <c r="K553" s="584"/>
      <c r="L553" s="584"/>
      <c r="M553" s="584"/>
      <c r="N553" s="584"/>
      <c r="O553" s="584"/>
      <c r="P553" s="584"/>
      <c r="Q553" s="584"/>
      <c r="R553" s="584"/>
      <c r="S553" s="584"/>
      <c r="T553" s="584"/>
      <c r="U553" s="584"/>
      <c r="V553" s="584"/>
      <c r="W553" s="584"/>
      <c r="X553" s="584"/>
      <c r="Y553" s="584"/>
      <c r="Z553" s="584"/>
      <c r="AA553" s="585"/>
      <c r="AB553" s="552"/>
      <c r="AC553" s="553"/>
      <c r="AD553" s="554"/>
    </row>
    <row r="554" spans="1:30" ht="13.2" customHeight="1">
      <c r="A554" s="483"/>
      <c r="B554" s="527">
        <v>27</v>
      </c>
      <c r="C554" s="1081" t="s">
        <v>1183</v>
      </c>
      <c r="D554" s="543" t="s">
        <v>310</v>
      </c>
      <c r="E554" s="1082" t="s">
        <v>1184</v>
      </c>
      <c r="F554" s="569"/>
      <c r="G554" s="1214" t="s">
        <v>114</v>
      </c>
      <c r="H554" s="1214"/>
      <c r="I554" s="1214"/>
      <c r="J554" s="1214"/>
      <c r="K554" s="1214"/>
      <c r="L554" s="1214"/>
      <c r="M554" s="1214"/>
      <c r="N554" s="1215" t="s">
        <v>1110</v>
      </c>
      <c r="O554" s="1215"/>
      <c r="P554" s="1215"/>
      <c r="Q554" s="1215"/>
      <c r="R554" s="1215"/>
      <c r="S554" s="1215"/>
      <c r="T554" s="1215"/>
      <c r="U554" s="1215"/>
      <c r="V554" s="1215"/>
      <c r="W554" s="525"/>
      <c r="X554" s="525"/>
      <c r="Y554" s="525"/>
      <c r="Z554" s="525"/>
      <c r="AA554" s="545"/>
      <c r="AB554" s="1263" t="s">
        <v>1162</v>
      </c>
      <c r="AC554" s="1264"/>
      <c r="AD554" s="1265"/>
    </row>
    <row r="555" spans="1:30">
      <c r="A555" s="483"/>
      <c r="B555" s="571"/>
      <c r="C555" s="1081"/>
      <c r="D555" s="572"/>
      <c r="E555" s="1082"/>
      <c r="F555" s="569"/>
      <c r="G555" s="1214"/>
      <c r="H555" s="1214"/>
      <c r="I555" s="1214"/>
      <c r="J555" s="1214"/>
      <c r="K555" s="1214"/>
      <c r="L555" s="1214"/>
      <c r="M555" s="1214"/>
      <c r="N555" s="1215"/>
      <c r="O555" s="1215"/>
      <c r="P555" s="1215"/>
      <c r="Q555" s="1215"/>
      <c r="R555" s="1215"/>
      <c r="S555" s="1215"/>
      <c r="T555" s="1215"/>
      <c r="U555" s="1215"/>
      <c r="V555" s="1215"/>
      <c r="W555" s="586"/>
      <c r="X555" s="586"/>
      <c r="Y555" s="586"/>
      <c r="Z555" s="525"/>
      <c r="AA555" s="545"/>
      <c r="AB555" s="1263"/>
      <c r="AC555" s="1264"/>
      <c r="AD555" s="1265"/>
    </row>
    <row r="556" spans="1:30">
      <c r="A556" s="483"/>
      <c r="B556" s="571"/>
      <c r="C556" s="478"/>
      <c r="D556" s="572"/>
      <c r="E556" s="1082"/>
      <c r="F556" s="569"/>
      <c r="G556" s="1282" t="s">
        <v>1185</v>
      </c>
      <c r="H556" s="1282"/>
      <c r="I556" s="1282"/>
      <c r="J556" s="1282"/>
      <c r="K556" s="1282"/>
      <c r="L556" s="1282"/>
      <c r="M556" s="1282"/>
      <c r="N556" s="1282"/>
      <c r="O556" s="1282"/>
      <c r="P556" s="1282"/>
      <c r="Q556" s="1282"/>
      <c r="R556" s="1282"/>
      <c r="S556" s="1282"/>
      <c r="T556" s="1282"/>
      <c r="U556" s="1282"/>
      <c r="V556" s="1282"/>
      <c r="W556" s="1282"/>
      <c r="X556" s="1282"/>
      <c r="Y556" s="1282"/>
      <c r="Z556" s="1282"/>
      <c r="AA556" s="545"/>
      <c r="AB556" s="552"/>
      <c r="AC556" s="553"/>
      <c r="AD556" s="554"/>
    </row>
    <row r="557" spans="1:30">
      <c r="A557" s="483"/>
      <c r="B557" s="571"/>
      <c r="C557" s="478"/>
      <c r="D557" s="572"/>
      <c r="E557" s="491"/>
      <c r="F557" s="569"/>
      <c r="G557" s="1272"/>
      <c r="H557" s="1273"/>
      <c r="I557" s="1273"/>
      <c r="J557" s="1273"/>
      <c r="K557" s="1273"/>
      <c r="L557" s="1273"/>
      <c r="M557" s="1273"/>
      <c r="N557" s="1273"/>
      <c r="O557" s="1273"/>
      <c r="P557" s="1273"/>
      <c r="Q557" s="1273"/>
      <c r="R557" s="1273"/>
      <c r="S557" s="1273"/>
      <c r="T557" s="1273"/>
      <c r="U557" s="1273"/>
      <c r="V557" s="1273"/>
      <c r="W557" s="1273"/>
      <c r="X557" s="1273"/>
      <c r="Y557" s="1273"/>
      <c r="Z557" s="1274"/>
      <c r="AA557" s="545"/>
      <c r="AB557" s="552"/>
      <c r="AC557" s="553"/>
      <c r="AD557" s="554"/>
    </row>
    <row r="558" spans="1:30">
      <c r="A558" s="483"/>
      <c r="B558" s="571"/>
      <c r="C558" s="478"/>
      <c r="D558" s="572"/>
      <c r="E558" s="491"/>
      <c r="F558" s="569"/>
      <c r="G558" s="1275"/>
      <c r="H558" s="1276"/>
      <c r="I558" s="1276"/>
      <c r="J558" s="1276"/>
      <c r="K558" s="1276"/>
      <c r="L558" s="1276"/>
      <c r="M558" s="1276"/>
      <c r="N558" s="1276"/>
      <c r="O558" s="1276"/>
      <c r="P558" s="1276"/>
      <c r="Q558" s="1276"/>
      <c r="R558" s="1276"/>
      <c r="S558" s="1276"/>
      <c r="T558" s="1276"/>
      <c r="U558" s="1276"/>
      <c r="V558" s="1276"/>
      <c r="W558" s="1276"/>
      <c r="X558" s="1276"/>
      <c r="Y558" s="1276"/>
      <c r="Z558" s="1277"/>
      <c r="AA558" s="545"/>
      <c r="AB558" s="552"/>
      <c r="AC558" s="553"/>
      <c r="AD558" s="554"/>
    </row>
    <row r="559" spans="1:30">
      <c r="A559" s="483"/>
      <c r="B559" s="571"/>
      <c r="C559" s="478"/>
      <c r="D559" s="572"/>
      <c r="E559" s="491"/>
      <c r="F559" s="569"/>
      <c r="G559" s="1278" t="s">
        <v>1186</v>
      </c>
      <c r="H559" s="1278"/>
      <c r="I559" s="1278"/>
      <c r="J559" s="1278"/>
      <c r="K559" s="1278"/>
      <c r="L559" s="1278"/>
      <c r="M559" s="1278"/>
      <c r="N559" s="1278"/>
      <c r="O559" s="1278"/>
      <c r="P559" s="1278"/>
      <c r="Q559" s="1278"/>
      <c r="R559" s="1278"/>
      <c r="S559" s="1278"/>
      <c r="T559" s="1278"/>
      <c r="U559" s="1278"/>
      <c r="V559" s="1278"/>
      <c r="W559" s="1278"/>
      <c r="X559" s="1278"/>
      <c r="Y559" s="1278"/>
      <c r="Z559" s="1278"/>
      <c r="AA559" s="545"/>
      <c r="AB559" s="552"/>
      <c r="AC559" s="553"/>
      <c r="AD559" s="554"/>
    </row>
    <row r="560" spans="1:30">
      <c r="A560" s="483"/>
      <c r="B560" s="571"/>
      <c r="C560" s="478"/>
      <c r="D560" s="572"/>
      <c r="E560" s="483"/>
      <c r="F560" s="569"/>
      <c r="G560" s="1275"/>
      <c r="H560" s="1276"/>
      <c r="I560" s="1276"/>
      <c r="J560" s="1276"/>
      <c r="K560" s="1276"/>
      <c r="L560" s="1276"/>
      <c r="M560" s="1276"/>
      <c r="N560" s="1276"/>
      <c r="O560" s="1276"/>
      <c r="P560" s="1276"/>
      <c r="Q560" s="1276"/>
      <c r="R560" s="1276"/>
      <c r="S560" s="1276"/>
      <c r="T560" s="1276"/>
      <c r="U560" s="1276"/>
      <c r="V560" s="1276"/>
      <c r="W560" s="1276"/>
      <c r="X560" s="1276"/>
      <c r="Y560" s="1276"/>
      <c r="Z560" s="1277"/>
      <c r="AA560" s="545"/>
      <c r="AB560" s="552"/>
      <c r="AC560" s="553"/>
      <c r="AD560" s="554"/>
    </row>
    <row r="561" spans="1:46">
      <c r="A561" s="483"/>
      <c r="B561" s="571"/>
      <c r="C561" s="478"/>
      <c r="D561" s="572"/>
      <c r="E561" s="483"/>
      <c r="F561" s="569"/>
      <c r="G561" s="1279"/>
      <c r="H561" s="1280"/>
      <c r="I561" s="1280"/>
      <c r="J561" s="1280"/>
      <c r="K561" s="1280"/>
      <c r="L561" s="1280"/>
      <c r="M561" s="1280"/>
      <c r="N561" s="1280"/>
      <c r="O561" s="1280"/>
      <c r="P561" s="1280"/>
      <c r="Q561" s="1280"/>
      <c r="R561" s="1280"/>
      <c r="S561" s="1280"/>
      <c r="T561" s="1280"/>
      <c r="U561" s="1280"/>
      <c r="V561" s="1280"/>
      <c r="W561" s="1280"/>
      <c r="X561" s="1280"/>
      <c r="Y561" s="1280"/>
      <c r="Z561" s="1281"/>
      <c r="AA561" s="545"/>
      <c r="AB561" s="552"/>
      <c r="AC561" s="553"/>
      <c r="AD561" s="554"/>
    </row>
    <row r="562" spans="1:46" ht="6.6" customHeight="1">
      <c r="A562" s="483"/>
      <c r="B562" s="527"/>
      <c r="C562" s="478"/>
      <c r="D562" s="543"/>
      <c r="E562" s="483"/>
      <c r="F562" s="569"/>
      <c r="G562" s="570"/>
      <c r="H562" s="570"/>
      <c r="I562" s="570"/>
      <c r="J562" s="570"/>
      <c r="K562" s="570"/>
      <c r="L562" s="570"/>
      <c r="M562" s="570"/>
      <c r="N562" s="570"/>
      <c r="O562" s="570"/>
      <c r="P562" s="570"/>
      <c r="Q562" s="570"/>
      <c r="R562" s="570"/>
      <c r="S562" s="570"/>
      <c r="T562" s="570"/>
      <c r="U562" s="570"/>
      <c r="V562" s="570"/>
      <c r="W562" s="525"/>
      <c r="X562" s="525"/>
      <c r="Y562" s="525"/>
      <c r="Z562" s="525"/>
      <c r="AA562" s="545"/>
      <c r="AB562" s="552"/>
      <c r="AC562" s="553"/>
      <c r="AD562" s="554"/>
    </row>
    <row r="563" spans="1:46" ht="13.5" customHeight="1">
      <c r="A563" s="1082"/>
      <c r="B563" s="527">
        <v>28</v>
      </c>
      <c r="C563" s="1258" t="s">
        <v>1187</v>
      </c>
      <c r="D563" s="543" t="s">
        <v>310</v>
      </c>
      <c r="E563" s="1082" t="s">
        <v>1188</v>
      </c>
      <c r="F563" s="569"/>
      <c r="G563" s="1214" t="s">
        <v>114</v>
      </c>
      <c r="H563" s="1214"/>
      <c r="I563" s="1214"/>
      <c r="J563" s="1214"/>
      <c r="K563" s="1214"/>
      <c r="L563" s="1214"/>
      <c r="M563" s="1214"/>
      <c r="N563" s="1215" t="s">
        <v>1110</v>
      </c>
      <c r="O563" s="1215"/>
      <c r="P563" s="1215"/>
      <c r="Q563" s="1215"/>
      <c r="R563" s="1215"/>
      <c r="S563" s="1215"/>
      <c r="T563" s="1215"/>
      <c r="U563" s="1215"/>
      <c r="V563" s="1215"/>
      <c r="W563" s="525"/>
      <c r="X563" s="525"/>
      <c r="Y563" s="525"/>
      <c r="Z563" s="525"/>
      <c r="AA563" s="545"/>
      <c r="AB563" s="1263" t="s">
        <v>1162</v>
      </c>
      <c r="AC563" s="1264"/>
      <c r="AD563" s="1265"/>
    </row>
    <row r="564" spans="1:46">
      <c r="A564" s="1082"/>
      <c r="B564" s="571"/>
      <c r="C564" s="1258"/>
      <c r="D564" s="543"/>
      <c r="E564" s="1082"/>
      <c r="F564" s="569"/>
      <c r="G564" s="1214"/>
      <c r="H564" s="1214"/>
      <c r="I564" s="1214"/>
      <c r="J564" s="1214"/>
      <c r="K564" s="1214"/>
      <c r="L564" s="1214"/>
      <c r="M564" s="1214"/>
      <c r="N564" s="1215"/>
      <c r="O564" s="1215"/>
      <c r="P564" s="1215"/>
      <c r="Q564" s="1215"/>
      <c r="R564" s="1215"/>
      <c r="S564" s="1215"/>
      <c r="T564" s="1215"/>
      <c r="U564" s="1215"/>
      <c r="V564" s="1215"/>
      <c r="W564" s="525"/>
      <c r="X564" s="525"/>
      <c r="Y564" s="525"/>
      <c r="Z564" s="525"/>
      <c r="AA564" s="545"/>
      <c r="AB564" s="1263"/>
      <c r="AC564" s="1264"/>
      <c r="AD564" s="1265"/>
    </row>
    <row r="565" spans="1:46">
      <c r="A565" s="483"/>
      <c r="B565" s="527"/>
      <c r="C565" s="478"/>
      <c r="D565" s="543"/>
      <c r="E565" s="1082"/>
      <c r="F565" s="569"/>
      <c r="G565" s="525"/>
      <c r="H565" s="587"/>
      <c r="I565" s="587"/>
      <c r="J565" s="587"/>
      <c r="K565" s="587"/>
      <c r="L565" s="587"/>
      <c r="M565" s="587"/>
      <c r="N565" s="587"/>
      <c r="O565" s="587"/>
      <c r="P565" s="587"/>
      <c r="Q565" s="587"/>
      <c r="R565" s="587"/>
      <c r="S565" s="587"/>
      <c r="T565" s="587"/>
      <c r="U565" s="587"/>
      <c r="V565" s="587"/>
      <c r="W565" s="587"/>
      <c r="X565" s="587"/>
      <c r="Y565" s="587"/>
      <c r="Z565" s="587"/>
      <c r="AA565" s="588"/>
      <c r="AB565" s="552"/>
      <c r="AC565" s="553"/>
      <c r="AD565" s="554"/>
      <c r="AH565" s="99"/>
      <c r="AI565" s="99"/>
      <c r="AJ565" s="99"/>
      <c r="AK565" s="99"/>
      <c r="AL565" s="99"/>
      <c r="AM565" s="99"/>
      <c r="AN565" s="99"/>
      <c r="AO565" s="99"/>
      <c r="AP565" s="99"/>
      <c r="AQ565" s="99"/>
      <c r="AR565" s="99"/>
      <c r="AS565" s="99"/>
      <c r="AT565" s="99"/>
    </row>
    <row r="566" spans="1:46" ht="3.6" customHeight="1">
      <c r="A566" s="483"/>
      <c r="B566" s="527"/>
      <c r="C566" s="478"/>
      <c r="D566" s="543"/>
      <c r="E566" s="483"/>
      <c r="F566" s="569"/>
      <c r="G566" s="525"/>
      <c r="H566" s="584"/>
      <c r="I566" s="584"/>
      <c r="J566" s="584"/>
      <c r="K566" s="584"/>
      <c r="L566" s="584"/>
      <c r="M566" s="584"/>
      <c r="N566" s="584"/>
      <c r="O566" s="584"/>
      <c r="P566" s="584"/>
      <c r="Q566" s="584"/>
      <c r="R566" s="584"/>
      <c r="S566" s="584"/>
      <c r="T566" s="584"/>
      <c r="U566" s="584"/>
      <c r="V566" s="584"/>
      <c r="W566" s="584"/>
      <c r="X566" s="584"/>
      <c r="Y566" s="584"/>
      <c r="Z566" s="584"/>
      <c r="AA566" s="585"/>
      <c r="AB566" s="552"/>
      <c r="AC566" s="553"/>
      <c r="AD566" s="554"/>
    </row>
    <row r="567" spans="1:46" ht="3" customHeight="1">
      <c r="A567" s="491"/>
      <c r="B567" s="527"/>
      <c r="C567" s="579"/>
      <c r="D567" s="543"/>
      <c r="E567" s="491"/>
      <c r="F567" s="569"/>
      <c r="G567" s="549"/>
      <c r="H567" s="589"/>
      <c r="I567" s="589"/>
      <c r="J567" s="589"/>
      <c r="K567" s="589"/>
      <c r="L567" s="589"/>
      <c r="M567" s="589"/>
      <c r="N567" s="589"/>
      <c r="O567" s="589"/>
      <c r="P567" s="589"/>
      <c r="Q567" s="589"/>
      <c r="R567" s="589"/>
      <c r="S567" s="589"/>
      <c r="T567" s="589"/>
      <c r="U567" s="589"/>
      <c r="V567" s="589"/>
      <c r="W567" s="589"/>
      <c r="X567" s="589"/>
      <c r="Y567" s="589"/>
      <c r="Z567" s="589"/>
      <c r="AA567" s="590"/>
      <c r="AB567" s="530"/>
      <c r="AC567" s="531"/>
      <c r="AD567" s="532"/>
    </row>
    <row r="568" spans="1:46" ht="13.5" customHeight="1">
      <c r="A568" s="1079" t="s">
        <v>1189</v>
      </c>
      <c r="B568" s="527">
        <v>29</v>
      </c>
      <c r="C568" s="1078" t="s">
        <v>161</v>
      </c>
      <c r="D568" s="1259" t="s">
        <v>312</v>
      </c>
      <c r="E568" s="1079" t="s">
        <v>87</v>
      </c>
      <c r="F568" s="569"/>
      <c r="G568" s="1214" t="s">
        <v>114</v>
      </c>
      <c r="H568" s="1214"/>
      <c r="I568" s="1214"/>
      <c r="J568" s="1214"/>
      <c r="K568" s="1214"/>
      <c r="L568" s="1214"/>
      <c r="M568" s="1214"/>
      <c r="N568" s="1215" t="s">
        <v>113</v>
      </c>
      <c r="O568" s="1215"/>
      <c r="P568" s="1215"/>
      <c r="Q568" s="1215"/>
      <c r="R568" s="1215"/>
      <c r="S568" s="1215"/>
      <c r="T568" s="1215"/>
      <c r="U568" s="1215"/>
      <c r="V568" s="1215"/>
      <c r="W568" s="525"/>
      <c r="X568" s="525"/>
      <c r="Y568" s="525"/>
      <c r="Z568" s="525"/>
      <c r="AA568" s="545"/>
      <c r="AB568" s="1263" t="s">
        <v>191</v>
      </c>
      <c r="AC568" s="1264"/>
      <c r="AD568" s="1265"/>
    </row>
    <row r="569" spans="1:46">
      <c r="A569" s="1079"/>
      <c r="B569" s="571"/>
      <c r="C569" s="1078"/>
      <c r="D569" s="1259"/>
      <c r="E569" s="1079"/>
      <c r="F569" s="569"/>
      <c r="G569" s="1214"/>
      <c r="H569" s="1214"/>
      <c r="I569" s="1214"/>
      <c r="J569" s="1214"/>
      <c r="K569" s="1214"/>
      <c r="L569" s="1214"/>
      <c r="M569" s="1214"/>
      <c r="N569" s="1215"/>
      <c r="O569" s="1215"/>
      <c r="P569" s="1215"/>
      <c r="Q569" s="1215"/>
      <c r="R569" s="1215"/>
      <c r="S569" s="1215"/>
      <c r="T569" s="1215"/>
      <c r="U569" s="1215"/>
      <c r="V569" s="1215"/>
      <c r="W569" s="525"/>
      <c r="X569" s="525"/>
      <c r="Y569" s="525"/>
      <c r="Z569" s="525"/>
      <c r="AA569" s="545"/>
      <c r="AB569" s="1263"/>
      <c r="AC569" s="1264"/>
      <c r="AD569" s="1265"/>
    </row>
    <row r="570" spans="1:46" ht="3" customHeight="1">
      <c r="A570" s="483"/>
      <c r="B570" s="527"/>
      <c r="C570" s="1078"/>
      <c r="D570" s="543"/>
      <c r="E570" s="1079"/>
      <c r="F570" s="569"/>
      <c r="G570" s="525"/>
      <c r="H570" s="525"/>
      <c r="I570" s="525"/>
      <c r="J570" s="525"/>
      <c r="K570" s="525"/>
      <c r="L570" s="525"/>
      <c r="M570" s="525"/>
      <c r="N570" s="525"/>
      <c r="O570" s="525"/>
      <c r="P570" s="525"/>
      <c r="Q570" s="525"/>
      <c r="R570" s="525"/>
      <c r="S570" s="525"/>
      <c r="T570" s="525"/>
      <c r="U570" s="525"/>
      <c r="V570" s="525"/>
      <c r="W570" s="525"/>
      <c r="X570" s="525"/>
      <c r="Y570" s="525"/>
      <c r="Z570" s="525"/>
      <c r="AA570" s="545"/>
      <c r="AB570" s="1263"/>
      <c r="AC570" s="1264"/>
      <c r="AD570" s="1265"/>
    </row>
    <row r="571" spans="1:46">
      <c r="A571" s="483"/>
      <c r="B571" s="527"/>
      <c r="C571" s="1078"/>
      <c r="D571" s="543"/>
      <c r="E571" s="1079"/>
      <c r="F571" s="569"/>
      <c r="G571" s="1266" t="s">
        <v>132</v>
      </c>
      <c r="H571" s="1266"/>
      <c r="I571" s="1266"/>
      <c r="J571" s="1266"/>
      <c r="K571" s="1266"/>
      <c r="L571" s="1266"/>
      <c r="M571" s="1266"/>
      <c r="N571" s="1266"/>
      <c r="O571" s="1266"/>
      <c r="P571" s="1266"/>
      <c r="Q571" s="1266"/>
      <c r="R571" s="525"/>
      <c r="S571" s="525"/>
      <c r="T571" s="525"/>
      <c r="U571" s="525"/>
      <c r="V571" s="525"/>
      <c r="W571" s="591"/>
      <c r="X571" s="591"/>
      <c r="Y571" s="591"/>
      <c r="Z571" s="591"/>
      <c r="AA571" s="545"/>
      <c r="AB571" s="552"/>
      <c r="AC571" s="553"/>
      <c r="AD571" s="554"/>
    </row>
    <row r="572" spans="1:46">
      <c r="A572" s="483"/>
      <c r="B572" s="527"/>
      <c r="C572" s="1078"/>
      <c r="D572" s="543"/>
      <c r="E572" s="1079"/>
      <c r="F572" s="569"/>
      <c r="G572" s="1267"/>
      <c r="H572" s="1267"/>
      <c r="I572" s="1267"/>
      <c r="J572" s="1267"/>
      <c r="K572" s="1267"/>
      <c r="L572" s="1267"/>
      <c r="M572" s="1267"/>
      <c r="N572" s="1233" t="s">
        <v>117</v>
      </c>
      <c r="O572" s="1233"/>
      <c r="P572" s="1233"/>
      <c r="Q572" s="1233"/>
      <c r="R572" s="1233" t="s">
        <v>1</v>
      </c>
      <c r="S572" s="1233"/>
      <c r="T572" s="1233"/>
      <c r="U572" s="1233"/>
      <c r="V572" s="525"/>
      <c r="W572" s="591"/>
      <c r="X572" s="591"/>
      <c r="Y572" s="591"/>
      <c r="Z572" s="591"/>
      <c r="AA572" s="545"/>
      <c r="AB572" s="552"/>
      <c r="AC572" s="553"/>
      <c r="AD572" s="554"/>
    </row>
    <row r="573" spans="1:46">
      <c r="A573" s="483"/>
      <c r="B573" s="527"/>
      <c r="C573" s="1078"/>
      <c r="D573" s="543"/>
      <c r="E573" s="1079"/>
      <c r="F573" s="569"/>
      <c r="G573" s="1233" t="s">
        <v>99</v>
      </c>
      <c r="H573" s="1233"/>
      <c r="I573" s="1233"/>
      <c r="J573" s="1233" t="s">
        <v>19</v>
      </c>
      <c r="K573" s="1233"/>
      <c r="L573" s="1233"/>
      <c r="M573" s="1233"/>
      <c r="N573" s="1260" t="s">
        <v>263</v>
      </c>
      <c r="O573" s="1261"/>
      <c r="P573" s="1261"/>
      <c r="Q573" s="1262"/>
      <c r="R573" s="1260" t="s">
        <v>263</v>
      </c>
      <c r="S573" s="1261"/>
      <c r="T573" s="1261"/>
      <c r="U573" s="1262"/>
      <c r="V573" s="525"/>
      <c r="W573" s="525"/>
      <c r="X573" s="525"/>
      <c r="Y573" s="525"/>
      <c r="Z573" s="525"/>
      <c r="AA573" s="545"/>
      <c r="AB573" s="552"/>
      <c r="AC573" s="553"/>
      <c r="AD573" s="554"/>
    </row>
    <row r="574" spans="1:46">
      <c r="A574" s="483"/>
      <c r="B574" s="527"/>
      <c r="C574" s="1078"/>
      <c r="D574" s="543"/>
      <c r="E574" s="1079"/>
      <c r="F574" s="569"/>
      <c r="G574" s="1233"/>
      <c r="H574" s="1233"/>
      <c r="I574" s="1233"/>
      <c r="J574" s="1233" t="s">
        <v>21</v>
      </c>
      <c r="K574" s="1233"/>
      <c r="L574" s="1233"/>
      <c r="M574" s="1233"/>
      <c r="N574" s="1260" t="s">
        <v>263</v>
      </c>
      <c r="O574" s="1261"/>
      <c r="P574" s="1261"/>
      <c r="Q574" s="1262"/>
      <c r="R574" s="1260" t="s">
        <v>263</v>
      </c>
      <c r="S574" s="1261"/>
      <c r="T574" s="1261"/>
      <c r="U574" s="1262"/>
      <c r="V574" s="525"/>
      <c r="W574" s="525"/>
      <c r="X574" s="525"/>
      <c r="Y574" s="525"/>
      <c r="Z574" s="525"/>
      <c r="AA574" s="545"/>
      <c r="AB574" s="552"/>
      <c r="AC574" s="553"/>
      <c r="AD574" s="554"/>
    </row>
    <row r="575" spans="1:46">
      <c r="A575" s="483"/>
      <c r="B575" s="527"/>
      <c r="C575" s="1078"/>
      <c r="D575" s="543"/>
      <c r="E575" s="1079"/>
      <c r="F575" s="569"/>
      <c r="G575" s="1233" t="s">
        <v>101</v>
      </c>
      <c r="H575" s="1233"/>
      <c r="I575" s="1233"/>
      <c r="J575" s="1233" t="s">
        <v>19</v>
      </c>
      <c r="K575" s="1233"/>
      <c r="L575" s="1233"/>
      <c r="M575" s="1233"/>
      <c r="N575" s="1260" t="s">
        <v>263</v>
      </c>
      <c r="O575" s="1261"/>
      <c r="P575" s="1261"/>
      <c r="Q575" s="1262"/>
      <c r="R575" s="1260" t="s">
        <v>263</v>
      </c>
      <c r="S575" s="1261"/>
      <c r="T575" s="1261"/>
      <c r="U575" s="1262"/>
      <c r="V575" s="570"/>
      <c r="W575" s="525"/>
      <c r="X575" s="525"/>
      <c r="Y575" s="525"/>
      <c r="Z575" s="525"/>
      <c r="AA575" s="545"/>
      <c r="AB575" s="552"/>
      <c r="AC575" s="553"/>
      <c r="AD575" s="554"/>
    </row>
    <row r="576" spans="1:46">
      <c r="A576" s="483"/>
      <c r="B576" s="527"/>
      <c r="C576" s="1078"/>
      <c r="D576" s="543"/>
      <c r="E576" s="1079"/>
      <c r="F576" s="569"/>
      <c r="G576" s="1233"/>
      <c r="H576" s="1233"/>
      <c r="I576" s="1233"/>
      <c r="J576" s="1233" t="s">
        <v>21</v>
      </c>
      <c r="K576" s="1233"/>
      <c r="L576" s="1233"/>
      <c r="M576" s="1233"/>
      <c r="N576" s="1260" t="s">
        <v>263</v>
      </c>
      <c r="O576" s="1261"/>
      <c r="P576" s="1261"/>
      <c r="Q576" s="1262"/>
      <c r="R576" s="1260" t="s">
        <v>189</v>
      </c>
      <c r="S576" s="1261"/>
      <c r="T576" s="1261"/>
      <c r="U576" s="1262"/>
      <c r="V576" s="525"/>
      <c r="W576" s="525"/>
      <c r="X576" s="525"/>
      <c r="Y576" s="525"/>
      <c r="Z576" s="525"/>
      <c r="AA576" s="545"/>
      <c r="AB576" s="552"/>
      <c r="AC576" s="553"/>
      <c r="AD576" s="554"/>
    </row>
    <row r="577" spans="1:30" ht="4.2" customHeight="1">
      <c r="A577" s="483"/>
      <c r="B577" s="527"/>
      <c r="C577" s="478"/>
      <c r="D577" s="543"/>
      <c r="E577" s="1079"/>
      <c r="F577" s="569"/>
      <c r="G577" s="570"/>
      <c r="H577" s="570"/>
      <c r="I577" s="570"/>
      <c r="J577" s="570"/>
      <c r="K577" s="570"/>
      <c r="L577" s="570"/>
      <c r="M577" s="570"/>
      <c r="N577" s="570"/>
      <c r="O577" s="570"/>
      <c r="P577" s="570"/>
      <c r="Q577" s="570"/>
      <c r="R577" s="570"/>
      <c r="S577" s="570"/>
      <c r="T577" s="570"/>
      <c r="U577" s="570"/>
      <c r="V577" s="525"/>
      <c r="W577" s="525"/>
      <c r="X577" s="525"/>
      <c r="Y577" s="525"/>
      <c r="Z577" s="525"/>
      <c r="AA577" s="545"/>
      <c r="AB577" s="552"/>
      <c r="AC577" s="553"/>
      <c r="AD577" s="554"/>
    </row>
    <row r="578" spans="1:30" ht="13.5" customHeight="1">
      <c r="A578" s="483"/>
      <c r="B578" s="527"/>
      <c r="C578" s="478"/>
      <c r="D578" s="543"/>
      <c r="E578" s="1079"/>
      <c r="F578" s="569"/>
      <c r="G578" s="1268" t="s">
        <v>216</v>
      </c>
      <c r="H578" s="1268"/>
      <c r="I578" s="1268"/>
      <c r="J578" s="1268"/>
      <c r="K578" s="1268"/>
      <c r="L578" s="1268"/>
      <c r="M578" s="1268"/>
      <c r="N578" s="1268"/>
      <c r="O578" s="1268"/>
      <c r="P578" s="1268"/>
      <c r="Q578" s="1268"/>
      <c r="R578" s="1268"/>
      <c r="S578" s="1268"/>
      <c r="T578" s="1268"/>
      <c r="U578" s="1268"/>
      <c r="V578" s="586"/>
      <c r="W578" s="586"/>
      <c r="X578" s="586"/>
      <c r="Y578" s="586"/>
      <c r="Z578" s="586"/>
      <c r="AA578" s="545"/>
      <c r="AB578" s="552"/>
      <c r="AC578" s="553"/>
      <c r="AD578" s="554"/>
    </row>
    <row r="579" spans="1:30">
      <c r="A579" s="483"/>
      <c r="B579" s="527"/>
      <c r="C579" s="478"/>
      <c r="D579" s="543"/>
      <c r="E579" s="1079"/>
      <c r="F579" s="569"/>
      <c r="G579" s="1269"/>
      <c r="H579" s="1270"/>
      <c r="I579" s="1270"/>
      <c r="J579" s="1270"/>
      <c r="K579" s="1270"/>
      <c r="L579" s="1270"/>
      <c r="M579" s="1270"/>
      <c r="N579" s="1270"/>
      <c r="O579" s="1270"/>
      <c r="P579" s="1270"/>
      <c r="Q579" s="1270"/>
      <c r="R579" s="1270"/>
      <c r="S579" s="1270"/>
      <c r="T579" s="1270"/>
      <c r="U579" s="1270"/>
      <c r="V579" s="1270"/>
      <c r="W579" s="1270"/>
      <c r="X579" s="1270"/>
      <c r="Y579" s="1270"/>
      <c r="Z579" s="1271"/>
      <c r="AA579" s="545"/>
      <c r="AB579" s="552"/>
      <c r="AC579" s="553"/>
      <c r="AD579" s="554"/>
    </row>
    <row r="580" spans="1:30">
      <c r="A580" s="483"/>
      <c r="B580" s="527"/>
      <c r="C580" s="478"/>
      <c r="D580" s="543"/>
      <c r="E580" s="1079"/>
      <c r="F580" s="569"/>
      <c r="G580" s="1208"/>
      <c r="H580" s="1209"/>
      <c r="I580" s="1209"/>
      <c r="J580" s="1209"/>
      <c r="K580" s="1209"/>
      <c r="L580" s="1209"/>
      <c r="M580" s="1209"/>
      <c r="N580" s="1209"/>
      <c r="O580" s="1209"/>
      <c r="P580" s="1209"/>
      <c r="Q580" s="1209"/>
      <c r="R580" s="1209"/>
      <c r="S580" s="1209"/>
      <c r="T580" s="1209"/>
      <c r="U580" s="1209"/>
      <c r="V580" s="1209"/>
      <c r="W580" s="1209"/>
      <c r="X580" s="1209"/>
      <c r="Y580" s="1209"/>
      <c r="Z580" s="1210"/>
      <c r="AA580" s="545"/>
      <c r="AB580" s="552"/>
      <c r="AC580" s="553"/>
      <c r="AD580" s="554"/>
    </row>
    <row r="581" spans="1:30">
      <c r="A581" s="483"/>
      <c r="B581" s="527"/>
      <c r="C581" s="478"/>
      <c r="D581" s="543"/>
      <c r="E581" s="1079"/>
      <c r="F581" s="569"/>
      <c r="G581" s="1208"/>
      <c r="H581" s="1209"/>
      <c r="I581" s="1209"/>
      <c r="J581" s="1209"/>
      <c r="K581" s="1209"/>
      <c r="L581" s="1209"/>
      <c r="M581" s="1209"/>
      <c r="N581" s="1209"/>
      <c r="O581" s="1209"/>
      <c r="P581" s="1209"/>
      <c r="Q581" s="1209"/>
      <c r="R581" s="1209"/>
      <c r="S581" s="1209"/>
      <c r="T581" s="1209"/>
      <c r="U581" s="1209"/>
      <c r="V581" s="1209"/>
      <c r="W581" s="1209"/>
      <c r="X581" s="1209"/>
      <c r="Y581" s="1209"/>
      <c r="Z581" s="1210"/>
      <c r="AA581" s="545"/>
      <c r="AB581" s="552"/>
      <c r="AC581" s="553"/>
      <c r="AD581" s="554"/>
    </row>
    <row r="582" spans="1:30" ht="6.6" customHeight="1">
      <c r="A582" s="483"/>
      <c r="B582" s="527"/>
      <c r="C582" s="478"/>
      <c r="D582" s="543"/>
      <c r="E582" s="483"/>
      <c r="F582" s="569"/>
      <c r="G582" s="1211"/>
      <c r="H582" s="1212"/>
      <c r="I582" s="1212"/>
      <c r="J582" s="1212"/>
      <c r="K582" s="1212"/>
      <c r="L582" s="1212"/>
      <c r="M582" s="1212"/>
      <c r="N582" s="1212"/>
      <c r="O582" s="1212"/>
      <c r="P582" s="1212"/>
      <c r="Q582" s="1212"/>
      <c r="R582" s="1212"/>
      <c r="S582" s="1212"/>
      <c r="T582" s="1212"/>
      <c r="U582" s="1212"/>
      <c r="V582" s="1212"/>
      <c r="W582" s="1212"/>
      <c r="X582" s="1212"/>
      <c r="Y582" s="1212"/>
      <c r="Z582" s="1213"/>
      <c r="AA582" s="545"/>
      <c r="AB582" s="552"/>
      <c r="AC582" s="553"/>
      <c r="AD582" s="554"/>
    </row>
    <row r="583" spans="1:30">
      <c r="A583" s="83"/>
      <c r="B583" s="195"/>
      <c r="C583" s="338"/>
      <c r="D583" s="330"/>
      <c r="E583" s="83"/>
      <c r="F583" s="72"/>
      <c r="G583" s="442"/>
      <c r="H583" s="442"/>
      <c r="I583" s="442"/>
      <c r="J583" s="442"/>
      <c r="K583" s="442"/>
      <c r="L583" s="442"/>
      <c r="M583" s="442"/>
      <c r="N583" s="442"/>
      <c r="O583" s="442"/>
      <c r="P583" s="442"/>
      <c r="Q583" s="442"/>
      <c r="R583" s="442"/>
      <c r="S583" s="442"/>
      <c r="T583" s="442"/>
      <c r="U583" s="442"/>
      <c r="V583" s="442"/>
      <c r="W583" s="442"/>
      <c r="X583" s="442"/>
      <c r="Y583" s="442"/>
      <c r="Z583" s="442"/>
      <c r="AA583" s="73"/>
      <c r="AB583" s="141"/>
      <c r="AC583" s="142"/>
      <c r="AD583" s="143"/>
    </row>
    <row r="584" spans="1:30" ht="6.6" customHeight="1">
      <c r="A584" s="90"/>
      <c r="B584" s="204"/>
      <c r="C584" s="357"/>
      <c r="D584" s="349"/>
      <c r="E584" s="90"/>
      <c r="F584" s="103"/>
      <c r="G584" s="370"/>
      <c r="H584" s="370"/>
      <c r="I584" s="370"/>
      <c r="J584" s="370"/>
      <c r="K584" s="370"/>
      <c r="L584" s="370"/>
      <c r="M584" s="370"/>
      <c r="N584" s="370"/>
      <c r="O584" s="370"/>
      <c r="P584" s="370"/>
      <c r="Q584" s="370"/>
      <c r="R584" s="370"/>
      <c r="S584" s="370"/>
      <c r="T584" s="370"/>
      <c r="U584" s="370"/>
      <c r="V584" s="370"/>
      <c r="W584" s="370"/>
      <c r="X584" s="370"/>
      <c r="Y584" s="370"/>
      <c r="Z584" s="370"/>
      <c r="AA584" s="108"/>
      <c r="AB584" s="149"/>
      <c r="AC584" s="150"/>
      <c r="AD584" s="151"/>
    </row>
    <row r="585" spans="1:30" ht="3" customHeight="1">
      <c r="A585" s="83"/>
      <c r="B585" s="195"/>
      <c r="C585" s="338"/>
      <c r="D585" s="330"/>
      <c r="E585" s="83"/>
      <c r="F585" s="72"/>
      <c r="G585" s="144"/>
      <c r="AA585" s="73"/>
      <c r="AB585" s="141"/>
      <c r="AC585" s="142"/>
      <c r="AD585" s="143"/>
    </row>
    <row r="586" spans="1:30" ht="7.8" customHeight="1">
      <c r="A586" s="81"/>
      <c r="B586" s="238"/>
      <c r="C586" s="310"/>
      <c r="D586" s="330"/>
      <c r="E586" s="81"/>
      <c r="F586" s="72"/>
      <c r="AA586" s="73"/>
      <c r="AB586" s="342"/>
      <c r="AC586" s="343"/>
      <c r="AD586" s="344"/>
    </row>
    <row r="587" spans="1:30" ht="13.5" customHeight="1">
      <c r="A587" s="1079" t="s">
        <v>1190</v>
      </c>
      <c r="B587" s="1087">
        <v>30</v>
      </c>
      <c r="C587" s="1258" t="s">
        <v>1191</v>
      </c>
      <c r="D587" s="1259" t="s">
        <v>310</v>
      </c>
      <c r="E587" s="1079" t="s">
        <v>248</v>
      </c>
      <c r="F587" s="72"/>
      <c r="G587" s="1096" t="s">
        <v>114</v>
      </c>
      <c r="H587" s="1096"/>
      <c r="I587" s="1096"/>
      <c r="J587" s="1096"/>
      <c r="K587" s="1096"/>
      <c r="L587" s="1096"/>
      <c r="M587" s="1096"/>
      <c r="N587" s="1110" t="s">
        <v>113</v>
      </c>
      <c r="O587" s="1110"/>
      <c r="P587" s="1110"/>
      <c r="Q587" s="1110"/>
      <c r="R587" s="1110"/>
      <c r="S587" s="1110"/>
      <c r="T587" s="1110"/>
      <c r="U587" s="1110"/>
      <c r="V587" s="1110"/>
      <c r="AA587" s="73"/>
      <c r="AB587" s="1069" t="s">
        <v>1167</v>
      </c>
      <c r="AC587" s="1070"/>
      <c r="AD587" s="1071"/>
    </row>
    <row r="588" spans="1:30">
      <c r="A588" s="1079"/>
      <c r="B588" s="1087"/>
      <c r="C588" s="1258"/>
      <c r="D588" s="1259"/>
      <c r="E588" s="1079"/>
      <c r="F588" s="72"/>
      <c r="G588" s="1096"/>
      <c r="H588" s="1096"/>
      <c r="I588" s="1096"/>
      <c r="J588" s="1096"/>
      <c r="K588" s="1096"/>
      <c r="L588" s="1096"/>
      <c r="M588" s="1096"/>
      <c r="N588" s="1110"/>
      <c r="O588" s="1110"/>
      <c r="P588" s="1110"/>
      <c r="Q588" s="1110"/>
      <c r="R588" s="1110"/>
      <c r="S588" s="1110"/>
      <c r="T588" s="1110"/>
      <c r="U588" s="1110"/>
      <c r="V588" s="1110"/>
      <c r="AA588" s="73"/>
      <c r="AB588" s="1069"/>
      <c r="AC588" s="1070"/>
      <c r="AD588" s="1071"/>
    </row>
    <row r="589" spans="1:30" ht="6" customHeight="1">
      <c r="A589" s="1079"/>
      <c r="B589" s="527"/>
      <c r="C589" s="1258"/>
      <c r="D589" s="543"/>
      <c r="E589" s="1079"/>
      <c r="F589" s="72"/>
      <c r="G589" s="174"/>
      <c r="H589" s="174"/>
      <c r="I589" s="174"/>
      <c r="J589" s="174"/>
      <c r="K589" s="174"/>
      <c r="L589" s="174"/>
      <c r="M589" s="174"/>
      <c r="N589" s="174"/>
      <c r="O589" s="174"/>
      <c r="P589" s="174"/>
      <c r="Q589" s="174"/>
      <c r="R589" s="174"/>
      <c r="S589" s="174"/>
      <c r="T589" s="174"/>
      <c r="U589" s="174"/>
      <c r="V589" s="174"/>
      <c r="W589" s="174"/>
      <c r="X589" s="174"/>
      <c r="Y589" s="174"/>
      <c r="Z589" s="174"/>
      <c r="AA589" s="73"/>
      <c r="AB589" s="1069"/>
      <c r="AC589" s="1070"/>
      <c r="AD589" s="1071"/>
    </row>
    <row r="590" spans="1:30">
      <c r="A590" s="1079"/>
      <c r="B590" s="527"/>
      <c r="C590" s="478"/>
      <c r="D590" s="572"/>
      <c r="E590" s="1079"/>
      <c r="F590" s="72"/>
      <c r="G590" s="1253" t="s">
        <v>300</v>
      </c>
      <c r="H590" s="1253"/>
      <c r="I590" s="1253"/>
      <c r="J590" s="1253"/>
      <c r="K590" s="1253"/>
      <c r="L590" s="1253"/>
      <c r="M590" s="1253"/>
      <c r="N590" s="1253" t="s">
        <v>301</v>
      </c>
      <c r="O590" s="1253"/>
      <c r="P590" s="1253"/>
      <c r="Q590" s="1253"/>
      <c r="R590" s="1253"/>
      <c r="S590" s="1253"/>
      <c r="T590" s="1253"/>
      <c r="U590" s="1254" t="s">
        <v>302</v>
      </c>
      <c r="V590" s="1255"/>
      <c r="W590" s="1256"/>
      <c r="AA590" s="73"/>
      <c r="AB590" s="1069"/>
      <c r="AC590" s="1070"/>
      <c r="AD590" s="1071"/>
    </row>
    <row r="591" spans="1:30">
      <c r="A591" s="1079"/>
      <c r="B591" s="527"/>
      <c r="C591" s="478"/>
      <c r="D591" s="572"/>
      <c r="E591" s="1079"/>
      <c r="F591" s="72"/>
      <c r="G591" s="1257"/>
      <c r="H591" s="1257"/>
      <c r="I591" s="1257"/>
      <c r="J591" s="1257"/>
      <c r="K591" s="1257"/>
      <c r="L591" s="1257"/>
      <c r="M591" s="1257"/>
      <c r="N591" s="1257"/>
      <c r="O591" s="1257"/>
      <c r="P591" s="1257"/>
      <c r="Q591" s="1257"/>
      <c r="R591" s="1257"/>
      <c r="S591" s="1257"/>
      <c r="T591" s="1257"/>
      <c r="U591" s="1251"/>
      <c r="V591" s="1252"/>
      <c r="W591" s="592" t="s">
        <v>88</v>
      </c>
      <c r="AA591" s="73"/>
      <c r="AB591" s="1069"/>
      <c r="AC591" s="1070"/>
      <c r="AD591" s="1071"/>
    </row>
    <row r="592" spans="1:30">
      <c r="A592" s="1079"/>
      <c r="B592" s="527"/>
      <c r="C592" s="478"/>
      <c r="D592" s="572"/>
      <c r="E592" s="1079"/>
      <c r="F592" s="72"/>
      <c r="G592" s="1248"/>
      <c r="H592" s="1249"/>
      <c r="I592" s="1249"/>
      <c r="J592" s="1249"/>
      <c r="K592" s="1249"/>
      <c r="L592" s="1249"/>
      <c r="M592" s="1250"/>
      <c r="N592" s="1248"/>
      <c r="O592" s="1249"/>
      <c r="P592" s="1249"/>
      <c r="Q592" s="1249"/>
      <c r="R592" s="1249"/>
      <c r="S592" s="1249"/>
      <c r="T592" s="1250"/>
      <c r="U592" s="1251"/>
      <c r="V592" s="1252"/>
      <c r="W592" s="592" t="s">
        <v>88</v>
      </c>
      <c r="AA592" s="73"/>
      <c r="AB592" s="1069"/>
      <c r="AC592" s="1070"/>
      <c r="AD592" s="1071"/>
    </row>
    <row r="593" spans="1:30">
      <c r="A593" s="1079"/>
      <c r="B593" s="527"/>
      <c r="C593" s="478"/>
      <c r="D593" s="572"/>
      <c r="E593" s="1079"/>
      <c r="F593" s="72"/>
      <c r="G593" s="1248"/>
      <c r="H593" s="1249"/>
      <c r="I593" s="1249"/>
      <c r="J593" s="1249"/>
      <c r="K593" s="1249"/>
      <c r="L593" s="1249"/>
      <c r="M593" s="1250"/>
      <c r="N593" s="1248"/>
      <c r="O593" s="1249"/>
      <c r="P593" s="1249"/>
      <c r="Q593" s="1249"/>
      <c r="R593" s="1249"/>
      <c r="S593" s="1249"/>
      <c r="T593" s="1250"/>
      <c r="U593" s="1251"/>
      <c r="V593" s="1252"/>
      <c r="W593" s="592" t="s">
        <v>88</v>
      </c>
      <c r="AA593" s="73"/>
      <c r="AB593" s="1069"/>
      <c r="AC593" s="1070"/>
      <c r="AD593" s="1071"/>
    </row>
    <row r="594" spans="1:30">
      <c r="A594" s="1079"/>
      <c r="B594" s="527"/>
      <c r="C594" s="478"/>
      <c r="D594" s="572"/>
      <c r="E594" s="1079"/>
      <c r="F594" s="72"/>
      <c r="G594" s="1248"/>
      <c r="H594" s="1249"/>
      <c r="I594" s="1249"/>
      <c r="J594" s="1249"/>
      <c r="K594" s="1249"/>
      <c r="L594" s="1249"/>
      <c r="M594" s="1250"/>
      <c r="N594" s="1248"/>
      <c r="O594" s="1249"/>
      <c r="P594" s="1249"/>
      <c r="Q594" s="1249"/>
      <c r="R594" s="1249"/>
      <c r="S594" s="1249"/>
      <c r="T594" s="1250"/>
      <c r="U594" s="1251"/>
      <c r="V594" s="1252"/>
      <c r="W594" s="592" t="s">
        <v>88</v>
      </c>
      <c r="AA594" s="73"/>
      <c r="AB594" s="1069"/>
      <c r="AC594" s="1070"/>
      <c r="AD594" s="1071"/>
    </row>
    <row r="595" spans="1:30">
      <c r="A595" s="1079"/>
      <c r="B595" s="527"/>
      <c r="C595" s="478"/>
      <c r="D595" s="572"/>
      <c r="E595" s="1079"/>
      <c r="F595" s="72"/>
      <c r="G595" s="1248"/>
      <c r="H595" s="1249"/>
      <c r="I595" s="1249"/>
      <c r="J595" s="1249"/>
      <c r="K595" s="1249"/>
      <c r="L595" s="1249"/>
      <c r="M595" s="1250"/>
      <c r="N595" s="1248"/>
      <c r="O595" s="1249"/>
      <c r="P595" s="1249"/>
      <c r="Q595" s="1249"/>
      <c r="R595" s="1249"/>
      <c r="S595" s="1249"/>
      <c r="T595" s="1250"/>
      <c r="U595" s="1251"/>
      <c r="V595" s="1252"/>
      <c r="W595" s="592" t="s">
        <v>88</v>
      </c>
      <c r="AA595" s="73"/>
      <c r="AB595" s="1069"/>
      <c r="AC595" s="1070"/>
      <c r="AD595" s="1071"/>
    </row>
    <row r="596" spans="1:30">
      <c r="A596" s="1079"/>
      <c r="B596" s="527"/>
      <c r="C596" s="478"/>
      <c r="D596" s="572"/>
      <c r="E596" s="1079"/>
      <c r="F596" s="72"/>
      <c r="G596" s="1248"/>
      <c r="H596" s="1249"/>
      <c r="I596" s="1249"/>
      <c r="J596" s="1249"/>
      <c r="K596" s="1249"/>
      <c r="L596" s="1249"/>
      <c r="M596" s="1250"/>
      <c r="N596" s="1248"/>
      <c r="O596" s="1249"/>
      <c r="P596" s="1249"/>
      <c r="Q596" s="1249"/>
      <c r="R596" s="1249"/>
      <c r="S596" s="1249"/>
      <c r="T596" s="1250"/>
      <c r="U596" s="1251"/>
      <c r="V596" s="1252"/>
      <c r="W596" s="592" t="s">
        <v>88</v>
      </c>
      <c r="AA596" s="73"/>
      <c r="AB596" s="1069"/>
      <c r="AC596" s="1070"/>
      <c r="AD596" s="1071"/>
    </row>
    <row r="597" spans="1:30">
      <c r="A597" s="1079"/>
      <c r="B597" s="527"/>
      <c r="C597" s="478"/>
      <c r="D597" s="572"/>
      <c r="E597" s="1079"/>
      <c r="F597" s="72"/>
      <c r="G597" s="1248"/>
      <c r="H597" s="1249"/>
      <c r="I597" s="1249"/>
      <c r="J597" s="1249"/>
      <c r="K597" s="1249"/>
      <c r="L597" s="1249"/>
      <c r="M597" s="1250"/>
      <c r="N597" s="1248"/>
      <c r="O597" s="1249"/>
      <c r="P597" s="1249"/>
      <c r="Q597" s="1249"/>
      <c r="R597" s="1249"/>
      <c r="S597" s="1249"/>
      <c r="T597" s="1250"/>
      <c r="U597" s="1251"/>
      <c r="V597" s="1252"/>
      <c r="W597" s="592" t="s">
        <v>88</v>
      </c>
      <c r="AA597" s="73"/>
      <c r="AB597" s="1069"/>
      <c r="AC597" s="1070"/>
      <c r="AD597" s="1071"/>
    </row>
    <row r="598" spans="1:30">
      <c r="A598" s="1079"/>
      <c r="B598" s="527"/>
      <c r="C598" s="478"/>
      <c r="D598" s="572"/>
      <c r="E598" s="1079"/>
      <c r="F598" s="72"/>
      <c r="G598" s="1248"/>
      <c r="H598" s="1249"/>
      <c r="I598" s="1249"/>
      <c r="J598" s="1249"/>
      <c r="K598" s="1249"/>
      <c r="L598" s="1249"/>
      <c r="M598" s="1250"/>
      <c r="N598" s="1248"/>
      <c r="O598" s="1249"/>
      <c r="P598" s="1249"/>
      <c r="Q598" s="1249"/>
      <c r="R598" s="1249"/>
      <c r="S598" s="1249"/>
      <c r="T598" s="1250"/>
      <c r="U598" s="1251"/>
      <c r="V598" s="1252"/>
      <c r="W598" s="592" t="s">
        <v>88</v>
      </c>
      <c r="AA598" s="73"/>
      <c r="AB598" s="1069"/>
      <c r="AC598" s="1070"/>
      <c r="AD598" s="1071"/>
    </row>
    <row r="599" spans="1:30">
      <c r="A599" s="1079"/>
      <c r="B599" s="527"/>
      <c r="C599" s="478"/>
      <c r="D599" s="572"/>
      <c r="E599" s="1079"/>
      <c r="F599" s="72"/>
      <c r="G599" s="1248"/>
      <c r="H599" s="1249"/>
      <c r="I599" s="1249"/>
      <c r="J599" s="1249"/>
      <c r="K599" s="1249"/>
      <c r="L599" s="1249"/>
      <c r="M599" s="1250"/>
      <c r="N599" s="1248"/>
      <c r="O599" s="1249"/>
      <c r="P599" s="1249"/>
      <c r="Q599" s="1249"/>
      <c r="R599" s="1249"/>
      <c r="S599" s="1249"/>
      <c r="T599" s="1250"/>
      <c r="U599" s="1251"/>
      <c r="V599" s="1252"/>
      <c r="W599" s="592" t="s">
        <v>88</v>
      </c>
      <c r="AA599" s="73"/>
      <c r="AB599" s="1069"/>
      <c r="AC599" s="1070"/>
      <c r="AD599" s="1071"/>
    </row>
    <row r="600" spans="1:30">
      <c r="A600" s="1079"/>
      <c r="B600" s="527"/>
      <c r="C600" s="478"/>
      <c r="D600" s="572"/>
      <c r="E600" s="1079"/>
      <c r="F600" s="72"/>
      <c r="G600" s="1248"/>
      <c r="H600" s="1249"/>
      <c r="I600" s="1249"/>
      <c r="J600" s="1249"/>
      <c r="K600" s="1249"/>
      <c r="L600" s="1249"/>
      <c r="M600" s="1250"/>
      <c r="N600" s="1248"/>
      <c r="O600" s="1249"/>
      <c r="P600" s="1249"/>
      <c r="Q600" s="1249"/>
      <c r="R600" s="1249"/>
      <c r="S600" s="1249"/>
      <c r="T600" s="1250"/>
      <c r="U600" s="1251"/>
      <c r="V600" s="1252"/>
      <c r="W600" s="592" t="s">
        <v>88</v>
      </c>
      <c r="AA600" s="73"/>
      <c r="AB600" s="1069"/>
      <c r="AC600" s="1070"/>
      <c r="AD600" s="1071"/>
    </row>
    <row r="601" spans="1:30">
      <c r="A601" s="1079"/>
      <c r="B601" s="527"/>
      <c r="C601" s="478"/>
      <c r="D601" s="572"/>
      <c r="E601" s="1079"/>
      <c r="F601" s="72"/>
      <c r="G601" s="1248"/>
      <c r="H601" s="1249"/>
      <c r="I601" s="1249"/>
      <c r="J601" s="1249"/>
      <c r="K601" s="1249"/>
      <c r="L601" s="1249"/>
      <c r="M601" s="1250"/>
      <c r="N601" s="1248"/>
      <c r="O601" s="1249"/>
      <c r="P601" s="1249"/>
      <c r="Q601" s="1249"/>
      <c r="R601" s="1249"/>
      <c r="S601" s="1249"/>
      <c r="T601" s="1250"/>
      <c r="U601" s="1251"/>
      <c r="V601" s="1252"/>
      <c r="W601" s="592" t="s">
        <v>88</v>
      </c>
      <c r="AA601" s="73"/>
      <c r="AB601" s="1069"/>
      <c r="AC601" s="1070"/>
      <c r="AD601" s="1071"/>
    </row>
    <row r="602" spans="1:30">
      <c r="A602" s="1079"/>
      <c r="B602" s="527"/>
      <c r="C602" s="478"/>
      <c r="D602" s="572"/>
      <c r="E602" s="1079"/>
      <c r="F602" s="72"/>
      <c r="G602" s="1248"/>
      <c r="H602" s="1249"/>
      <c r="I602" s="1249"/>
      <c r="J602" s="1249"/>
      <c r="K602" s="1249"/>
      <c r="L602" s="1249"/>
      <c r="M602" s="1250"/>
      <c r="N602" s="1248"/>
      <c r="O602" s="1249"/>
      <c r="P602" s="1249"/>
      <c r="Q602" s="1249"/>
      <c r="R602" s="1249"/>
      <c r="S602" s="1249"/>
      <c r="T602" s="1250"/>
      <c r="U602" s="1251"/>
      <c r="V602" s="1252"/>
      <c r="W602" s="592" t="s">
        <v>88</v>
      </c>
      <c r="AA602" s="73"/>
      <c r="AB602" s="1069"/>
      <c r="AC602" s="1070"/>
      <c r="AD602" s="1071"/>
    </row>
    <row r="603" spans="1:30">
      <c r="A603" s="1079"/>
      <c r="B603" s="527"/>
      <c r="C603" s="478"/>
      <c r="D603" s="572"/>
      <c r="E603" s="1079"/>
      <c r="F603" s="72"/>
      <c r="G603" s="1248"/>
      <c r="H603" s="1249"/>
      <c r="I603" s="1249"/>
      <c r="J603" s="1249"/>
      <c r="K603" s="1249"/>
      <c r="L603" s="1249"/>
      <c r="M603" s="1250"/>
      <c r="N603" s="1248"/>
      <c r="O603" s="1249"/>
      <c r="P603" s="1249"/>
      <c r="Q603" s="1249"/>
      <c r="R603" s="1249"/>
      <c r="S603" s="1249"/>
      <c r="T603" s="1250"/>
      <c r="U603" s="1251"/>
      <c r="V603" s="1252"/>
      <c r="W603" s="592" t="s">
        <v>88</v>
      </c>
      <c r="AA603" s="73"/>
      <c r="AB603" s="1069"/>
      <c r="AC603" s="1070"/>
      <c r="AD603" s="1071"/>
    </row>
    <row r="604" spans="1:30">
      <c r="A604" s="1079"/>
      <c r="B604" s="527"/>
      <c r="C604" s="478"/>
      <c r="D604" s="572"/>
      <c r="E604" s="1079"/>
      <c r="F604" s="72"/>
      <c r="G604" s="1248"/>
      <c r="H604" s="1249"/>
      <c r="I604" s="1249"/>
      <c r="J604" s="1249"/>
      <c r="K604" s="1249"/>
      <c r="L604" s="1249"/>
      <c r="M604" s="1250"/>
      <c r="N604" s="1248"/>
      <c r="O604" s="1249"/>
      <c r="P604" s="1249"/>
      <c r="Q604" s="1249"/>
      <c r="R604" s="1249"/>
      <c r="S604" s="1249"/>
      <c r="T604" s="1250"/>
      <c r="U604" s="1251"/>
      <c r="V604" s="1252"/>
      <c r="W604" s="592" t="s">
        <v>88</v>
      </c>
      <c r="AA604" s="73"/>
      <c r="AB604" s="1069"/>
      <c r="AC604" s="1070"/>
      <c r="AD604" s="1071"/>
    </row>
    <row r="605" spans="1:30">
      <c r="A605" s="1079"/>
      <c r="B605" s="527"/>
      <c r="C605" s="478"/>
      <c r="D605" s="572"/>
      <c r="E605" s="1079"/>
      <c r="F605" s="72"/>
      <c r="G605" s="1248"/>
      <c r="H605" s="1249"/>
      <c r="I605" s="1249"/>
      <c r="J605" s="1249"/>
      <c r="K605" s="1249"/>
      <c r="L605" s="1249"/>
      <c r="M605" s="1250"/>
      <c r="N605" s="1248"/>
      <c r="O605" s="1249"/>
      <c r="P605" s="1249"/>
      <c r="Q605" s="1249"/>
      <c r="R605" s="1249"/>
      <c r="S605" s="1249"/>
      <c r="T605" s="1250"/>
      <c r="U605" s="1251"/>
      <c r="V605" s="1252"/>
      <c r="W605" s="592" t="s">
        <v>88</v>
      </c>
      <c r="AA605" s="73"/>
      <c r="AB605" s="1069"/>
      <c r="AC605" s="1070"/>
      <c r="AD605" s="1071"/>
    </row>
    <row r="606" spans="1:30">
      <c r="A606" s="1079"/>
      <c r="B606" s="527"/>
      <c r="C606" s="478"/>
      <c r="D606" s="572"/>
      <c r="E606" s="483"/>
      <c r="F606" s="72"/>
      <c r="G606" s="1248"/>
      <c r="H606" s="1249"/>
      <c r="I606" s="1249"/>
      <c r="J606" s="1249"/>
      <c r="K606" s="1249"/>
      <c r="L606" s="1249"/>
      <c r="M606" s="1250"/>
      <c r="N606" s="1248"/>
      <c r="O606" s="1249"/>
      <c r="P606" s="1249"/>
      <c r="Q606" s="1249"/>
      <c r="R606" s="1249"/>
      <c r="S606" s="1249"/>
      <c r="T606" s="1250"/>
      <c r="U606" s="1251"/>
      <c r="V606" s="1252"/>
      <c r="W606" s="592" t="s">
        <v>88</v>
      </c>
      <c r="AA606" s="73"/>
      <c r="AB606" s="1069"/>
      <c r="AC606" s="1070"/>
      <c r="AD606" s="1071"/>
    </row>
    <row r="607" spans="1:30">
      <c r="A607" s="83"/>
      <c r="B607" s="195"/>
      <c r="C607" s="338"/>
      <c r="D607" s="172"/>
      <c r="E607" s="83"/>
      <c r="F607" s="72"/>
      <c r="G607" s="1248"/>
      <c r="H607" s="1249"/>
      <c r="I607" s="1249"/>
      <c r="J607" s="1249"/>
      <c r="K607" s="1249"/>
      <c r="L607" s="1249"/>
      <c r="M607" s="1250"/>
      <c r="N607" s="1248"/>
      <c r="O607" s="1249"/>
      <c r="P607" s="1249"/>
      <c r="Q607" s="1249"/>
      <c r="R607" s="1249"/>
      <c r="S607" s="1249"/>
      <c r="T607" s="1250"/>
      <c r="U607" s="1251"/>
      <c r="V607" s="1252"/>
      <c r="W607" s="592" t="s">
        <v>88</v>
      </c>
      <c r="AA607" s="73"/>
      <c r="AB607" s="1069"/>
      <c r="AC607" s="1070"/>
      <c r="AD607" s="1071"/>
    </row>
    <row r="608" spans="1:30">
      <c r="A608" s="83"/>
      <c r="B608" s="195"/>
      <c r="C608" s="338"/>
      <c r="D608" s="172"/>
      <c r="E608" s="83"/>
      <c r="F608" s="72"/>
      <c r="G608" s="1248"/>
      <c r="H608" s="1249"/>
      <c r="I608" s="1249"/>
      <c r="J608" s="1249"/>
      <c r="K608" s="1249"/>
      <c r="L608" s="1249"/>
      <c r="M608" s="1250"/>
      <c r="N608" s="1248"/>
      <c r="O608" s="1249"/>
      <c r="P608" s="1249"/>
      <c r="Q608" s="1249"/>
      <c r="R608" s="1249"/>
      <c r="S608" s="1249"/>
      <c r="T608" s="1250"/>
      <c r="U608" s="1251"/>
      <c r="V608" s="1252"/>
      <c r="W608" s="592" t="s">
        <v>88</v>
      </c>
      <c r="AA608" s="73"/>
      <c r="AB608" s="1069"/>
      <c r="AC608" s="1070"/>
      <c r="AD608" s="1071"/>
    </row>
    <row r="609" spans="1:30">
      <c r="A609" s="83"/>
      <c r="B609" s="195"/>
      <c r="C609" s="338"/>
      <c r="D609" s="172"/>
      <c r="E609" s="83"/>
      <c r="F609" s="72"/>
      <c r="G609" s="1248"/>
      <c r="H609" s="1249"/>
      <c r="I609" s="1249"/>
      <c r="J609" s="1249"/>
      <c r="K609" s="1249"/>
      <c r="L609" s="1249"/>
      <c r="M609" s="1250"/>
      <c r="N609" s="1248"/>
      <c r="O609" s="1249"/>
      <c r="P609" s="1249"/>
      <c r="Q609" s="1249"/>
      <c r="R609" s="1249"/>
      <c r="S609" s="1249"/>
      <c r="T609" s="1250"/>
      <c r="U609" s="1251"/>
      <c r="V609" s="1252"/>
      <c r="W609" s="592" t="s">
        <v>88</v>
      </c>
      <c r="AA609" s="73"/>
      <c r="AB609" s="1069"/>
      <c r="AC609" s="1070"/>
      <c r="AD609" s="1071"/>
    </row>
    <row r="610" spans="1:30">
      <c r="A610" s="83"/>
      <c r="B610" s="195"/>
      <c r="C610" s="338"/>
      <c r="D610" s="172"/>
      <c r="E610" s="83"/>
      <c r="F610" s="72"/>
      <c r="G610" s="1248"/>
      <c r="H610" s="1249"/>
      <c r="I610" s="1249"/>
      <c r="J610" s="1249"/>
      <c r="K610" s="1249"/>
      <c r="L610" s="1249"/>
      <c r="M610" s="1250"/>
      <c r="N610" s="1248"/>
      <c r="O610" s="1249"/>
      <c r="P610" s="1249"/>
      <c r="Q610" s="1249"/>
      <c r="R610" s="1249"/>
      <c r="S610" s="1249"/>
      <c r="T610" s="1250"/>
      <c r="U610" s="1251"/>
      <c r="V610" s="1252"/>
      <c r="W610" s="592" t="s">
        <v>88</v>
      </c>
      <c r="AA610" s="73"/>
      <c r="AB610" s="1069"/>
      <c r="AC610" s="1070"/>
      <c r="AD610" s="1071"/>
    </row>
    <row r="611" spans="1:30">
      <c r="A611" s="83"/>
      <c r="B611" s="195"/>
      <c r="C611" s="338"/>
      <c r="D611" s="172"/>
      <c r="E611" s="83"/>
      <c r="F611" s="72"/>
      <c r="G611" s="1248"/>
      <c r="H611" s="1249"/>
      <c r="I611" s="1249"/>
      <c r="J611" s="1249"/>
      <c r="K611" s="1249"/>
      <c r="L611" s="1249"/>
      <c r="M611" s="1250"/>
      <c r="N611" s="1248"/>
      <c r="O611" s="1249"/>
      <c r="P611" s="1249"/>
      <c r="Q611" s="1249"/>
      <c r="R611" s="1249"/>
      <c r="S611" s="1249"/>
      <c r="T611" s="1250"/>
      <c r="U611" s="1251"/>
      <c r="V611" s="1252"/>
      <c r="W611" s="592" t="s">
        <v>88</v>
      </c>
      <c r="AA611" s="73"/>
      <c r="AB611" s="1069"/>
      <c r="AC611" s="1070"/>
      <c r="AD611" s="1071"/>
    </row>
    <row r="612" spans="1:30">
      <c r="A612" s="83"/>
      <c r="B612" s="195"/>
      <c r="C612" s="338"/>
      <c r="D612" s="172"/>
      <c r="E612" s="83"/>
      <c r="F612" s="72"/>
      <c r="G612" s="1248"/>
      <c r="H612" s="1249"/>
      <c r="I612" s="1249"/>
      <c r="J612" s="1249"/>
      <c r="K612" s="1249"/>
      <c r="L612" s="1249"/>
      <c r="M612" s="1250"/>
      <c r="N612" s="1248"/>
      <c r="O612" s="1249"/>
      <c r="P612" s="1249"/>
      <c r="Q612" s="1249"/>
      <c r="R612" s="1249"/>
      <c r="S612" s="1249"/>
      <c r="T612" s="1250"/>
      <c r="U612" s="1251"/>
      <c r="V612" s="1252"/>
      <c r="W612" s="592" t="s">
        <v>88</v>
      </c>
      <c r="AA612" s="73"/>
      <c r="AB612" s="1069"/>
      <c r="AC612" s="1070"/>
      <c r="AD612" s="1071"/>
    </row>
    <row r="613" spans="1:30">
      <c r="A613" s="83"/>
      <c r="B613" s="195"/>
      <c r="C613" s="338"/>
      <c r="D613" s="172"/>
      <c r="E613" s="83"/>
      <c r="F613" s="72"/>
      <c r="G613" s="1248"/>
      <c r="H613" s="1249"/>
      <c r="I613" s="1249"/>
      <c r="J613" s="1249"/>
      <c r="K613" s="1249"/>
      <c r="L613" s="1249"/>
      <c r="M613" s="1250"/>
      <c r="N613" s="1248"/>
      <c r="O613" s="1249"/>
      <c r="P613" s="1249"/>
      <c r="Q613" s="1249"/>
      <c r="R613" s="1249"/>
      <c r="S613" s="1249"/>
      <c r="T613" s="1250"/>
      <c r="U613" s="1251"/>
      <c r="V613" s="1252"/>
      <c r="W613" s="592" t="s">
        <v>88</v>
      </c>
      <c r="AA613" s="73"/>
      <c r="AB613" s="1069"/>
      <c r="AC613" s="1070"/>
      <c r="AD613" s="1071"/>
    </row>
    <row r="614" spans="1:30" ht="5.4" customHeight="1">
      <c r="A614" s="83"/>
      <c r="B614" s="195"/>
      <c r="C614" s="338"/>
      <c r="D614" s="172"/>
      <c r="E614" s="83"/>
      <c r="F614" s="72"/>
      <c r="AA614" s="73"/>
      <c r="AB614" s="1069"/>
      <c r="AC614" s="1070"/>
      <c r="AD614" s="1071"/>
    </row>
    <row r="615" spans="1:30" ht="3.6" customHeight="1">
      <c r="A615" s="83"/>
      <c r="B615" s="195"/>
      <c r="C615" s="338"/>
      <c r="D615" s="172"/>
      <c r="E615" s="83"/>
      <c r="F615" s="72"/>
      <c r="Y615" s="137"/>
      <c r="AA615" s="73"/>
      <c r="AB615" s="76"/>
      <c r="AC615" s="77"/>
      <c r="AD615" s="78"/>
    </row>
    <row r="616" spans="1:30" ht="13.5" customHeight="1">
      <c r="A616" s="83"/>
      <c r="B616" s="527">
        <v>31</v>
      </c>
      <c r="C616" s="1240" t="s">
        <v>1192</v>
      </c>
      <c r="D616" s="543" t="s">
        <v>310</v>
      </c>
      <c r="E616" s="1079" t="s">
        <v>1193</v>
      </c>
      <c r="F616" s="569"/>
      <c r="G616" s="1214" t="s">
        <v>114</v>
      </c>
      <c r="H616" s="1214"/>
      <c r="I616" s="1214"/>
      <c r="J616" s="1214"/>
      <c r="K616" s="1214"/>
      <c r="L616" s="1214"/>
      <c r="M616" s="1214"/>
      <c r="N616" s="1234" t="s">
        <v>1012</v>
      </c>
      <c r="O616" s="1235"/>
      <c r="P616" s="1235"/>
      <c r="Q616" s="1235"/>
      <c r="R616" s="1235"/>
      <c r="S616" s="1235"/>
      <c r="T616" s="1235"/>
      <c r="U616" s="1235"/>
      <c r="V616" s="1235"/>
      <c r="W616" s="1235"/>
      <c r="X616" s="1235"/>
      <c r="Y616" s="1235"/>
      <c r="Z616" s="1236"/>
      <c r="AA616" s="545"/>
      <c r="AB616" s="1069" t="s">
        <v>1167</v>
      </c>
      <c r="AC616" s="1070"/>
      <c r="AD616" s="1071"/>
    </row>
    <row r="617" spans="1:30">
      <c r="A617" s="83"/>
      <c r="B617" s="527"/>
      <c r="C617" s="1240"/>
      <c r="D617" s="572"/>
      <c r="E617" s="1079"/>
      <c r="F617" s="569"/>
      <c r="G617" s="1214"/>
      <c r="H617" s="1214"/>
      <c r="I617" s="1214"/>
      <c r="J617" s="1214"/>
      <c r="K617" s="1214"/>
      <c r="L617" s="1214"/>
      <c r="M617" s="1214"/>
      <c r="N617" s="1237"/>
      <c r="O617" s="1238"/>
      <c r="P617" s="1238"/>
      <c r="Q617" s="1238"/>
      <c r="R617" s="1238"/>
      <c r="S617" s="1238"/>
      <c r="T617" s="1238"/>
      <c r="U617" s="1238"/>
      <c r="V617" s="1238"/>
      <c r="W617" s="1238"/>
      <c r="X617" s="1238"/>
      <c r="Y617" s="1238"/>
      <c r="Z617" s="1239"/>
      <c r="AA617" s="545"/>
      <c r="AB617" s="1069"/>
      <c r="AC617" s="1070"/>
      <c r="AD617" s="1071"/>
    </row>
    <row r="618" spans="1:30" ht="6" customHeight="1">
      <c r="A618" s="81"/>
      <c r="B618" s="527"/>
      <c r="C618" s="1240"/>
      <c r="D618" s="543"/>
      <c r="E618" s="1079"/>
      <c r="F618" s="569"/>
      <c r="G618" s="593"/>
      <c r="H618" s="593"/>
      <c r="I618" s="593"/>
      <c r="J618" s="593"/>
      <c r="K618" s="593"/>
      <c r="L618" s="593"/>
      <c r="M618" s="593"/>
      <c r="N618" s="593"/>
      <c r="O618" s="593"/>
      <c r="P618" s="593"/>
      <c r="Q618" s="593"/>
      <c r="R618" s="593"/>
      <c r="S618" s="593"/>
      <c r="T618" s="593"/>
      <c r="U618" s="593"/>
      <c r="V618" s="593"/>
      <c r="W618" s="593"/>
      <c r="X618" s="593"/>
      <c r="Y618" s="593"/>
      <c r="Z618" s="593"/>
      <c r="AA618" s="545"/>
      <c r="AB618" s="1069"/>
      <c r="AC618" s="1070"/>
      <c r="AD618" s="1071"/>
    </row>
    <row r="619" spans="1:30">
      <c r="A619" s="83"/>
      <c r="B619" s="527"/>
      <c r="C619" s="1240"/>
      <c r="D619" s="572"/>
      <c r="E619" s="1079"/>
      <c r="F619" s="569"/>
      <c r="G619" s="1241" t="s">
        <v>258</v>
      </c>
      <c r="H619" s="1241"/>
      <c r="I619" s="1241"/>
      <c r="J619" s="1241"/>
      <c r="K619" s="1241"/>
      <c r="L619" s="1241"/>
      <c r="M619" s="1241"/>
      <c r="N619" s="1241"/>
      <c r="O619" s="1241"/>
      <c r="P619" s="1241"/>
      <c r="Q619" s="1241"/>
      <c r="R619" s="1241"/>
      <c r="S619" s="1241"/>
      <c r="T619" s="1241"/>
      <c r="U619" s="1241"/>
      <c r="V619" s="1241"/>
      <c r="W619" s="1241"/>
      <c r="X619" s="1241"/>
      <c r="Y619" s="586"/>
      <c r="Z619" s="525"/>
      <c r="AA619" s="545"/>
      <c r="AB619" s="1069"/>
      <c r="AC619" s="1070"/>
      <c r="AD619" s="1071"/>
    </row>
    <row r="620" spans="1:30">
      <c r="A620" s="83"/>
      <c r="B620" s="527"/>
      <c r="C620" s="1240"/>
      <c r="D620" s="572"/>
      <c r="E620" s="1079"/>
      <c r="F620" s="569"/>
      <c r="G620" s="1242" t="s">
        <v>259</v>
      </c>
      <c r="H620" s="1243"/>
      <c r="I620" s="1243"/>
      <c r="J620" s="1243"/>
      <c r="K620" s="1243"/>
      <c r="L620" s="1243"/>
      <c r="M620" s="1244"/>
      <c r="N620" s="1216"/>
      <c r="O620" s="1217"/>
      <c r="P620" s="1217"/>
      <c r="Q620" s="1217"/>
      <c r="R620" s="1231" t="s">
        <v>253</v>
      </c>
      <c r="S620" s="1217"/>
      <c r="T620" s="1217"/>
      <c r="U620" s="1231" t="s">
        <v>254</v>
      </c>
      <c r="V620" s="1217"/>
      <c r="W620" s="1217"/>
      <c r="X620" s="1232" t="s">
        <v>255</v>
      </c>
      <c r="Y620" s="525"/>
      <c r="Z620" s="525"/>
      <c r="AA620" s="545"/>
      <c r="AB620" s="597"/>
      <c r="AC620" s="598"/>
      <c r="AD620" s="599"/>
    </row>
    <row r="621" spans="1:30">
      <c r="A621" s="83"/>
      <c r="B621" s="527"/>
      <c r="C621" s="1240"/>
      <c r="D621" s="572"/>
      <c r="E621" s="483"/>
      <c r="F621" s="569"/>
      <c r="G621" s="1245"/>
      <c r="H621" s="1246"/>
      <c r="I621" s="1246"/>
      <c r="J621" s="1246"/>
      <c r="K621" s="1246"/>
      <c r="L621" s="1246"/>
      <c r="M621" s="1247"/>
      <c r="N621" s="1229"/>
      <c r="O621" s="1230"/>
      <c r="P621" s="1230"/>
      <c r="Q621" s="1230"/>
      <c r="R621" s="1218"/>
      <c r="S621" s="1230"/>
      <c r="T621" s="1230"/>
      <c r="U621" s="1218"/>
      <c r="V621" s="1230"/>
      <c r="W621" s="1230"/>
      <c r="X621" s="1219"/>
      <c r="Y621" s="525"/>
      <c r="Z621" s="525"/>
      <c r="AA621" s="545"/>
      <c r="AB621" s="597"/>
      <c r="AC621" s="598"/>
      <c r="AD621" s="599"/>
    </row>
    <row r="622" spans="1:30" ht="6" customHeight="1">
      <c r="A622" s="81"/>
      <c r="B622" s="527"/>
      <c r="C622" s="1240"/>
      <c r="D622" s="543"/>
      <c r="E622" s="483"/>
      <c r="F622" s="569"/>
      <c r="G622" s="593"/>
      <c r="H622" s="593"/>
      <c r="I622" s="593"/>
      <c r="J622" s="593"/>
      <c r="K622" s="593"/>
      <c r="L622" s="593"/>
      <c r="M622" s="593"/>
      <c r="N622" s="593"/>
      <c r="O622" s="593"/>
      <c r="P622" s="593"/>
      <c r="Q622" s="593"/>
      <c r="R622" s="593"/>
      <c r="S622" s="593"/>
      <c r="T622" s="593"/>
      <c r="U622" s="593"/>
      <c r="V622" s="593"/>
      <c r="W622" s="593"/>
      <c r="X622" s="593"/>
      <c r="Y622" s="593"/>
      <c r="Z622" s="593"/>
      <c r="AA622" s="545"/>
      <c r="AB622" s="530"/>
      <c r="AC622" s="531"/>
      <c r="AD622" s="532"/>
    </row>
    <row r="623" spans="1:30">
      <c r="A623" s="83"/>
      <c r="B623" s="527"/>
      <c r="C623" s="1240"/>
      <c r="D623" s="543" t="s">
        <v>310</v>
      </c>
      <c r="E623" s="1079" t="s">
        <v>1194</v>
      </c>
      <c r="F623" s="569"/>
      <c r="G623" s="1214" t="s">
        <v>114</v>
      </c>
      <c r="H623" s="1214"/>
      <c r="I623" s="1214"/>
      <c r="J623" s="1214"/>
      <c r="K623" s="1214"/>
      <c r="L623" s="1214"/>
      <c r="M623" s="1214"/>
      <c r="N623" s="1234" t="s">
        <v>1012</v>
      </c>
      <c r="O623" s="1235"/>
      <c r="P623" s="1235"/>
      <c r="Q623" s="1235"/>
      <c r="R623" s="1235"/>
      <c r="S623" s="1235"/>
      <c r="T623" s="1235"/>
      <c r="U623" s="1235"/>
      <c r="V623" s="1235"/>
      <c r="W623" s="1235"/>
      <c r="X623" s="1235"/>
      <c r="Y623" s="1235"/>
      <c r="Z623" s="1236"/>
      <c r="AA623" s="545"/>
      <c r="AB623" s="1069" t="s">
        <v>1167</v>
      </c>
      <c r="AC623" s="1070"/>
      <c r="AD623" s="1071"/>
    </row>
    <row r="624" spans="1:30">
      <c r="A624" s="83"/>
      <c r="B624" s="527"/>
      <c r="C624" s="1240"/>
      <c r="D624" s="572"/>
      <c r="E624" s="1079"/>
      <c r="F624" s="569"/>
      <c r="G624" s="1214"/>
      <c r="H624" s="1214"/>
      <c r="I624" s="1214"/>
      <c r="J624" s="1214"/>
      <c r="K624" s="1214"/>
      <c r="L624" s="1214"/>
      <c r="M624" s="1214"/>
      <c r="N624" s="1237"/>
      <c r="O624" s="1238"/>
      <c r="P624" s="1238"/>
      <c r="Q624" s="1238"/>
      <c r="R624" s="1238"/>
      <c r="S624" s="1238"/>
      <c r="T624" s="1238"/>
      <c r="U624" s="1238"/>
      <c r="V624" s="1238"/>
      <c r="W624" s="1238"/>
      <c r="X624" s="1238"/>
      <c r="Y624" s="1238"/>
      <c r="Z624" s="1239"/>
      <c r="AA624" s="545"/>
      <c r="AB624" s="1069"/>
      <c r="AC624" s="1070"/>
      <c r="AD624" s="1071"/>
    </row>
    <row r="625" spans="1:30" ht="6" customHeight="1">
      <c r="A625" s="81"/>
      <c r="B625" s="527"/>
      <c r="C625" s="1240"/>
      <c r="D625" s="543"/>
      <c r="E625" s="1079"/>
      <c r="F625" s="569"/>
      <c r="G625" s="593"/>
      <c r="H625" s="593"/>
      <c r="I625" s="593"/>
      <c r="J625" s="593"/>
      <c r="K625" s="593"/>
      <c r="L625" s="593"/>
      <c r="M625" s="593"/>
      <c r="N625" s="593"/>
      <c r="O625" s="593"/>
      <c r="P625" s="593"/>
      <c r="Q625" s="593"/>
      <c r="R625" s="593"/>
      <c r="S625" s="593"/>
      <c r="T625" s="593"/>
      <c r="U625" s="593"/>
      <c r="V625" s="593"/>
      <c r="W625" s="593"/>
      <c r="X625" s="593"/>
      <c r="Y625" s="593"/>
      <c r="Z625" s="593"/>
      <c r="AA625" s="545"/>
      <c r="AB625" s="1069"/>
      <c r="AC625" s="1070"/>
      <c r="AD625" s="1071"/>
    </row>
    <row r="626" spans="1:30">
      <c r="A626" s="83"/>
      <c r="B626" s="527"/>
      <c r="C626" s="1240"/>
      <c r="D626" s="572"/>
      <c r="E626" s="1079"/>
      <c r="F626" s="569"/>
      <c r="G626" s="561" t="s">
        <v>251</v>
      </c>
      <c r="H626" s="594"/>
      <c r="I626" s="594"/>
      <c r="J626" s="594"/>
      <c r="K626" s="594"/>
      <c r="L626" s="594"/>
      <c r="M626" s="594"/>
      <c r="N626" s="594"/>
      <c r="O626" s="594"/>
      <c r="P626" s="594"/>
      <c r="Q626" s="594"/>
      <c r="R626" s="594"/>
      <c r="S626" s="594"/>
      <c r="T626" s="594"/>
      <c r="U626" s="594"/>
      <c r="V626" s="594"/>
      <c r="W626" s="594"/>
      <c r="X626" s="594"/>
      <c r="Y626" s="525"/>
      <c r="Z626" s="525"/>
      <c r="AA626" s="545"/>
      <c r="AB626" s="1069"/>
      <c r="AC626" s="1070"/>
      <c r="AD626" s="1071"/>
    </row>
    <row r="627" spans="1:30" ht="13.5" customHeight="1">
      <c r="A627" s="83"/>
      <c r="B627" s="527"/>
      <c r="C627" s="1078"/>
      <c r="D627" s="543"/>
      <c r="E627" s="1079"/>
      <c r="F627" s="569"/>
      <c r="G627" s="1223" t="s">
        <v>252</v>
      </c>
      <c r="H627" s="1224"/>
      <c r="I627" s="1224"/>
      <c r="J627" s="1224"/>
      <c r="K627" s="1224"/>
      <c r="L627" s="1224"/>
      <c r="M627" s="1225"/>
      <c r="N627" s="1216"/>
      <c r="O627" s="1217"/>
      <c r="P627" s="1217"/>
      <c r="Q627" s="1217"/>
      <c r="R627" s="1231" t="s">
        <v>253</v>
      </c>
      <c r="S627" s="1217"/>
      <c r="T627" s="1217"/>
      <c r="U627" s="1231" t="s">
        <v>254</v>
      </c>
      <c r="V627" s="1217"/>
      <c r="W627" s="1217"/>
      <c r="X627" s="1232" t="s">
        <v>255</v>
      </c>
      <c r="Y627" s="525"/>
      <c r="Z627" s="525"/>
      <c r="AA627" s="545"/>
      <c r="AB627" s="597"/>
      <c r="AC627" s="598"/>
      <c r="AD627" s="599"/>
    </row>
    <row r="628" spans="1:30">
      <c r="A628" s="83"/>
      <c r="B628" s="571"/>
      <c r="C628" s="1078"/>
      <c r="D628" s="543"/>
      <c r="E628" s="483"/>
      <c r="F628" s="569"/>
      <c r="G628" s="1226"/>
      <c r="H628" s="1227"/>
      <c r="I628" s="1227"/>
      <c r="J628" s="1227"/>
      <c r="K628" s="1227"/>
      <c r="L628" s="1227"/>
      <c r="M628" s="1228"/>
      <c r="N628" s="1229"/>
      <c r="O628" s="1230"/>
      <c r="P628" s="1230"/>
      <c r="Q628" s="1230"/>
      <c r="R628" s="1218"/>
      <c r="S628" s="1230"/>
      <c r="T628" s="1230"/>
      <c r="U628" s="1218"/>
      <c r="V628" s="1230"/>
      <c r="W628" s="1230"/>
      <c r="X628" s="1219"/>
      <c r="Y628" s="525"/>
      <c r="Z628" s="525"/>
      <c r="AA628" s="545"/>
      <c r="AB628" s="597"/>
      <c r="AC628" s="598"/>
      <c r="AD628" s="599"/>
    </row>
    <row r="629" spans="1:30">
      <c r="A629" s="83"/>
      <c r="B629" s="527"/>
      <c r="C629" s="1078"/>
      <c r="D629" s="543"/>
      <c r="E629" s="483"/>
      <c r="F629" s="569"/>
      <c r="G629" s="1233" t="s">
        <v>256</v>
      </c>
      <c r="H629" s="1233"/>
      <c r="I629" s="1233"/>
      <c r="J629" s="1233"/>
      <c r="K629" s="1233"/>
      <c r="L629" s="1233"/>
      <c r="M629" s="1233"/>
      <c r="N629" s="1216"/>
      <c r="O629" s="1217"/>
      <c r="P629" s="1217"/>
      <c r="Q629" s="1217"/>
      <c r="R629" s="595" t="s">
        <v>253</v>
      </c>
      <c r="S629" s="1217"/>
      <c r="T629" s="1217"/>
      <c r="U629" s="595" t="s">
        <v>254</v>
      </c>
      <c r="V629" s="1217"/>
      <c r="W629" s="1217"/>
      <c r="X629" s="596" t="s">
        <v>255</v>
      </c>
      <c r="Y629" s="586"/>
      <c r="Z629" s="525"/>
      <c r="AA629" s="545"/>
      <c r="AB629" s="597"/>
      <c r="AC629" s="598"/>
      <c r="AD629" s="599"/>
    </row>
    <row r="630" spans="1:30">
      <c r="A630" s="83"/>
      <c r="B630" s="527"/>
      <c r="C630" s="1078"/>
      <c r="D630" s="543"/>
      <c r="E630" s="483"/>
      <c r="F630" s="569"/>
      <c r="G630" s="1233"/>
      <c r="H630" s="1233"/>
      <c r="I630" s="1233"/>
      <c r="J630" s="1233"/>
      <c r="K630" s="1233"/>
      <c r="L630" s="1233"/>
      <c r="M630" s="1233"/>
      <c r="N630" s="561"/>
      <c r="O630" s="561"/>
      <c r="P630" s="561"/>
      <c r="Q630" s="561"/>
      <c r="R630" s="561"/>
      <c r="S630" s="561"/>
      <c r="T630" s="561"/>
      <c r="U630" s="1218" t="s">
        <v>257</v>
      </c>
      <c r="V630" s="1218"/>
      <c r="W630" s="1218"/>
      <c r="X630" s="1219"/>
      <c r="Y630" s="525"/>
      <c r="Z630" s="525"/>
      <c r="AA630" s="545"/>
      <c r="AB630" s="597"/>
      <c r="AC630" s="598"/>
      <c r="AD630" s="599"/>
    </row>
    <row r="631" spans="1:30">
      <c r="A631" s="90"/>
      <c r="B631" s="558"/>
      <c r="C631" s="1222"/>
      <c r="D631" s="560"/>
      <c r="E631" s="487"/>
      <c r="F631" s="600"/>
      <c r="G631" s="561"/>
      <c r="H631" s="561"/>
      <c r="I631" s="561"/>
      <c r="J631" s="561"/>
      <c r="K631" s="561"/>
      <c r="L631" s="561"/>
      <c r="M631" s="561"/>
      <c r="N631" s="561"/>
      <c r="O631" s="561"/>
      <c r="P631" s="561"/>
      <c r="Q631" s="561"/>
      <c r="R631" s="561"/>
      <c r="S631" s="561"/>
      <c r="T631" s="561"/>
      <c r="U631" s="561"/>
      <c r="V631" s="561"/>
      <c r="W631" s="561"/>
      <c r="X631" s="561"/>
      <c r="Y631" s="561"/>
      <c r="Z631" s="561"/>
      <c r="AA631" s="562"/>
      <c r="AB631" s="601"/>
      <c r="AC631" s="602"/>
      <c r="AD631" s="603"/>
    </row>
    <row r="632" spans="1:30" ht="5.4" customHeight="1">
      <c r="A632" s="81"/>
      <c r="B632" s="238"/>
      <c r="C632" s="310"/>
      <c r="D632" s="330"/>
      <c r="E632" s="83"/>
      <c r="F632" s="72"/>
      <c r="AA632" s="73"/>
      <c r="AB632" s="342"/>
      <c r="AC632" s="343"/>
      <c r="AD632" s="344"/>
    </row>
    <row r="633" spans="1:30" ht="13.5" customHeight="1">
      <c r="A633" s="81"/>
      <c r="B633" s="527">
        <v>32</v>
      </c>
      <c r="C633" s="1078" t="s">
        <v>317</v>
      </c>
      <c r="D633" s="543"/>
      <c r="E633" s="1082" t="s">
        <v>1195</v>
      </c>
      <c r="F633" s="569"/>
      <c r="AA633" s="545"/>
      <c r="AB633" s="1069"/>
      <c r="AC633" s="1070"/>
      <c r="AD633" s="1071"/>
    </row>
    <row r="634" spans="1:30">
      <c r="A634" s="81"/>
      <c r="B634" s="527"/>
      <c r="C634" s="1078"/>
      <c r="D634" s="572"/>
      <c r="E634" s="1082"/>
      <c r="F634" s="569"/>
      <c r="AA634" s="545"/>
      <c r="AB634" s="1069"/>
      <c r="AC634" s="1070"/>
      <c r="AD634" s="1071"/>
    </row>
    <row r="635" spans="1:30" ht="13.5" customHeight="1">
      <c r="A635" s="81"/>
      <c r="B635" s="527"/>
      <c r="C635" s="1078"/>
      <c r="D635" s="572"/>
      <c r="E635" s="483"/>
      <c r="F635" s="569"/>
      <c r="AA635" s="545"/>
      <c r="AB635" s="1069"/>
      <c r="AC635" s="1070"/>
      <c r="AD635" s="1071"/>
    </row>
    <row r="636" spans="1:30" ht="13.5" customHeight="1">
      <c r="A636" s="81"/>
      <c r="B636" s="527"/>
      <c r="C636" s="1078"/>
      <c r="D636" s="543" t="s">
        <v>310</v>
      </c>
      <c r="E636" s="483" t="s">
        <v>1196</v>
      </c>
      <c r="F636" s="569"/>
      <c r="G636" s="1201" t="s">
        <v>1197</v>
      </c>
      <c r="H636" s="1201"/>
      <c r="I636" s="1201"/>
      <c r="J636" s="1201"/>
      <c r="K636" s="1201"/>
      <c r="L636" s="1201"/>
      <c r="M636" s="1201"/>
      <c r="N636" s="1201"/>
      <c r="O636" s="1201"/>
      <c r="P636" s="1201"/>
      <c r="Q636" s="1201"/>
      <c r="R636" s="1201"/>
      <c r="S636" s="1201"/>
      <c r="T636" s="1201"/>
      <c r="U636" s="1201"/>
      <c r="V636" s="1201"/>
      <c r="AA636" s="545"/>
      <c r="AB636" s="546"/>
      <c r="AC636" s="547"/>
      <c r="AD636" s="548"/>
    </row>
    <row r="637" spans="1:30" ht="13.5" customHeight="1">
      <c r="A637" s="81"/>
      <c r="B637" s="527"/>
      <c r="C637" s="1078"/>
      <c r="D637" s="572"/>
      <c r="E637" s="483"/>
      <c r="F637" s="569"/>
      <c r="G637" s="1214" t="s">
        <v>114</v>
      </c>
      <c r="H637" s="1214"/>
      <c r="I637" s="1214"/>
      <c r="J637" s="1214"/>
      <c r="K637" s="1214"/>
      <c r="L637" s="1214"/>
      <c r="M637" s="1214"/>
      <c r="N637" s="1215" t="s">
        <v>113</v>
      </c>
      <c r="O637" s="1215"/>
      <c r="P637" s="1215"/>
      <c r="Q637" s="1215"/>
      <c r="R637" s="1215"/>
      <c r="S637" s="1215"/>
      <c r="T637" s="1215"/>
      <c r="U637" s="1215"/>
      <c r="V637" s="1215"/>
      <c r="W637" s="525"/>
      <c r="X637" s="525"/>
      <c r="Y637" s="525"/>
      <c r="Z637" s="525"/>
      <c r="AA637" s="545"/>
      <c r="AB637" s="1069" t="s">
        <v>1167</v>
      </c>
      <c r="AC637" s="1070"/>
      <c r="AD637" s="1071"/>
    </row>
    <row r="638" spans="1:30" ht="13.5" customHeight="1">
      <c r="A638" s="81"/>
      <c r="B638" s="527"/>
      <c r="C638" s="1078"/>
      <c r="D638" s="572"/>
      <c r="E638" s="483"/>
      <c r="F638" s="569"/>
      <c r="G638" s="1214"/>
      <c r="H638" s="1214"/>
      <c r="I638" s="1214"/>
      <c r="J638" s="1214"/>
      <c r="K638" s="1214"/>
      <c r="L638" s="1214"/>
      <c r="M638" s="1214"/>
      <c r="N638" s="1215"/>
      <c r="O638" s="1215"/>
      <c r="P638" s="1215"/>
      <c r="Q638" s="1215"/>
      <c r="R638" s="1215"/>
      <c r="S638" s="1215"/>
      <c r="T638" s="1215"/>
      <c r="U638" s="1215"/>
      <c r="V638" s="1215"/>
      <c r="W638" s="525"/>
      <c r="X638" s="525"/>
      <c r="Y638" s="525"/>
      <c r="Z638" s="525"/>
      <c r="AA638" s="545"/>
      <c r="AB638" s="1069"/>
      <c r="AC638" s="1070"/>
      <c r="AD638" s="1071"/>
    </row>
    <row r="639" spans="1:30" ht="13.5" customHeight="1">
      <c r="A639" s="81"/>
      <c r="B639" s="527"/>
      <c r="C639" s="1078"/>
      <c r="D639" s="572"/>
      <c r="E639" s="483"/>
      <c r="F639" s="569"/>
      <c r="W639" s="544"/>
      <c r="X639" s="525"/>
      <c r="Y639" s="525"/>
      <c r="Z639" s="525"/>
      <c r="AA639" s="545"/>
      <c r="AB639" s="1069"/>
      <c r="AC639" s="1070"/>
      <c r="AD639" s="1071"/>
    </row>
    <row r="640" spans="1:30" ht="13.5" customHeight="1">
      <c r="A640" s="81"/>
      <c r="B640" s="527"/>
      <c r="C640" s="1078"/>
      <c r="D640" s="543" t="s">
        <v>310</v>
      </c>
      <c r="E640" s="1082" t="s">
        <v>1198</v>
      </c>
      <c r="F640" s="569"/>
      <c r="G640" s="525" t="s">
        <v>1199</v>
      </c>
      <c r="H640" s="525"/>
      <c r="I640" s="525"/>
      <c r="J640" s="525"/>
      <c r="K640" s="525"/>
      <c r="L640" s="525"/>
      <c r="M640" s="525"/>
      <c r="N640" s="525"/>
      <c r="O640" s="525"/>
      <c r="P640" s="525"/>
      <c r="Q640" s="525"/>
      <c r="R640" s="525"/>
      <c r="S640" s="525"/>
      <c r="T640" s="525"/>
      <c r="U640" s="525"/>
      <c r="V640" s="525"/>
      <c r="AA640" s="545"/>
      <c r="AB640" s="1069" t="s">
        <v>1167</v>
      </c>
      <c r="AC640" s="1070"/>
      <c r="AD640" s="1071"/>
    </row>
    <row r="641" spans="1:30" ht="13.5" customHeight="1">
      <c r="A641" s="81"/>
      <c r="B641" s="527"/>
      <c r="C641" s="1078"/>
      <c r="D641" s="572"/>
      <c r="E641" s="1082"/>
      <c r="F641" s="569"/>
      <c r="G641" s="1" t="s">
        <v>1200</v>
      </c>
      <c r="AA641" s="545"/>
      <c r="AB641" s="1069"/>
      <c r="AC641" s="1070"/>
      <c r="AD641" s="1071"/>
    </row>
    <row r="642" spans="1:30" ht="13.5" customHeight="1">
      <c r="A642" s="81"/>
      <c r="B642" s="527"/>
      <c r="C642" s="1078"/>
      <c r="D642" s="572"/>
      <c r="E642" s="1082"/>
      <c r="F642" s="569"/>
      <c r="G642" s="1214" t="s">
        <v>114</v>
      </c>
      <c r="H642" s="1214"/>
      <c r="I642" s="1214"/>
      <c r="J642" s="1214"/>
      <c r="K642" s="1214"/>
      <c r="L642" s="1214"/>
      <c r="M642" s="1214"/>
      <c r="N642" s="1215" t="s">
        <v>113</v>
      </c>
      <c r="O642" s="1215"/>
      <c r="P642" s="1215"/>
      <c r="Q642" s="1215"/>
      <c r="R642" s="1215"/>
      <c r="S642" s="1215"/>
      <c r="T642" s="1215"/>
      <c r="U642" s="1215"/>
      <c r="V642" s="1215"/>
      <c r="AA642" s="545"/>
      <c r="AB642" s="1069"/>
      <c r="AC642" s="1070"/>
      <c r="AD642" s="1071"/>
    </row>
    <row r="643" spans="1:30">
      <c r="A643" s="81"/>
      <c r="B643" s="527"/>
      <c r="C643" s="1078"/>
      <c r="D643" s="572"/>
      <c r="E643" s="483"/>
      <c r="F643" s="569"/>
      <c r="G643" s="1214"/>
      <c r="H643" s="1214"/>
      <c r="I643" s="1214"/>
      <c r="J643" s="1214"/>
      <c r="K643" s="1214"/>
      <c r="L643" s="1214"/>
      <c r="M643" s="1214"/>
      <c r="N643" s="1215"/>
      <c r="O643" s="1215"/>
      <c r="P643" s="1215"/>
      <c r="Q643" s="1215"/>
      <c r="R643" s="1215"/>
      <c r="S643" s="1215"/>
      <c r="T643" s="1215"/>
      <c r="U643" s="1215"/>
      <c r="V643" s="1215"/>
      <c r="AA643" s="545"/>
      <c r="AB643" s="530"/>
      <c r="AC643" s="531"/>
      <c r="AD643" s="532"/>
    </row>
    <row r="644" spans="1:30">
      <c r="A644" s="81"/>
      <c r="B644" s="527"/>
      <c r="C644" s="1078"/>
      <c r="D644" s="572"/>
      <c r="E644" s="483"/>
      <c r="F644" s="569"/>
      <c r="AA644" s="545"/>
      <c r="AB644" s="530"/>
      <c r="AC644" s="531"/>
      <c r="AD644" s="532"/>
    </row>
    <row r="645" spans="1:30">
      <c r="A645" s="81"/>
      <c r="B645" s="527"/>
      <c r="C645" s="1078"/>
      <c r="D645" s="572"/>
      <c r="E645" s="483"/>
      <c r="F645" s="569"/>
      <c r="G645" s="1220" t="s">
        <v>903</v>
      </c>
      <c r="H645" s="1221"/>
      <c r="I645" s="1221"/>
      <c r="J645" s="1221"/>
      <c r="K645" s="1221"/>
      <c r="L645" s="1221"/>
      <c r="M645" s="1221"/>
      <c r="N645" s="1221"/>
      <c r="O645" s="1221"/>
      <c r="P645" s="1221"/>
      <c r="Q645" s="1221"/>
      <c r="R645" s="1221"/>
      <c r="S645" s="1221"/>
      <c r="T645" s="1221"/>
      <c r="U645" s="1221"/>
      <c r="V645" s="1221"/>
      <c r="W645" s="1221"/>
      <c r="X645" s="1221"/>
      <c r="Y645" s="1221"/>
      <c r="Z645" s="1221"/>
      <c r="AA645" s="545"/>
      <c r="AB645" s="530"/>
      <c r="AC645" s="531"/>
      <c r="AD645" s="532"/>
    </row>
    <row r="646" spans="1:30">
      <c r="A646" s="81"/>
      <c r="B646" s="527"/>
      <c r="C646" s="1078"/>
      <c r="D646" s="572"/>
      <c r="E646" s="483"/>
      <c r="F646" s="569"/>
      <c r="G646" s="1221"/>
      <c r="H646" s="1221"/>
      <c r="I646" s="1221"/>
      <c r="J646" s="1221"/>
      <c r="K646" s="1221"/>
      <c r="L646" s="1221"/>
      <c r="M646" s="1221"/>
      <c r="N646" s="1221"/>
      <c r="O646" s="1221"/>
      <c r="P646" s="1221"/>
      <c r="Q646" s="1221"/>
      <c r="R646" s="1221"/>
      <c r="S646" s="1221"/>
      <c r="T646" s="1221"/>
      <c r="U646" s="1221"/>
      <c r="V646" s="1221"/>
      <c r="W646" s="1221"/>
      <c r="X646" s="1221"/>
      <c r="Y646" s="1221"/>
      <c r="Z646" s="1221"/>
      <c r="AA646" s="545"/>
      <c r="AB646" s="530"/>
      <c r="AC646" s="531"/>
      <c r="AD646" s="532"/>
    </row>
    <row r="647" spans="1:30" ht="13.8" thickBot="1">
      <c r="A647" s="81"/>
      <c r="B647" s="527"/>
      <c r="C647" s="1078"/>
      <c r="D647" s="572"/>
      <c r="E647" s="483"/>
      <c r="F647" s="569"/>
      <c r="G647" s="525"/>
      <c r="H647" s="525"/>
      <c r="I647" s="525"/>
      <c r="J647" s="525"/>
      <c r="K647" s="525"/>
      <c r="L647" s="525"/>
      <c r="M647" s="525"/>
      <c r="N647" s="525"/>
      <c r="O647" s="525"/>
      <c r="P647" s="525"/>
      <c r="Q647" s="525"/>
      <c r="R647" s="525"/>
      <c r="S647" s="525"/>
      <c r="T647" s="525"/>
      <c r="U647" s="525"/>
      <c r="V647" s="525"/>
      <c r="W647" s="525"/>
      <c r="X647" s="525"/>
      <c r="Y647" s="525"/>
      <c r="Z647" s="525"/>
      <c r="AA647" s="545"/>
      <c r="AB647" s="530"/>
      <c r="AC647" s="531"/>
      <c r="AD647" s="532"/>
    </row>
    <row r="648" spans="1:30" ht="13.8" thickBot="1">
      <c r="A648" s="81"/>
      <c r="B648" s="527"/>
      <c r="C648" s="1078"/>
      <c r="D648" s="572"/>
      <c r="E648" s="483"/>
      <c r="F648" s="569"/>
      <c r="G648" s="525"/>
      <c r="H648" s="525" t="s">
        <v>904</v>
      </c>
      <c r="I648" s="525"/>
      <c r="J648" s="525"/>
      <c r="K648" s="525"/>
      <c r="L648" s="525"/>
      <c r="M648" s="525"/>
      <c r="N648" s="525" t="s">
        <v>509</v>
      </c>
      <c r="O648" s="525"/>
      <c r="P648" s="1198"/>
      <c r="Q648" s="1199"/>
      <c r="R648" s="1199"/>
      <c r="S648" s="1200"/>
      <c r="T648" s="525" t="s">
        <v>232</v>
      </c>
      <c r="U648" s="525"/>
      <c r="V648" s="525"/>
      <c r="W648" s="525"/>
      <c r="X648" s="525"/>
      <c r="Y648" s="525"/>
      <c r="Z648" s="525"/>
      <c r="AA648" s="545"/>
      <c r="AB648" s="530"/>
      <c r="AC648" s="531"/>
      <c r="AD648" s="532"/>
    </row>
    <row r="649" spans="1:30" ht="13.8" thickBot="1">
      <c r="A649" s="81"/>
      <c r="B649" s="527"/>
      <c r="C649" s="1078"/>
      <c r="D649" s="572"/>
      <c r="E649" s="483"/>
      <c r="F649" s="569"/>
      <c r="G649" s="525"/>
      <c r="H649" s="525"/>
      <c r="I649" s="525"/>
      <c r="J649" s="525"/>
      <c r="K649" s="525"/>
      <c r="L649" s="525"/>
      <c r="M649" s="525"/>
      <c r="N649" s="525"/>
      <c r="O649" s="525"/>
      <c r="P649" s="525"/>
      <c r="Q649" s="525"/>
      <c r="R649" s="525"/>
      <c r="S649" s="525"/>
      <c r="T649" s="525"/>
      <c r="U649" s="525"/>
      <c r="V649" s="525"/>
      <c r="W649" s="525"/>
      <c r="X649" s="525"/>
      <c r="Y649" s="525"/>
      <c r="Z649" s="525"/>
      <c r="AA649" s="545"/>
      <c r="AB649" s="530"/>
      <c r="AC649" s="531"/>
      <c r="AD649" s="532"/>
    </row>
    <row r="650" spans="1:30" ht="13.8" thickBot="1">
      <c r="A650" s="81"/>
      <c r="B650" s="527"/>
      <c r="C650" s="478"/>
      <c r="D650" s="543"/>
      <c r="E650" s="483"/>
      <c r="F650" s="569"/>
      <c r="G650" s="525"/>
      <c r="H650" s="525" t="s">
        <v>905</v>
      </c>
      <c r="I650" s="525"/>
      <c r="J650" s="525"/>
      <c r="K650" s="525"/>
      <c r="L650" s="525"/>
      <c r="M650" s="525"/>
      <c r="N650" s="525" t="s">
        <v>509</v>
      </c>
      <c r="O650" s="525"/>
      <c r="P650" s="1198"/>
      <c r="Q650" s="1199"/>
      <c r="R650" s="1199"/>
      <c r="S650" s="1200"/>
      <c r="T650" s="525" t="s">
        <v>232</v>
      </c>
      <c r="U650" s="525"/>
      <c r="V650" s="525"/>
      <c r="W650" s="525"/>
      <c r="X650" s="525"/>
      <c r="Y650" s="525"/>
      <c r="Z650" s="525"/>
      <c r="AA650" s="545"/>
      <c r="AB650" s="530"/>
      <c r="AC650" s="531"/>
      <c r="AD650" s="532"/>
    </row>
    <row r="651" spans="1:30">
      <c r="A651" s="81"/>
      <c r="B651" s="527"/>
      <c r="C651" s="478"/>
      <c r="D651" s="543"/>
      <c r="E651" s="483"/>
      <c r="F651" s="569"/>
      <c r="G651" s="544"/>
      <c r="H651" s="544"/>
      <c r="I651" s="544"/>
      <c r="J651" s="544"/>
      <c r="K651" s="544"/>
      <c r="L651" s="544"/>
      <c r="M651" s="544"/>
      <c r="N651" s="544"/>
      <c r="O651" s="544"/>
      <c r="P651" s="544"/>
      <c r="Q651" s="544"/>
      <c r="R651" s="544"/>
      <c r="S651" s="544"/>
      <c r="T651" s="544"/>
      <c r="U651" s="544"/>
      <c r="V651" s="544"/>
      <c r="W651" s="544"/>
      <c r="X651" s="525"/>
      <c r="Y651" s="525"/>
      <c r="Z651" s="525"/>
      <c r="AA651" s="545"/>
      <c r="AB651" s="530"/>
      <c r="AC651" s="531"/>
      <c r="AD651" s="532"/>
    </row>
    <row r="652" spans="1:30">
      <c r="A652" s="81"/>
      <c r="B652" s="527"/>
      <c r="C652" s="478"/>
      <c r="D652" s="543"/>
      <c r="E652" s="483"/>
      <c r="F652" s="569"/>
      <c r="G652" s="1201" t="s">
        <v>306</v>
      </c>
      <c r="H652" s="1201"/>
      <c r="I652" s="1201"/>
      <c r="J652" s="1201"/>
      <c r="K652" s="1201"/>
      <c r="L652" s="1201"/>
      <c r="M652" s="1201"/>
      <c r="N652" s="1201"/>
      <c r="O652" s="1201"/>
      <c r="P652" s="1201"/>
      <c r="Q652" s="1201"/>
      <c r="R652" s="1201"/>
      <c r="S652" s="1201"/>
      <c r="T652" s="1201"/>
      <c r="U652" s="1201"/>
      <c r="V652" s="1201"/>
      <c r="W652" s="525"/>
      <c r="X652" s="525"/>
      <c r="Y652" s="525"/>
      <c r="Z652" s="525"/>
      <c r="AA652" s="545"/>
      <c r="AB652" s="530"/>
      <c r="AC652" s="531"/>
      <c r="AD652" s="532"/>
    </row>
    <row r="653" spans="1:30">
      <c r="A653" s="81"/>
      <c r="B653" s="527"/>
      <c r="C653" s="478"/>
      <c r="D653" s="543"/>
      <c r="E653" s="483"/>
      <c r="F653" s="569"/>
      <c r="G653" s="604"/>
      <c r="H653" s="1202" t="s">
        <v>307</v>
      </c>
      <c r="I653" s="1202"/>
      <c r="J653" s="1202"/>
      <c r="K653" s="1202"/>
      <c r="L653" s="1202"/>
      <c r="M653" s="1202"/>
      <c r="N653" s="1202"/>
      <c r="O653" s="1202"/>
      <c r="P653" s="1202"/>
      <c r="Q653" s="1202"/>
      <c r="R653" s="1202"/>
      <c r="S653" s="1202"/>
      <c r="T653" s="1202"/>
      <c r="U653" s="1202"/>
      <c r="V653" s="1202"/>
      <c r="W653" s="1202"/>
      <c r="X653" s="1202"/>
      <c r="Y653" s="1202"/>
      <c r="Z653" s="1202"/>
      <c r="AA653" s="545"/>
      <c r="AB653" s="530"/>
      <c r="AC653" s="531"/>
      <c r="AD653" s="532"/>
    </row>
    <row r="654" spans="1:30">
      <c r="A654" s="81"/>
      <c r="B654" s="527"/>
      <c r="C654" s="478"/>
      <c r="D654" s="543"/>
      <c r="E654" s="483"/>
      <c r="F654" s="569"/>
      <c r="G654" s="604"/>
      <c r="H654" s="1202" t="s">
        <v>308</v>
      </c>
      <c r="I654" s="1202"/>
      <c r="J654" s="1202"/>
      <c r="K654" s="1202"/>
      <c r="L654" s="1202"/>
      <c r="M654" s="1202"/>
      <c r="N654" s="1202"/>
      <c r="O654" s="1202"/>
      <c r="P654" s="1202"/>
      <c r="Q654" s="1202"/>
      <c r="R654" s="1202"/>
      <c r="S654" s="1202"/>
      <c r="T654" s="1202"/>
      <c r="U654" s="1202"/>
      <c r="V654" s="1202"/>
      <c r="W654" s="1202"/>
      <c r="X654" s="1202"/>
      <c r="Y654" s="1202"/>
      <c r="Z654" s="1202"/>
      <c r="AA654" s="545"/>
      <c r="AB654" s="530"/>
      <c r="AC654" s="531"/>
      <c r="AD654" s="532"/>
    </row>
    <row r="655" spans="1:30">
      <c r="A655" s="81"/>
      <c r="B655" s="527"/>
      <c r="C655" s="478"/>
      <c r="D655" s="543"/>
      <c r="E655" s="483"/>
      <c r="F655" s="569"/>
      <c r="G655" s="604"/>
      <c r="H655" s="1203" t="s">
        <v>309</v>
      </c>
      <c r="I655" s="1204"/>
      <c r="J655" s="1204"/>
      <c r="K655" s="1204"/>
      <c r="L655" s="1204"/>
      <c r="M655" s="1204"/>
      <c r="N655" s="1204"/>
      <c r="O655" s="1204"/>
      <c r="P655" s="1204"/>
      <c r="Q655" s="1204"/>
      <c r="R655" s="1204"/>
      <c r="S655" s="1204"/>
      <c r="T655" s="1204"/>
      <c r="U655" s="1204"/>
      <c r="V655" s="1204"/>
      <c r="W655" s="1204"/>
      <c r="X655" s="1204"/>
      <c r="Y655" s="1204"/>
      <c r="Z655" s="1205"/>
      <c r="AA655" s="545"/>
      <c r="AB655" s="530"/>
      <c r="AC655" s="531"/>
      <c r="AD655" s="532"/>
    </row>
    <row r="656" spans="1:30">
      <c r="A656" s="81"/>
      <c r="B656" s="527"/>
      <c r="C656" s="478"/>
      <c r="D656" s="543"/>
      <c r="E656" s="483"/>
      <c r="F656" s="569"/>
      <c r="G656" s="1206"/>
      <c r="H656" s="1207" t="s">
        <v>260</v>
      </c>
      <c r="I656" s="1207"/>
      <c r="J656" s="1207"/>
      <c r="K656" s="1207"/>
      <c r="L656" s="1207"/>
      <c r="M656" s="1207"/>
      <c r="N656" s="1207"/>
      <c r="O656" s="1207"/>
      <c r="P656" s="1207"/>
      <c r="Q656" s="1207"/>
      <c r="R656" s="1207"/>
      <c r="S656" s="1207"/>
      <c r="T656" s="1207"/>
      <c r="U656" s="1207"/>
      <c r="V656" s="1207"/>
      <c r="W656" s="1207"/>
      <c r="X656" s="1207"/>
      <c r="Y656" s="1207"/>
      <c r="Z656" s="1207"/>
      <c r="AA656" s="545"/>
      <c r="AB656" s="530"/>
      <c r="AC656" s="531"/>
      <c r="AD656" s="532"/>
    </row>
    <row r="657" spans="1:30">
      <c r="A657" s="81"/>
      <c r="B657" s="527"/>
      <c r="C657" s="478"/>
      <c r="D657" s="543"/>
      <c r="E657" s="483"/>
      <c r="F657" s="569"/>
      <c r="G657" s="1206"/>
      <c r="H657" s="1208" t="s">
        <v>1201</v>
      </c>
      <c r="I657" s="1209"/>
      <c r="J657" s="1209"/>
      <c r="K657" s="1209"/>
      <c r="L657" s="1209"/>
      <c r="M657" s="1209"/>
      <c r="N657" s="1209"/>
      <c r="O657" s="1209"/>
      <c r="P657" s="1209"/>
      <c r="Q657" s="1209"/>
      <c r="R657" s="1209"/>
      <c r="S657" s="1209"/>
      <c r="T657" s="1209"/>
      <c r="U657" s="1209"/>
      <c r="V657" s="1209"/>
      <c r="W657" s="1209"/>
      <c r="X657" s="1209"/>
      <c r="Y657" s="1209"/>
      <c r="Z657" s="1210"/>
      <c r="AA657" s="545"/>
      <c r="AB657" s="530"/>
      <c r="AC657" s="531"/>
      <c r="AD657" s="532"/>
    </row>
    <row r="658" spans="1:30">
      <c r="A658" s="81"/>
      <c r="B658" s="527"/>
      <c r="C658" s="478"/>
      <c r="D658" s="543"/>
      <c r="E658" s="483"/>
      <c r="F658" s="569"/>
      <c r="G658" s="1206"/>
      <c r="H658" s="1211"/>
      <c r="I658" s="1212"/>
      <c r="J658" s="1212"/>
      <c r="K658" s="1212"/>
      <c r="L658" s="1212"/>
      <c r="M658" s="1212"/>
      <c r="N658" s="1212"/>
      <c r="O658" s="1212"/>
      <c r="P658" s="1212"/>
      <c r="Q658" s="1212"/>
      <c r="R658" s="1212"/>
      <c r="S658" s="1212"/>
      <c r="T658" s="1212"/>
      <c r="U658" s="1212"/>
      <c r="V658" s="1212"/>
      <c r="W658" s="1212"/>
      <c r="X658" s="1212"/>
      <c r="Y658" s="1212"/>
      <c r="Z658" s="1213"/>
      <c r="AA658" s="545"/>
      <c r="AB658" s="530"/>
      <c r="AC658" s="531"/>
      <c r="AD658" s="532"/>
    </row>
    <row r="659" spans="1:30">
      <c r="A659" s="81"/>
      <c r="B659" s="527"/>
      <c r="C659" s="478"/>
      <c r="D659" s="543"/>
      <c r="E659" s="483"/>
      <c r="F659" s="569"/>
      <c r="AA659" s="545"/>
      <c r="AB659" s="530"/>
      <c r="AC659" s="531"/>
      <c r="AD659" s="532"/>
    </row>
    <row r="660" spans="1:30">
      <c r="A660" s="81"/>
      <c r="B660" s="527"/>
      <c r="C660" s="478"/>
      <c r="D660" s="543"/>
      <c r="E660" s="483"/>
      <c r="F660" s="569"/>
      <c r="AA660" s="545"/>
      <c r="AB660" s="530"/>
      <c r="AC660" s="531"/>
      <c r="AD660" s="532"/>
    </row>
    <row r="661" spans="1:30">
      <c r="A661" s="81"/>
      <c r="B661" s="527"/>
      <c r="C661" s="478"/>
      <c r="D661" s="543"/>
      <c r="E661" s="483"/>
      <c r="F661" s="569"/>
      <c r="AA661" s="545"/>
      <c r="AB661" s="530"/>
      <c r="AC661" s="531"/>
      <c r="AD661" s="532"/>
    </row>
    <row r="662" spans="1:30">
      <c r="A662" s="81"/>
      <c r="B662" s="527"/>
      <c r="C662" s="478"/>
      <c r="D662" s="543"/>
      <c r="E662" s="483"/>
      <c r="F662" s="569"/>
      <c r="AA662" s="545"/>
      <c r="AB662" s="530"/>
      <c r="AC662" s="531"/>
      <c r="AD662" s="532"/>
    </row>
    <row r="663" spans="1:30">
      <c r="A663" s="81"/>
      <c r="B663" s="527"/>
      <c r="C663" s="478"/>
      <c r="D663" s="543"/>
      <c r="E663" s="483"/>
      <c r="F663" s="569"/>
      <c r="AA663" s="545"/>
      <c r="AB663" s="530"/>
      <c r="AC663" s="531"/>
      <c r="AD663" s="532"/>
    </row>
    <row r="664" spans="1:30">
      <c r="A664" s="81"/>
      <c r="B664" s="527"/>
      <c r="C664" s="478"/>
      <c r="D664" s="543"/>
      <c r="E664" s="483"/>
      <c r="F664" s="569"/>
      <c r="AA664" s="545"/>
      <c r="AB664" s="530"/>
      <c r="AC664" s="531"/>
      <c r="AD664" s="532"/>
    </row>
    <row r="665" spans="1:30">
      <c r="A665" s="81"/>
      <c r="B665" s="527"/>
      <c r="C665" s="478"/>
      <c r="D665" s="543"/>
      <c r="E665" s="483"/>
      <c r="F665" s="569"/>
      <c r="AA665" s="545"/>
      <c r="AB665" s="530"/>
      <c r="AC665" s="531"/>
      <c r="AD665" s="532"/>
    </row>
    <row r="666" spans="1:30">
      <c r="A666" s="81"/>
      <c r="B666" s="527"/>
      <c r="C666" s="478"/>
      <c r="D666" s="543"/>
      <c r="E666" s="483"/>
      <c r="F666" s="569"/>
      <c r="AA666" s="545"/>
      <c r="AB666" s="530"/>
      <c r="AC666" s="531"/>
      <c r="AD666" s="532"/>
    </row>
    <row r="667" spans="1:30">
      <c r="A667" s="81"/>
      <c r="B667" s="527"/>
      <c r="C667" s="478"/>
      <c r="D667" s="543"/>
      <c r="E667" s="483"/>
      <c r="F667" s="569"/>
      <c r="AA667" s="545"/>
      <c r="AB667" s="530"/>
      <c r="AC667" s="531"/>
      <c r="AD667" s="532"/>
    </row>
    <row r="668" spans="1:30">
      <c r="A668" s="81"/>
      <c r="B668" s="527"/>
      <c r="C668" s="478"/>
      <c r="D668" s="543"/>
      <c r="E668" s="483"/>
      <c r="F668" s="569"/>
      <c r="AA668" s="545"/>
      <c r="AB668" s="530"/>
      <c r="AC668" s="531"/>
      <c r="AD668" s="532"/>
    </row>
    <row r="669" spans="1:30">
      <c r="A669" s="81"/>
      <c r="B669" s="527"/>
      <c r="C669" s="478"/>
      <c r="D669" s="543"/>
      <c r="E669" s="483"/>
      <c r="F669" s="569"/>
      <c r="AA669" s="545"/>
      <c r="AB669" s="530"/>
      <c r="AC669" s="531"/>
      <c r="AD669" s="532"/>
    </row>
    <row r="670" spans="1:30">
      <c r="A670" s="81"/>
      <c r="B670" s="527"/>
      <c r="C670" s="478"/>
      <c r="D670" s="543"/>
      <c r="E670" s="483"/>
      <c r="F670" s="569"/>
      <c r="AA670" s="545"/>
      <c r="AB670" s="530"/>
      <c r="AC670" s="531"/>
      <c r="AD670" s="532"/>
    </row>
    <row r="671" spans="1:30">
      <c r="A671" s="81"/>
      <c r="B671" s="527"/>
      <c r="C671" s="478"/>
      <c r="D671" s="543"/>
      <c r="E671" s="483"/>
      <c r="F671" s="569"/>
      <c r="AA671" s="545"/>
      <c r="AB671" s="530"/>
      <c r="AC671" s="531"/>
      <c r="AD671" s="532"/>
    </row>
    <row r="672" spans="1:30">
      <c r="A672" s="81"/>
      <c r="B672" s="527"/>
      <c r="C672" s="478"/>
      <c r="D672" s="543"/>
      <c r="E672" s="483"/>
      <c r="F672" s="569"/>
      <c r="AA672" s="545"/>
      <c r="AB672" s="530"/>
      <c r="AC672" s="531"/>
      <c r="AD672" s="532"/>
    </row>
    <row r="673" spans="1:30" ht="11.4" customHeight="1">
      <c r="A673" s="81"/>
      <c r="B673" s="195"/>
      <c r="C673" s="338"/>
      <c r="D673" s="330"/>
      <c r="E673" s="83"/>
      <c r="F673" s="72"/>
      <c r="G673" s="174"/>
      <c r="H673" s="174"/>
      <c r="I673" s="174"/>
      <c r="J673" s="174"/>
      <c r="K673" s="174"/>
      <c r="L673" s="174"/>
      <c r="M673" s="174"/>
      <c r="N673" s="174"/>
      <c r="O673" s="174"/>
      <c r="P673" s="174"/>
      <c r="Q673" s="174"/>
      <c r="R673" s="174"/>
      <c r="S673" s="174"/>
      <c r="T673" s="174"/>
      <c r="U673" s="174"/>
      <c r="V673" s="174"/>
      <c r="W673" s="174"/>
      <c r="X673" s="174"/>
      <c r="Y673" s="174"/>
      <c r="Z673" s="174"/>
      <c r="AA673" s="73"/>
      <c r="AB673" s="342"/>
      <c r="AC673" s="343"/>
      <c r="AD673" s="344"/>
    </row>
    <row r="674" spans="1:30" ht="6" customHeight="1">
      <c r="A674" s="169"/>
      <c r="B674" s="204"/>
      <c r="C674" s="357"/>
      <c r="D674" s="349"/>
      <c r="E674" s="90"/>
      <c r="F674" s="103"/>
      <c r="G674" s="178"/>
      <c r="H674" s="178"/>
      <c r="I674" s="178"/>
      <c r="J674" s="178"/>
      <c r="K674" s="178"/>
      <c r="L674" s="178"/>
      <c r="M674" s="178"/>
      <c r="N674" s="178"/>
      <c r="O674" s="178"/>
      <c r="P674" s="178"/>
      <c r="Q674" s="178"/>
      <c r="R674" s="178"/>
      <c r="S674" s="178"/>
      <c r="T674" s="178"/>
      <c r="U674" s="178"/>
      <c r="V674" s="178"/>
      <c r="W674" s="178"/>
      <c r="X674" s="178"/>
      <c r="Y674" s="178"/>
      <c r="Z674" s="178"/>
      <c r="AA674" s="108"/>
      <c r="AB674" s="153"/>
      <c r="AC674" s="154"/>
      <c r="AD674" s="155"/>
    </row>
    <row r="675" spans="1:30" ht="13.5" customHeight="1">
      <c r="A675" s="1079" t="s">
        <v>1202</v>
      </c>
      <c r="B675" s="1087">
        <v>33</v>
      </c>
      <c r="C675" s="1078" t="s">
        <v>318</v>
      </c>
      <c r="D675" s="1092" t="s">
        <v>311</v>
      </c>
      <c r="E675" s="1109" t="s">
        <v>1203</v>
      </c>
      <c r="F675" s="72"/>
      <c r="G675" s="1096" t="s">
        <v>114</v>
      </c>
      <c r="H675" s="1096"/>
      <c r="I675" s="1096"/>
      <c r="J675" s="1096"/>
      <c r="K675" s="1096"/>
      <c r="L675" s="1096"/>
      <c r="M675" s="1096"/>
      <c r="N675" s="1130" t="s">
        <v>113</v>
      </c>
      <c r="O675" s="1130"/>
      <c r="P675" s="1130"/>
      <c r="Q675" s="1130"/>
      <c r="R675" s="1130"/>
      <c r="S675" s="1130"/>
      <c r="T675" s="1130"/>
      <c r="U675" s="1130"/>
      <c r="V675" s="1130"/>
      <c r="X675" s="174"/>
      <c r="Y675" s="174"/>
      <c r="Z675" s="174"/>
      <c r="AA675" s="73"/>
      <c r="AB675" s="1098" t="s">
        <v>191</v>
      </c>
      <c r="AC675" s="1099"/>
      <c r="AD675" s="1100"/>
    </row>
    <row r="676" spans="1:30">
      <c r="A676" s="1079"/>
      <c r="B676" s="1087"/>
      <c r="C676" s="1078"/>
      <c r="D676" s="1092"/>
      <c r="E676" s="1109"/>
      <c r="F676" s="72"/>
      <c r="G676" s="1096"/>
      <c r="H676" s="1096"/>
      <c r="I676" s="1096"/>
      <c r="J676" s="1096"/>
      <c r="K676" s="1096"/>
      <c r="L676" s="1096"/>
      <c r="M676" s="1096"/>
      <c r="N676" s="1110"/>
      <c r="O676" s="1110"/>
      <c r="P676" s="1110"/>
      <c r="Q676" s="1110"/>
      <c r="R676" s="1110"/>
      <c r="S676" s="1110"/>
      <c r="T676" s="1110"/>
      <c r="U676" s="1110"/>
      <c r="V676" s="1110"/>
      <c r="X676" s="174"/>
      <c r="Y676" s="174"/>
      <c r="Z676" s="174"/>
      <c r="AA676" s="73"/>
      <c r="AB676" s="1098"/>
      <c r="AC676" s="1099"/>
      <c r="AD676" s="1100"/>
    </row>
    <row r="677" spans="1:30" ht="10.8" customHeight="1">
      <c r="A677" s="1079"/>
      <c r="B677" s="1087"/>
      <c r="C677" s="1078"/>
      <c r="D677" s="1092"/>
      <c r="E677" s="1109"/>
      <c r="F677" s="72"/>
      <c r="G677" s="171"/>
      <c r="H677" s="171"/>
      <c r="I677" s="171"/>
      <c r="J677" s="171"/>
      <c r="K677" s="171"/>
      <c r="L677" s="171"/>
      <c r="M677" s="171"/>
      <c r="X677" s="174"/>
      <c r="Y677" s="174"/>
      <c r="Z677" s="174"/>
      <c r="AA677" s="73"/>
      <c r="AB677" s="1098"/>
      <c r="AC677" s="1099"/>
      <c r="AD677" s="1100"/>
    </row>
    <row r="678" spans="1:30">
      <c r="A678" s="1079"/>
      <c r="B678" s="1087"/>
      <c r="C678" s="1078"/>
      <c r="D678" s="1092"/>
      <c r="E678" s="1109"/>
      <c r="F678" s="72"/>
      <c r="G678" s="1" t="s">
        <v>282</v>
      </c>
      <c r="H678" s="125"/>
      <c r="I678" s="125"/>
      <c r="J678" s="125"/>
      <c r="K678" s="9"/>
      <c r="L678" s="9"/>
      <c r="M678" s="9"/>
      <c r="N678" s="9"/>
      <c r="O678" s="9"/>
      <c r="P678" s="9"/>
      <c r="Q678" s="9"/>
      <c r="R678" s="9"/>
      <c r="S678" s="9"/>
      <c r="T678" s="9"/>
      <c r="U678" s="9"/>
      <c r="V678" s="9"/>
      <c r="W678" s="9"/>
      <c r="X678" s="174"/>
      <c r="Y678" s="174"/>
      <c r="Z678" s="174"/>
      <c r="AA678" s="73"/>
      <c r="AB678" s="1098"/>
      <c r="AC678" s="1099"/>
      <c r="AD678" s="1100"/>
    </row>
    <row r="679" spans="1:30">
      <c r="A679" s="1079"/>
      <c r="B679" s="1087"/>
      <c r="C679" s="1078"/>
      <c r="D679" s="1092"/>
      <c r="E679" s="1109"/>
      <c r="F679" s="72"/>
      <c r="G679" s="173"/>
      <c r="H679" s="1192" t="s">
        <v>315</v>
      </c>
      <c r="I679" s="1193"/>
      <c r="J679" s="1193"/>
      <c r="K679" s="1193"/>
      <c r="L679" s="1193"/>
      <c r="M679" s="1193"/>
      <c r="N679" s="1193"/>
      <c r="O679" s="1193"/>
      <c r="P679" s="1193"/>
      <c r="Q679" s="1193"/>
      <c r="R679" s="1193"/>
      <c r="S679" s="1193"/>
      <c r="T679" s="1194"/>
      <c r="U679" s="1195" t="s">
        <v>261</v>
      </c>
      <c r="V679" s="1196"/>
      <c r="W679" s="1197"/>
      <c r="X679" s="174"/>
      <c r="Y679" s="174"/>
      <c r="Z679" s="174"/>
      <c r="AA679" s="73"/>
      <c r="AB679" s="342"/>
      <c r="AC679" s="343"/>
      <c r="AD679" s="344"/>
    </row>
    <row r="680" spans="1:30">
      <c r="A680" s="1079"/>
      <c r="B680" s="1087"/>
      <c r="C680" s="1078"/>
      <c r="D680" s="1092"/>
      <c r="E680" s="1109"/>
      <c r="F680" s="72"/>
      <c r="G680" s="605" t="s">
        <v>262</v>
      </c>
      <c r="H680" s="1072" t="s">
        <v>1046</v>
      </c>
      <c r="I680" s="1073"/>
      <c r="J680" s="1073"/>
      <c r="K680" s="1073"/>
      <c r="L680" s="1073"/>
      <c r="M680" s="1073"/>
      <c r="N680" s="1073"/>
      <c r="O680" s="1073"/>
      <c r="P680" s="1073"/>
      <c r="Q680" s="1073"/>
      <c r="R680" s="1073"/>
      <c r="S680" s="1073"/>
      <c r="T680" s="1074"/>
      <c r="U680" s="1075" t="s">
        <v>263</v>
      </c>
      <c r="V680" s="1076"/>
      <c r="W680" s="1077"/>
      <c r="X680" s="174"/>
      <c r="Y680" s="174"/>
      <c r="Z680" s="174"/>
      <c r="AA680" s="73"/>
      <c r="AB680" s="342"/>
      <c r="AC680" s="343"/>
      <c r="AD680" s="344"/>
    </row>
    <row r="681" spans="1:30">
      <c r="A681" s="1079"/>
      <c r="B681" s="1087"/>
      <c r="C681" s="1078"/>
      <c r="D681" s="1092"/>
      <c r="E681" s="1109"/>
      <c r="F681" s="72"/>
      <c r="G681" s="605" t="s">
        <v>264</v>
      </c>
      <c r="H681" s="1072" t="s">
        <v>283</v>
      </c>
      <c r="I681" s="1073"/>
      <c r="J681" s="1073"/>
      <c r="K681" s="1073"/>
      <c r="L681" s="1073"/>
      <c r="M681" s="1073"/>
      <c r="N681" s="1073"/>
      <c r="O681" s="1073"/>
      <c r="P681" s="1073"/>
      <c r="Q681" s="1073"/>
      <c r="R681" s="1073"/>
      <c r="S681" s="1073"/>
      <c r="T681" s="1074"/>
      <c r="U681" s="1075" t="s">
        <v>263</v>
      </c>
      <c r="V681" s="1076"/>
      <c r="W681" s="1077"/>
      <c r="X681" s="174"/>
      <c r="Y681" s="174"/>
      <c r="Z681" s="174"/>
      <c r="AA681" s="73"/>
      <c r="AB681" s="342"/>
      <c r="AC681" s="343"/>
      <c r="AD681" s="344"/>
    </row>
    <row r="682" spans="1:30">
      <c r="A682" s="1079"/>
      <c r="B682" s="1087"/>
      <c r="C682" s="1078"/>
      <c r="D682" s="1092"/>
      <c r="E682" s="1109"/>
      <c r="F682" s="72"/>
      <c r="G682" s="605" t="s">
        <v>265</v>
      </c>
      <c r="H682" s="1072" t="s">
        <v>284</v>
      </c>
      <c r="I682" s="1073"/>
      <c r="J682" s="1073"/>
      <c r="K682" s="1073"/>
      <c r="L682" s="1073"/>
      <c r="M682" s="1073"/>
      <c r="N682" s="1073"/>
      <c r="O682" s="1073"/>
      <c r="P682" s="1073"/>
      <c r="Q682" s="1073"/>
      <c r="R682" s="1073"/>
      <c r="S682" s="1073"/>
      <c r="T682" s="1074"/>
      <c r="U682" s="1075" t="s">
        <v>263</v>
      </c>
      <c r="V682" s="1076"/>
      <c r="W682" s="1077"/>
      <c r="X682" s="174"/>
      <c r="Y682" s="174"/>
      <c r="Z682" s="174"/>
      <c r="AA682" s="73"/>
      <c r="AB682" s="342"/>
      <c r="AC682" s="343"/>
      <c r="AD682" s="344"/>
    </row>
    <row r="683" spans="1:30">
      <c r="A683" s="1079"/>
      <c r="B683" s="1087"/>
      <c r="C683" s="1078"/>
      <c r="D683" s="1092"/>
      <c r="E683" s="1109"/>
      <c r="F683" s="72"/>
      <c r="G683" s="605" t="s">
        <v>266</v>
      </c>
      <c r="H683" s="1072" t="s">
        <v>285</v>
      </c>
      <c r="I683" s="1073"/>
      <c r="J683" s="1073"/>
      <c r="K683" s="1073"/>
      <c r="L683" s="1073"/>
      <c r="M683" s="1073"/>
      <c r="N683" s="1073"/>
      <c r="O683" s="1073"/>
      <c r="P683" s="1073"/>
      <c r="Q683" s="1073"/>
      <c r="R683" s="1073"/>
      <c r="S683" s="1073"/>
      <c r="T683" s="1074"/>
      <c r="U683" s="1075" t="s">
        <v>263</v>
      </c>
      <c r="V683" s="1076"/>
      <c r="W683" s="1077"/>
      <c r="X683" s="174"/>
      <c r="Y683" s="174"/>
      <c r="Z683" s="174"/>
      <c r="AA683" s="73"/>
      <c r="AB683" s="342"/>
      <c r="AC683" s="343"/>
      <c r="AD683" s="344"/>
    </row>
    <row r="684" spans="1:30" ht="6.75" customHeight="1">
      <c r="A684" s="81"/>
      <c r="B684" s="195"/>
      <c r="C684" s="338"/>
      <c r="D684" s="330"/>
      <c r="E684" s="83"/>
      <c r="F684" s="72"/>
      <c r="X684" s="174"/>
      <c r="Y684" s="174"/>
      <c r="Z684" s="174"/>
      <c r="AA684" s="73"/>
      <c r="AB684" s="342"/>
      <c r="AC684" s="343"/>
      <c r="AD684" s="344"/>
    </row>
    <row r="685" spans="1:30">
      <c r="A685" s="81"/>
      <c r="B685" s="195"/>
      <c r="C685" s="338"/>
      <c r="D685" s="330"/>
      <c r="E685" s="83"/>
      <c r="F685" s="72"/>
      <c r="G685" s="1164" t="s">
        <v>303</v>
      </c>
      <c r="H685" s="1164"/>
      <c r="I685" s="1164"/>
      <c r="J685" s="1164"/>
      <c r="K685" s="1164"/>
      <c r="L685" s="1164"/>
      <c r="M685" s="1164"/>
      <c r="N685" s="1164"/>
      <c r="O685" s="1164"/>
      <c r="P685" s="1164"/>
      <c r="Q685" s="1164"/>
      <c r="R685" s="1164"/>
      <c r="S685" s="1164"/>
      <c r="T685" s="1164"/>
      <c r="U685" s="1164"/>
      <c r="V685" s="1164"/>
      <c r="W685" s="1164"/>
      <c r="X685" s="175"/>
      <c r="Y685" s="176"/>
      <c r="Z685" s="174"/>
      <c r="AA685" s="73"/>
      <c r="AB685" s="342"/>
      <c r="AC685" s="343"/>
      <c r="AD685" s="344"/>
    </row>
    <row r="686" spans="1:30">
      <c r="A686" s="81"/>
      <c r="B686" s="195"/>
      <c r="C686" s="338"/>
      <c r="D686" s="330"/>
      <c r="E686" s="83"/>
      <c r="F686" s="72"/>
      <c r="G686" s="1097"/>
      <c r="H686" s="1097"/>
      <c r="I686" s="1180" t="s">
        <v>288</v>
      </c>
      <c r="J686" s="1180"/>
      <c r="K686" s="1180"/>
      <c r="L686" s="1180"/>
      <c r="M686" s="1180"/>
      <c r="N686" s="1180"/>
      <c r="O686" s="1180"/>
      <c r="P686" s="1180"/>
      <c r="Q686" s="1180"/>
      <c r="R686" s="1180"/>
      <c r="S686" s="1180"/>
      <c r="T686" s="1180"/>
      <c r="U686" s="1180"/>
      <c r="V686" s="1180"/>
      <c r="W686" s="1180"/>
      <c r="X686" s="177"/>
      <c r="Y686" s="174"/>
      <c r="Z686" s="174"/>
      <c r="AA686" s="73"/>
      <c r="AB686" s="342"/>
      <c r="AC686" s="343"/>
      <c r="AD686" s="344"/>
    </row>
    <row r="687" spans="1:30">
      <c r="A687" s="81"/>
      <c r="B687" s="195"/>
      <c r="C687" s="338"/>
      <c r="D687" s="330"/>
      <c r="E687" s="83"/>
      <c r="F687" s="72"/>
      <c r="G687" s="1181"/>
      <c r="H687" s="1182"/>
      <c r="I687" s="1183" t="s">
        <v>286</v>
      </c>
      <c r="J687" s="1184"/>
      <c r="K687" s="1184"/>
      <c r="L687" s="1184"/>
      <c r="M687" s="1184"/>
      <c r="N687" s="1184"/>
      <c r="O687" s="1185"/>
      <c r="P687" s="1181" t="s">
        <v>287</v>
      </c>
      <c r="Q687" s="1186"/>
      <c r="R687" s="1186"/>
      <c r="S687" s="1186"/>
      <c r="T687" s="1186"/>
      <c r="U687" s="1186"/>
      <c r="V687" s="1186"/>
      <c r="W687" s="1182"/>
      <c r="X687" s="177"/>
      <c r="Y687" s="174"/>
      <c r="Z687" s="174"/>
      <c r="AA687" s="73"/>
      <c r="AB687" s="342"/>
      <c r="AC687" s="343"/>
      <c r="AD687" s="344"/>
    </row>
    <row r="688" spans="1:30" ht="7.2" customHeight="1">
      <c r="A688" s="81"/>
      <c r="B688" s="195"/>
      <c r="C688" s="338"/>
      <c r="D688" s="330"/>
      <c r="E688" s="83"/>
      <c r="F688" s="72"/>
      <c r="X688" s="177"/>
      <c r="Y688" s="174"/>
      <c r="Z688" s="174"/>
      <c r="AA688" s="73"/>
      <c r="AB688" s="342"/>
      <c r="AC688" s="343"/>
      <c r="AD688" s="344"/>
    </row>
    <row r="689" spans="1:30" ht="18.600000000000001" customHeight="1">
      <c r="A689" s="81"/>
      <c r="B689" s="195"/>
      <c r="C689" s="338"/>
      <c r="D689" s="330"/>
      <c r="E689" s="83"/>
      <c r="F689" s="72"/>
      <c r="G689" s="1187" t="s">
        <v>1010</v>
      </c>
      <c r="H689" s="1187"/>
      <c r="I689" s="1187"/>
      <c r="J689" s="1187"/>
      <c r="K689" s="1187"/>
      <c r="L689" s="1187"/>
      <c r="M689" s="1187"/>
      <c r="N689" s="1187"/>
      <c r="O689" s="1188"/>
      <c r="P689" s="1189" t="s">
        <v>289</v>
      </c>
      <c r="Q689" s="1190"/>
      <c r="R689" s="1190"/>
      <c r="S689" s="1190"/>
      <c r="T689" s="1190"/>
      <c r="U689" s="1190"/>
      <c r="V689" s="1190"/>
      <c r="W689" s="1190"/>
      <c r="X689" s="1191"/>
      <c r="Y689" s="174"/>
      <c r="Z689" s="174"/>
      <c r="AA689" s="73"/>
      <c r="AB689" s="342"/>
      <c r="AC689" s="343"/>
      <c r="AD689" s="344"/>
    </row>
    <row r="690" spans="1:30" ht="4.2" customHeight="1">
      <c r="A690" s="81"/>
      <c r="B690" s="195"/>
      <c r="C690" s="338"/>
      <c r="D690" s="330"/>
      <c r="E690" s="83"/>
      <c r="F690" s="72"/>
      <c r="N690" s="174"/>
      <c r="O690" s="174"/>
      <c r="P690" s="174"/>
      <c r="Q690" s="174"/>
      <c r="R690" s="174"/>
      <c r="S690" s="174"/>
      <c r="T690" s="174"/>
      <c r="U690" s="174"/>
      <c r="V690" s="174"/>
      <c r="W690" s="174"/>
      <c r="X690" s="177"/>
      <c r="Y690" s="174"/>
      <c r="Z690" s="174"/>
      <c r="AA690" s="73"/>
      <c r="AB690" s="342"/>
      <c r="AC690" s="343"/>
      <c r="AD690" s="344"/>
    </row>
    <row r="691" spans="1:30" ht="18.600000000000001" customHeight="1">
      <c r="A691" s="81"/>
      <c r="B691" s="1087">
        <v>34</v>
      </c>
      <c r="C691" s="1163" t="s">
        <v>1016</v>
      </c>
      <c r="D691" s="1092" t="s">
        <v>311</v>
      </c>
      <c r="E691" s="1085" t="s">
        <v>1017</v>
      </c>
      <c r="F691" s="72"/>
      <c r="G691" s="1164" t="s">
        <v>1108</v>
      </c>
      <c r="H691" s="1164"/>
      <c r="I691" s="1164"/>
      <c r="J691" s="1164"/>
      <c r="K691" s="1164"/>
      <c r="L691" s="1164"/>
      <c r="M691" s="1164"/>
      <c r="N691" s="1164"/>
      <c r="O691" s="1164"/>
      <c r="P691" s="1164"/>
      <c r="Q691" s="1164"/>
      <c r="R691" s="1164"/>
      <c r="S691" s="1164"/>
      <c r="T691" s="1164"/>
      <c r="U691" s="1164"/>
      <c r="V691" s="1164"/>
      <c r="W691" s="1164"/>
      <c r="X691" s="177"/>
      <c r="Y691" s="177"/>
      <c r="Z691" s="177"/>
      <c r="AA691" s="73"/>
      <c r="AB691" s="1165" t="s">
        <v>363</v>
      </c>
      <c r="AC691" s="1166"/>
      <c r="AD691" s="1167"/>
    </row>
    <row r="692" spans="1:30" ht="18.600000000000001" customHeight="1">
      <c r="A692" s="81"/>
      <c r="B692" s="1087"/>
      <c r="C692" s="1163"/>
      <c r="D692" s="1092"/>
      <c r="E692" s="1085"/>
      <c r="F692" s="72"/>
      <c r="G692" s="1168"/>
      <c r="H692" s="1169"/>
      <c r="I692" s="1169"/>
      <c r="J692" s="1169"/>
      <c r="K692" s="1169"/>
      <c r="L692" s="1169"/>
      <c r="M692" s="1169"/>
      <c r="N692" s="1169"/>
      <c r="O692" s="1169"/>
      <c r="P692" s="1169"/>
      <c r="Q692" s="1169"/>
      <c r="R692" s="1169"/>
      <c r="S692" s="1169"/>
      <c r="T692" s="1169"/>
      <c r="U692" s="1169"/>
      <c r="V692" s="1169"/>
      <c r="W692" s="1169"/>
      <c r="X692" s="1169"/>
      <c r="Y692" s="1169"/>
      <c r="Z692" s="1170"/>
      <c r="AA692" s="73"/>
      <c r="AB692" s="1165"/>
      <c r="AC692" s="1166"/>
      <c r="AD692" s="1167"/>
    </row>
    <row r="693" spans="1:30" ht="18.600000000000001" customHeight="1">
      <c r="A693" s="81"/>
      <c r="B693" s="195"/>
      <c r="C693" s="338"/>
      <c r="D693" s="330"/>
      <c r="E693" s="1085"/>
      <c r="F693" s="72"/>
      <c r="G693" s="1171"/>
      <c r="H693" s="1172"/>
      <c r="I693" s="1172"/>
      <c r="J693" s="1172"/>
      <c r="K693" s="1172"/>
      <c r="L693" s="1172"/>
      <c r="M693" s="1172"/>
      <c r="N693" s="1172"/>
      <c r="O693" s="1172"/>
      <c r="P693" s="1172"/>
      <c r="Q693" s="1172"/>
      <c r="R693" s="1172"/>
      <c r="S693" s="1172"/>
      <c r="T693" s="1172"/>
      <c r="U693" s="1172"/>
      <c r="V693" s="1172"/>
      <c r="W693" s="1172"/>
      <c r="X693" s="1172"/>
      <c r="Y693" s="1172"/>
      <c r="Z693" s="1173"/>
      <c r="AA693" s="73"/>
      <c r="AB693" s="342"/>
      <c r="AC693" s="343"/>
      <c r="AD693" s="344"/>
    </row>
    <row r="694" spans="1:30" ht="4.2" customHeight="1">
      <c r="A694" s="81"/>
      <c r="B694" s="195"/>
      <c r="C694" s="338"/>
      <c r="D694" s="330"/>
      <c r="E694" s="1085"/>
      <c r="F694" s="72"/>
      <c r="N694" s="174"/>
      <c r="O694" s="174"/>
      <c r="P694" s="174"/>
      <c r="Q694" s="174"/>
      <c r="R694" s="174"/>
      <c r="S694" s="174"/>
      <c r="T694" s="174"/>
      <c r="U694" s="174"/>
      <c r="V694" s="174"/>
      <c r="W694" s="174"/>
      <c r="X694" s="177"/>
      <c r="Y694" s="174"/>
      <c r="Z694" s="174"/>
      <c r="AA694" s="73"/>
      <c r="AB694" s="342"/>
      <c r="AC694" s="343"/>
      <c r="AD694" s="344"/>
    </row>
    <row r="695" spans="1:30">
      <c r="A695" s="81"/>
      <c r="B695" s="209"/>
      <c r="C695" s="311"/>
      <c r="D695" s="330"/>
      <c r="E695" s="1085"/>
      <c r="F695" s="72"/>
      <c r="G695" s="1164" t="s">
        <v>1109</v>
      </c>
      <c r="H695" s="1164"/>
      <c r="I695" s="1164"/>
      <c r="J695" s="1164"/>
      <c r="K695" s="1164"/>
      <c r="L695" s="1164"/>
      <c r="M695" s="1164"/>
      <c r="N695" s="1164"/>
      <c r="O695" s="1164"/>
      <c r="P695" s="1164"/>
      <c r="Q695" s="1164"/>
      <c r="R695" s="1164"/>
      <c r="S695" s="1164"/>
      <c r="T695" s="1164"/>
      <c r="U695" s="1164"/>
      <c r="V695" s="1164"/>
      <c r="W695" s="1164"/>
      <c r="X695" s="177"/>
      <c r="Y695" s="174"/>
      <c r="Z695" s="174"/>
      <c r="AA695" s="73"/>
      <c r="AB695" s="606"/>
      <c r="AC695" s="607"/>
      <c r="AD695" s="608"/>
    </row>
    <row r="696" spans="1:30" ht="13.5" customHeight="1">
      <c r="A696" s="81"/>
      <c r="B696" s="209"/>
      <c r="C696" s="311"/>
      <c r="D696" s="330"/>
      <c r="E696" s="1085"/>
      <c r="F696" s="72"/>
      <c r="G696" s="1096" t="s">
        <v>114</v>
      </c>
      <c r="H696" s="1096"/>
      <c r="I696" s="1096"/>
      <c r="J696" s="1096"/>
      <c r="K696" s="1096"/>
      <c r="L696" s="1096"/>
      <c r="M696" s="1096"/>
      <c r="N696" s="1174" t="s">
        <v>1110</v>
      </c>
      <c r="O696" s="1175"/>
      <c r="P696" s="1175"/>
      <c r="Q696" s="1175"/>
      <c r="R696" s="1175"/>
      <c r="S696" s="1175"/>
      <c r="T696" s="1175"/>
      <c r="U696" s="1175"/>
      <c r="V696" s="1175"/>
      <c r="W696" s="1175"/>
      <c r="X696" s="1175"/>
      <c r="Y696" s="1175"/>
      <c r="Z696" s="1176"/>
      <c r="AA696" s="73"/>
      <c r="AB696" s="609"/>
      <c r="AC696" s="610"/>
      <c r="AD696" s="611"/>
    </row>
    <row r="697" spans="1:30">
      <c r="A697" s="81"/>
      <c r="B697" s="209"/>
      <c r="C697" s="311"/>
      <c r="D697" s="330"/>
      <c r="E697" s="1085"/>
      <c r="F697" s="72"/>
      <c r="G697" s="1096"/>
      <c r="H697" s="1096"/>
      <c r="I697" s="1096"/>
      <c r="J697" s="1096"/>
      <c r="K697" s="1096"/>
      <c r="L697" s="1096"/>
      <c r="M697" s="1096"/>
      <c r="N697" s="1177"/>
      <c r="O697" s="1178"/>
      <c r="P697" s="1178"/>
      <c r="Q697" s="1178"/>
      <c r="R697" s="1178"/>
      <c r="S697" s="1178"/>
      <c r="T697" s="1178"/>
      <c r="U697" s="1178"/>
      <c r="V697" s="1178"/>
      <c r="W697" s="1178"/>
      <c r="X697" s="1178"/>
      <c r="Y697" s="1178"/>
      <c r="Z697" s="1179"/>
      <c r="AA697" s="73"/>
      <c r="AB697" s="609"/>
      <c r="AC697" s="610"/>
      <c r="AD697" s="611"/>
    </row>
    <row r="698" spans="1:30" ht="6.6" customHeight="1">
      <c r="A698" s="81"/>
      <c r="B698" s="195"/>
      <c r="C698" s="338"/>
      <c r="D698" s="330"/>
      <c r="E698" s="1085"/>
      <c r="F698" s="72"/>
      <c r="X698" s="177"/>
      <c r="Y698" s="174"/>
      <c r="Z698" s="174"/>
      <c r="AA698" s="73"/>
      <c r="AB698" s="609"/>
      <c r="AC698" s="610"/>
      <c r="AD698" s="611"/>
    </row>
    <row r="699" spans="1:30">
      <c r="A699" s="81"/>
      <c r="B699" s="209"/>
      <c r="C699" s="311"/>
      <c r="D699" s="330"/>
      <c r="E699" s="1085"/>
      <c r="F699" s="72"/>
      <c r="G699" s="1133"/>
      <c r="H699" s="1134"/>
      <c r="I699" s="1137" t="s">
        <v>1111</v>
      </c>
      <c r="J699" s="1138"/>
      <c r="K699" s="1138"/>
      <c r="L699" s="1138"/>
      <c r="M699" s="1138"/>
      <c r="N699" s="1138"/>
      <c r="O699" s="1138"/>
      <c r="P699" s="1138"/>
      <c r="Q699" s="1138"/>
      <c r="R699" s="1138"/>
      <c r="S699" s="1138"/>
      <c r="T699" s="1138"/>
      <c r="U699" s="1138"/>
      <c r="V699" s="1138"/>
      <c r="W699" s="1138"/>
      <c r="X699" s="1138"/>
      <c r="Y699" s="1138"/>
      <c r="Z699" s="1139"/>
      <c r="AA699" s="73"/>
      <c r="AB699" s="342"/>
      <c r="AC699" s="343"/>
      <c r="AD699" s="344"/>
    </row>
    <row r="700" spans="1:30">
      <c r="A700" s="81"/>
      <c r="B700" s="209"/>
      <c r="C700" s="311"/>
      <c r="D700" s="330"/>
      <c r="E700" s="1085"/>
      <c r="F700" s="72"/>
      <c r="G700" s="1135"/>
      <c r="H700" s="1136"/>
      <c r="I700" s="1140"/>
      <c r="J700" s="1141"/>
      <c r="K700" s="1141"/>
      <c r="L700" s="1141"/>
      <c r="M700" s="1141"/>
      <c r="N700" s="1141"/>
      <c r="O700" s="1141"/>
      <c r="P700" s="1141"/>
      <c r="Q700" s="1141"/>
      <c r="R700" s="1141"/>
      <c r="S700" s="1141"/>
      <c r="T700" s="1141"/>
      <c r="U700" s="1141"/>
      <c r="V700" s="1141"/>
      <c r="W700" s="1141"/>
      <c r="X700" s="1141"/>
      <c r="Y700" s="1141"/>
      <c r="Z700" s="1142"/>
      <c r="AA700" s="73"/>
      <c r="AB700" s="609"/>
      <c r="AC700" s="610"/>
      <c r="AD700" s="611"/>
    </row>
    <row r="701" spans="1:30" ht="13.5" customHeight="1">
      <c r="A701" s="81"/>
      <c r="B701" s="195"/>
      <c r="C701" s="338"/>
      <c r="D701" s="330"/>
      <c r="E701" s="83"/>
      <c r="F701" s="72"/>
      <c r="G701" s="1133"/>
      <c r="H701" s="1143"/>
      <c r="I701" s="1148" t="s">
        <v>1112</v>
      </c>
      <c r="J701" s="1149"/>
      <c r="K701" s="1149"/>
      <c r="L701" s="1149"/>
      <c r="M701" s="1149"/>
      <c r="N701" s="1149"/>
      <c r="O701" s="1149"/>
      <c r="P701" s="1149"/>
      <c r="Q701" s="1149"/>
      <c r="R701" s="1149"/>
      <c r="S701" s="1149"/>
      <c r="T701" s="1149"/>
      <c r="U701" s="1149"/>
      <c r="V701" s="1149"/>
      <c r="W701" s="1149"/>
      <c r="X701" s="1149"/>
      <c r="Y701" s="1149"/>
      <c r="Z701" s="1150"/>
      <c r="AA701" s="73"/>
      <c r="AB701" s="609"/>
      <c r="AC701" s="610"/>
      <c r="AD701" s="611"/>
    </row>
    <row r="702" spans="1:30">
      <c r="A702" s="81"/>
      <c r="B702" s="195"/>
      <c r="C702" s="338"/>
      <c r="D702" s="330"/>
      <c r="E702" s="83"/>
      <c r="F702" s="72"/>
      <c r="G702" s="1144"/>
      <c r="H702" s="1145"/>
      <c r="I702" s="1151"/>
      <c r="J702" s="1152"/>
      <c r="K702" s="1152"/>
      <c r="L702" s="1152"/>
      <c r="M702" s="1152"/>
      <c r="N702" s="1152"/>
      <c r="O702" s="1152"/>
      <c r="P702" s="1152"/>
      <c r="Q702" s="1152"/>
      <c r="R702" s="1152"/>
      <c r="S702" s="1152"/>
      <c r="T702" s="1152"/>
      <c r="U702" s="1152"/>
      <c r="V702" s="1152"/>
      <c r="W702" s="1152"/>
      <c r="X702" s="1152"/>
      <c r="Y702" s="1152"/>
      <c r="Z702" s="1153"/>
      <c r="AA702" s="73"/>
      <c r="AB702" s="609"/>
      <c r="AC702" s="610"/>
      <c r="AD702" s="611"/>
    </row>
    <row r="703" spans="1:30">
      <c r="A703" s="81"/>
      <c r="B703" s="195"/>
      <c r="C703" s="338"/>
      <c r="D703" s="330"/>
      <c r="E703" s="83"/>
      <c r="F703" s="72"/>
      <c r="G703" s="1144"/>
      <c r="H703" s="1145"/>
      <c r="I703" s="1154"/>
      <c r="J703" s="1155"/>
      <c r="K703" s="1155"/>
      <c r="L703" s="1155"/>
      <c r="M703" s="1155"/>
      <c r="N703" s="1155"/>
      <c r="O703" s="1155"/>
      <c r="P703" s="1155"/>
      <c r="Q703" s="1155"/>
      <c r="R703" s="1155"/>
      <c r="S703" s="1155"/>
      <c r="T703" s="1155"/>
      <c r="U703" s="1155"/>
      <c r="V703" s="1155"/>
      <c r="W703" s="1155"/>
      <c r="X703" s="1155"/>
      <c r="Y703" s="1155"/>
      <c r="Z703" s="1156"/>
      <c r="AA703" s="73"/>
      <c r="AB703" s="342"/>
      <c r="AC703" s="343"/>
      <c r="AD703" s="344"/>
    </row>
    <row r="704" spans="1:30">
      <c r="A704" s="81"/>
      <c r="B704" s="195"/>
      <c r="C704" s="338"/>
      <c r="D704" s="330"/>
      <c r="E704" s="83"/>
      <c r="F704" s="72"/>
      <c r="G704" s="1146"/>
      <c r="H704" s="1147"/>
      <c r="I704" s="1157"/>
      <c r="J704" s="1158"/>
      <c r="K704" s="1158"/>
      <c r="L704" s="1158"/>
      <c r="M704" s="1158"/>
      <c r="N704" s="1158"/>
      <c r="O704" s="1158"/>
      <c r="P704" s="1158"/>
      <c r="Q704" s="1158"/>
      <c r="R704" s="1158"/>
      <c r="S704" s="1158"/>
      <c r="T704" s="1158"/>
      <c r="U704" s="1158"/>
      <c r="V704" s="1158"/>
      <c r="W704" s="1158"/>
      <c r="X704" s="1158"/>
      <c r="Y704" s="1158"/>
      <c r="Z704" s="1159"/>
      <c r="AA704" s="73"/>
      <c r="AB704" s="342"/>
      <c r="AC704" s="343"/>
      <c r="AD704" s="344"/>
    </row>
    <row r="705" spans="1:30">
      <c r="A705" s="81"/>
      <c r="B705" s="195"/>
      <c r="C705" s="338"/>
      <c r="D705" s="330"/>
      <c r="E705" s="83"/>
      <c r="F705" s="72"/>
      <c r="G705" s="1133"/>
      <c r="H705" s="1160"/>
      <c r="I705" s="1137" t="s">
        <v>260</v>
      </c>
      <c r="J705" s="1138"/>
      <c r="K705" s="1138"/>
      <c r="L705" s="1138"/>
      <c r="M705" s="1138"/>
      <c r="N705" s="1138"/>
      <c r="O705" s="1138"/>
      <c r="P705" s="1138"/>
      <c r="Q705" s="1138"/>
      <c r="R705" s="1138"/>
      <c r="S705" s="1138"/>
      <c r="T705" s="1138"/>
      <c r="U705" s="1138"/>
      <c r="V705" s="1138"/>
      <c r="W705" s="1138"/>
      <c r="X705" s="1138"/>
      <c r="Y705" s="1138"/>
      <c r="Z705" s="1139"/>
      <c r="AA705" s="73"/>
      <c r="AB705" s="342"/>
      <c r="AC705" s="343"/>
      <c r="AD705" s="344"/>
    </row>
    <row r="706" spans="1:30">
      <c r="A706" s="81"/>
      <c r="B706" s="195"/>
      <c r="C706" s="338"/>
      <c r="D706" s="330"/>
      <c r="E706" s="83"/>
      <c r="F706" s="72"/>
      <c r="G706" s="1135"/>
      <c r="H706" s="1161"/>
      <c r="I706" s="422" t="s">
        <v>367</v>
      </c>
      <c r="J706" s="1162"/>
      <c r="K706" s="1162"/>
      <c r="L706" s="1162"/>
      <c r="M706" s="1162"/>
      <c r="N706" s="1162"/>
      <c r="O706" s="1162"/>
      <c r="P706" s="1162"/>
      <c r="Q706" s="1162"/>
      <c r="R706" s="1162"/>
      <c r="S706" s="1162"/>
      <c r="T706" s="1162"/>
      <c r="U706" s="1162"/>
      <c r="V706" s="1162"/>
      <c r="W706" s="1162"/>
      <c r="X706" s="1162"/>
      <c r="Y706" s="1162"/>
      <c r="Z706" s="423" t="s">
        <v>368</v>
      </c>
      <c r="AA706" s="73"/>
      <c r="AB706" s="342"/>
      <c r="AC706" s="343"/>
      <c r="AD706" s="344"/>
    </row>
    <row r="707" spans="1:30" ht="6.75" customHeight="1">
      <c r="A707" s="81"/>
      <c r="B707" s="209"/>
      <c r="C707" s="311"/>
      <c r="D707" s="330"/>
      <c r="E707" s="83"/>
      <c r="F707" s="72"/>
      <c r="G707" s="122"/>
      <c r="H707" s="122"/>
      <c r="I707" s="122"/>
      <c r="J707" s="122"/>
      <c r="K707" s="122"/>
      <c r="L707" s="122"/>
      <c r="M707" s="122"/>
      <c r="P707" s="177"/>
      <c r="Q707" s="177"/>
      <c r="R707" s="177"/>
      <c r="S707" s="177"/>
      <c r="T707" s="177"/>
      <c r="U707" s="177"/>
      <c r="V707" s="177"/>
      <c r="W707" s="177"/>
      <c r="X707" s="177"/>
      <c r="Y707" s="177"/>
      <c r="Z707" s="177"/>
      <c r="AA707" s="73"/>
      <c r="AB707" s="342"/>
      <c r="AC707" s="343"/>
      <c r="AD707" s="344"/>
    </row>
    <row r="708" spans="1:30" ht="13.2" customHeight="1">
      <c r="A708" s="81"/>
      <c r="B708" s="209"/>
      <c r="C708" s="311"/>
      <c r="D708" s="330"/>
      <c r="E708" s="83"/>
      <c r="F708" s="72"/>
      <c r="G708" s="122"/>
      <c r="H708" s="122"/>
      <c r="I708" s="122"/>
      <c r="J708" s="122"/>
      <c r="K708" s="122"/>
      <c r="L708" s="122"/>
      <c r="M708" s="122"/>
      <c r="P708" s="177"/>
      <c r="Q708" s="177"/>
      <c r="R708" s="177"/>
      <c r="S708" s="177"/>
      <c r="T708" s="177"/>
      <c r="U708" s="177"/>
      <c r="V708" s="177"/>
      <c r="W708" s="177"/>
      <c r="X708" s="177"/>
      <c r="Y708" s="177"/>
      <c r="Z708" s="177"/>
      <c r="AA708" s="73"/>
      <c r="AB708" s="342"/>
      <c r="AC708" s="343"/>
      <c r="AD708" s="344"/>
    </row>
    <row r="709" spans="1:30" ht="13.2" customHeight="1">
      <c r="A709" s="81"/>
      <c r="B709" s="209"/>
      <c r="C709" s="311"/>
      <c r="D709" s="330"/>
      <c r="E709" s="83"/>
      <c r="F709" s="72"/>
      <c r="G709" s="122"/>
      <c r="H709" s="122"/>
      <c r="I709" s="122"/>
      <c r="J709" s="122"/>
      <c r="K709" s="122"/>
      <c r="L709" s="122"/>
      <c r="M709" s="122"/>
      <c r="P709" s="177"/>
      <c r="Q709" s="177"/>
      <c r="R709" s="177"/>
      <c r="S709" s="177"/>
      <c r="T709" s="177"/>
      <c r="U709" s="177"/>
      <c r="V709" s="177"/>
      <c r="W709" s="177"/>
      <c r="X709" s="177"/>
      <c r="Y709" s="177"/>
      <c r="Z709" s="177"/>
      <c r="AA709" s="73"/>
      <c r="AB709" s="342"/>
      <c r="AC709" s="343"/>
      <c r="AD709" s="344"/>
    </row>
    <row r="710" spans="1:30" ht="13.2" customHeight="1">
      <c r="A710" s="81"/>
      <c r="B710" s="209"/>
      <c r="C710" s="311"/>
      <c r="D710" s="330"/>
      <c r="E710" s="83"/>
      <c r="F710" s="72"/>
      <c r="G710" s="122"/>
      <c r="H710" s="122"/>
      <c r="I710" s="122"/>
      <c r="J710" s="122"/>
      <c r="K710" s="122"/>
      <c r="L710" s="122"/>
      <c r="M710" s="122"/>
      <c r="P710" s="177"/>
      <c r="Q710" s="177"/>
      <c r="R710" s="177"/>
      <c r="S710" s="177"/>
      <c r="T710" s="177"/>
      <c r="U710" s="177"/>
      <c r="V710" s="177"/>
      <c r="W710" s="177"/>
      <c r="X710" s="177"/>
      <c r="Y710" s="177"/>
      <c r="Z710" s="177"/>
      <c r="AA710" s="73"/>
      <c r="AB710" s="342"/>
      <c r="AC710" s="343"/>
      <c r="AD710" s="344"/>
    </row>
    <row r="711" spans="1:30" ht="13.2" customHeight="1">
      <c r="A711" s="81"/>
      <c r="B711" s="209"/>
      <c r="C711" s="311"/>
      <c r="D711" s="330"/>
      <c r="E711" s="83"/>
      <c r="F711" s="72"/>
      <c r="G711" s="122"/>
      <c r="H711" s="122"/>
      <c r="I711" s="122"/>
      <c r="J711" s="122"/>
      <c r="K711" s="122"/>
      <c r="L711" s="122"/>
      <c r="M711" s="122"/>
      <c r="P711" s="177"/>
      <c r="Q711" s="177"/>
      <c r="R711" s="177"/>
      <c r="S711" s="177"/>
      <c r="T711" s="177"/>
      <c r="U711" s="177"/>
      <c r="V711" s="177"/>
      <c r="W711" s="177"/>
      <c r="X711" s="177"/>
      <c r="Y711" s="177"/>
      <c r="Z711" s="177"/>
      <c r="AA711" s="73"/>
      <c r="AB711" s="342"/>
      <c r="AC711" s="343"/>
      <c r="AD711" s="344"/>
    </row>
    <row r="712" spans="1:30" ht="13.2" customHeight="1">
      <c r="A712" s="81"/>
      <c r="B712" s="209"/>
      <c r="C712" s="311"/>
      <c r="D712" s="330"/>
      <c r="E712" s="83"/>
      <c r="F712" s="72"/>
      <c r="G712" s="122"/>
      <c r="H712" s="122"/>
      <c r="I712" s="122"/>
      <c r="J712" s="122"/>
      <c r="K712" s="122"/>
      <c r="L712" s="122"/>
      <c r="M712" s="122"/>
      <c r="P712" s="177"/>
      <c r="Q712" s="177"/>
      <c r="R712" s="177"/>
      <c r="S712" s="177"/>
      <c r="T712" s="177"/>
      <c r="U712" s="177"/>
      <c r="V712" s="177"/>
      <c r="W712" s="177"/>
      <c r="X712" s="177"/>
      <c r="Y712" s="177"/>
      <c r="Z712" s="177"/>
      <c r="AA712" s="73"/>
      <c r="AB712" s="342"/>
      <c r="AC712" s="343"/>
      <c r="AD712" s="344"/>
    </row>
    <row r="713" spans="1:30" ht="13.2" customHeight="1">
      <c r="A713" s="81"/>
      <c r="B713" s="209"/>
      <c r="C713" s="311"/>
      <c r="D713" s="330"/>
      <c r="E713" s="83"/>
      <c r="F713" s="72"/>
      <c r="G713" s="122"/>
      <c r="H713" s="122"/>
      <c r="I713" s="122"/>
      <c r="J713" s="122"/>
      <c r="K713" s="122"/>
      <c r="L713" s="122"/>
      <c r="M713" s="122"/>
      <c r="P713" s="177"/>
      <c r="Q713" s="177"/>
      <c r="R713" s="177"/>
      <c r="S713" s="177"/>
      <c r="T713" s="177"/>
      <c r="U713" s="177"/>
      <c r="V713" s="177"/>
      <c r="W713" s="177"/>
      <c r="X713" s="177"/>
      <c r="Y713" s="177"/>
      <c r="Z713" s="177"/>
      <c r="AA713" s="73"/>
      <c r="AB713" s="342"/>
      <c r="AC713" s="343"/>
      <c r="AD713" s="344"/>
    </row>
    <row r="714" spans="1:30" ht="13.2" customHeight="1">
      <c r="A714" s="81"/>
      <c r="B714" s="209"/>
      <c r="C714" s="311"/>
      <c r="D714" s="330"/>
      <c r="E714" s="83"/>
      <c r="F714" s="72"/>
      <c r="G714" s="122"/>
      <c r="H714" s="122"/>
      <c r="I714" s="122"/>
      <c r="J714" s="122"/>
      <c r="K714" s="122"/>
      <c r="L714" s="122"/>
      <c r="M714" s="122"/>
      <c r="P714" s="177"/>
      <c r="Q714" s="177"/>
      <c r="R714" s="177"/>
      <c r="S714" s="177"/>
      <c r="T714" s="177"/>
      <c r="U714" s="177"/>
      <c r="V714" s="177"/>
      <c r="W714" s="177"/>
      <c r="X714" s="177"/>
      <c r="Y714" s="177"/>
      <c r="Z714" s="177"/>
      <c r="AA714" s="73"/>
      <c r="AB714" s="342"/>
      <c r="AC714" s="343"/>
      <c r="AD714" s="344"/>
    </row>
    <row r="715" spans="1:30" ht="13.2" customHeight="1">
      <c r="A715" s="81"/>
      <c r="B715" s="209"/>
      <c r="C715" s="311"/>
      <c r="D715" s="330"/>
      <c r="E715" s="83"/>
      <c r="F715" s="72"/>
      <c r="G715" s="122"/>
      <c r="H715" s="122"/>
      <c r="I715" s="122"/>
      <c r="J715" s="122"/>
      <c r="K715" s="122"/>
      <c r="L715" s="122"/>
      <c r="M715" s="122"/>
      <c r="P715" s="177"/>
      <c r="Q715" s="177"/>
      <c r="R715" s="177"/>
      <c r="S715" s="177"/>
      <c r="T715" s="177"/>
      <c r="U715" s="177"/>
      <c r="V715" s="177"/>
      <c r="W715" s="177"/>
      <c r="X715" s="177"/>
      <c r="Y715" s="177"/>
      <c r="Z715" s="177"/>
      <c r="AA715" s="73"/>
      <c r="AB715" s="342"/>
      <c r="AC715" s="343"/>
      <c r="AD715" s="344"/>
    </row>
    <row r="716" spans="1:30" ht="13.2" customHeight="1">
      <c r="A716" s="81"/>
      <c r="B716" s="209"/>
      <c r="C716" s="311"/>
      <c r="D716" s="330"/>
      <c r="E716" s="83"/>
      <c r="F716" s="72"/>
      <c r="G716" s="122"/>
      <c r="H716" s="122"/>
      <c r="I716" s="122"/>
      <c r="J716" s="122"/>
      <c r="K716" s="122"/>
      <c r="L716" s="122"/>
      <c r="M716" s="122"/>
      <c r="P716" s="177"/>
      <c r="Q716" s="177"/>
      <c r="R716" s="177"/>
      <c r="S716" s="177"/>
      <c r="T716" s="177"/>
      <c r="U716" s="177"/>
      <c r="V716" s="177"/>
      <c r="W716" s="177"/>
      <c r="X716" s="177"/>
      <c r="Y716" s="177"/>
      <c r="Z716" s="177"/>
      <c r="AA716" s="73"/>
      <c r="AB716" s="342"/>
      <c r="AC716" s="343"/>
      <c r="AD716" s="344"/>
    </row>
    <row r="717" spans="1:30" ht="13.2" customHeight="1">
      <c r="A717" s="81"/>
      <c r="B717" s="209"/>
      <c r="C717" s="311"/>
      <c r="D717" s="330"/>
      <c r="E717" s="83"/>
      <c r="F717" s="72"/>
      <c r="G717" s="122"/>
      <c r="H717" s="122"/>
      <c r="I717" s="122"/>
      <c r="J717" s="122"/>
      <c r="K717" s="122"/>
      <c r="L717" s="122"/>
      <c r="M717" s="122"/>
      <c r="P717" s="177"/>
      <c r="Q717" s="177"/>
      <c r="R717" s="177"/>
      <c r="S717" s="177"/>
      <c r="T717" s="177"/>
      <c r="U717" s="177"/>
      <c r="V717" s="177"/>
      <c r="W717" s="177"/>
      <c r="X717" s="177"/>
      <c r="Y717" s="177"/>
      <c r="Z717" s="177"/>
      <c r="AA717" s="73"/>
      <c r="AB717" s="342"/>
      <c r="AC717" s="343"/>
      <c r="AD717" s="344"/>
    </row>
    <row r="718" spans="1:30" ht="6.75" customHeight="1">
      <c r="A718" s="169"/>
      <c r="B718" s="388"/>
      <c r="C718" s="135"/>
      <c r="D718" s="349"/>
      <c r="E718" s="90"/>
      <c r="F718" s="103"/>
      <c r="G718" s="414"/>
      <c r="H718" s="414"/>
      <c r="I718" s="414"/>
      <c r="J718" s="414"/>
      <c r="K718" s="414"/>
      <c r="L718" s="414"/>
      <c r="M718" s="414"/>
      <c r="N718" s="84"/>
      <c r="O718" s="84"/>
      <c r="P718" s="427"/>
      <c r="Q718" s="427"/>
      <c r="R718" s="427"/>
      <c r="S718" s="427"/>
      <c r="T718" s="427"/>
      <c r="U718" s="427"/>
      <c r="V718" s="427"/>
      <c r="W718" s="427"/>
      <c r="X718" s="427"/>
      <c r="Y718" s="427"/>
      <c r="Z718" s="427"/>
      <c r="AA718" s="108"/>
      <c r="AB718" s="153"/>
      <c r="AC718" s="154"/>
      <c r="AD718" s="155"/>
    </row>
    <row r="719" spans="1:30" ht="13.5" customHeight="1">
      <c r="A719" s="1079" t="s">
        <v>1204</v>
      </c>
      <c r="B719" s="527">
        <v>35</v>
      </c>
      <c r="C719" s="579" t="s">
        <v>268</v>
      </c>
      <c r="D719" s="543" t="s">
        <v>312</v>
      </c>
      <c r="E719" s="1082" t="s">
        <v>1205</v>
      </c>
      <c r="F719" s="72"/>
      <c r="G719" s="1096" t="s">
        <v>114</v>
      </c>
      <c r="H719" s="1096"/>
      <c r="I719" s="1096"/>
      <c r="J719" s="1096"/>
      <c r="K719" s="1096"/>
      <c r="L719" s="1096"/>
      <c r="M719" s="1096"/>
      <c r="N719" s="1130" t="s">
        <v>1110</v>
      </c>
      <c r="O719" s="1130"/>
      <c r="P719" s="1130"/>
      <c r="Q719" s="1130"/>
      <c r="R719" s="1130"/>
      <c r="S719" s="1130"/>
      <c r="T719" s="1130"/>
      <c r="U719" s="1130"/>
      <c r="V719" s="1130"/>
      <c r="AA719" s="73"/>
      <c r="AB719" s="1069" t="s">
        <v>1206</v>
      </c>
      <c r="AC719" s="1070"/>
      <c r="AD719" s="1071"/>
    </row>
    <row r="720" spans="1:30">
      <c r="A720" s="1079"/>
      <c r="B720" s="571"/>
      <c r="C720" s="579"/>
      <c r="D720" s="543"/>
      <c r="E720" s="1082"/>
      <c r="F720" s="72"/>
      <c r="G720" s="1096"/>
      <c r="H720" s="1096"/>
      <c r="I720" s="1096"/>
      <c r="J720" s="1096"/>
      <c r="K720" s="1096"/>
      <c r="L720" s="1096"/>
      <c r="M720" s="1096"/>
      <c r="N720" s="1110"/>
      <c r="O720" s="1110"/>
      <c r="P720" s="1110"/>
      <c r="Q720" s="1110"/>
      <c r="R720" s="1110"/>
      <c r="S720" s="1110"/>
      <c r="T720" s="1110"/>
      <c r="U720" s="1110"/>
      <c r="V720" s="1110"/>
      <c r="AA720" s="73"/>
      <c r="AB720" s="1069"/>
      <c r="AC720" s="1070"/>
      <c r="AD720" s="1071"/>
    </row>
    <row r="721" spans="1:30" ht="6.6" customHeight="1" thickBot="1">
      <c r="A721" s="1079"/>
      <c r="B721" s="527"/>
      <c r="C721" s="579"/>
      <c r="D721" s="543"/>
      <c r="E721" s="1082"/>
      <c r="F721" s="72"/>
      <c r="G721" s="171"/>
      <c r="H721" s="171"/>
      <c r="I721" s="171"/>
      <c r="J721" s="171"/>
      <c r="K721" s="171"/>
      <c r="L721" s="171"/>
      <c r="M721" s="171"/>
      <c r="N721" s="612"/>
      <c r="O721" s="612"/>
      <c r="P721" s="612"/>
      <c r="Q721" s="612"/>
      <c r="R721" s="612"/>
      <c r="S721" s="612"/>
      <c r="T721" s="612"/>
      <c r="U721" s="612"/>
      <c r="V721" s="612"/>
      <c r="AA721" s="73"/>
      <c r="AB721" s="1069"/>
      <c r="AC721" s="1070"/>
      <c r="AD721" s="1071"/>
    </row>
    <row r="722" spans="1:30" ht="13.5" customHeight="1" thickBot="1">
      <c r="A722" s="1079"/>
      <c r="B722" s="527"/>
      <c r="C722" s="579"/>
      <c r="D722" s="543"/>
      <c r="E722" s="1082"/>
      <c r="F722" s="72"/>
      <c r="G722" s="181"/>
      <c r="H722" s="1121" t="s">
        <v>280</v>
      </c>
      <c r="I722" s="1122"/>
      <c r="J722" s="1122"/>
      <c r="K722" s="1122"/>
      <c r="L722" s="1122"/>
      <c r="M722" s="1122"/>
      <c r="N722" s="1122"/>
      <c r="O722" s="1122"/>
      <c r="P722" s="1122"/>
      <c r="Q722" s="1122"/>
      <c r="R722" s="1123"/>
      <c r="S722" s="1124" t="s">
        <v>278</v>
      </c>
      <c r="T722" s="1125"/>
      <c r="U722" s="1125"/>
      <c r="V722" s="1125"/>
      <c r="W722" s="1131"/>
      <c r="AA722" s="73"/>
      <c r="AB722" s="1069"/>
      <c r="AC722" s="1070"/>
      <c r="AD722" s="1071"/>
    </row>
    <row r="723" spans="1:30" ht="13.5" customHeight="1">
      <c r="A723" s="491"/>
      <c r="B723" s="527"/>
      <c r="C723" s="579"/>
      <c r="D723" s="543"/>
      <c r="E723" s="1082"/>
      <c r="F723" s="72"/>
      <c r="G723" s="185" t="s">
        <v>262</v>
      </c>
      <c r="H723" s="1061" t="s">
        <v>1207</v>
      </c>
      <c r="I723" s="1062"/>
      <c r="J723" s="1062"/>
      <c r="K723" s="1062"/>
      <c r="L723" s="1062"/>
      <c r="M723" s="1062"/>
      <c r="N723" s="1062"/>
      <c r="O723" s="1062"/>
      <c r="P723" s="1062"/>
      <c r="Q723" s="1062"/>
      <c r="R723" s="1063"/>
      <c r="S723" s="1064" t="s">
        <v>189</v>
      </c>
      <c r="T723" s="1065"/>
      <c r="U723" s="1065"/>
      <c r="V723" s="1065"/>
      <c r="W723" s="1132"/>
      <c r="AA723" s="73"/>
      <c r="AB723" s="1069" t="s">
        <v>1208</v>
      </c>
      <c r="AC723" s="1070"/>
      <c r="AD723" s="1071"/>
    </row>
    <row r="724" spans="1:30">
      <c r="A724" s="491"/>
      <c r="B724" s="527"/>
      <c r="C724" s="579"/>
      <c r="D724" s="543"/>
      <c r="E724" s="483"/>
      <c r="F724" s="72"/>
      <c r="G724" s="182" t="s">
        <v>264</v>
      </c>
      <c r="H724" s="1072" t="s">
        <v>1209</v>
      </c>
      <c r="I724" s="1073"/>
      <c r="J724" s="1073"/>
      <c r="K724" s="1073"/>
      <c r="L724" s="1073"/>
      <c r="M724" s="1073"/>
      <c r="N724" s="1073"/>
      <c r="O724" s="1073"/>
      <c r="P724" s="1073"/>
      <c r="Q724" s="1073"/>
      <c r="R724" s="1074"/>
      <c r="S724" s="1075" t="s">
        <v>189</v>
      </c>
      <c r="T724" s="1076"/>
      <c r="U724" s="1076"/>
      <c r="V724" s="1076"/>
      <c r="W724" s="1115"/>
      <c r="AA724" s="73"/>
      <c r="AB724" s="1069"/>
      <c r="AC724" s="1070"/>
      <c r="AD724" s="1071"/>
    </row>
    <row r="725" spans="1:30">
      <c r="A725" s="491"/>
      <c r="B725" s="527"/>
      <c r="C725" s="579"/>
      <c r="D725" s="543"/>
      <c r="E725" s="483"/>
      <c r="F725" s="72"/>
      <c r="G725" s="182" t="s">
        <v>265</v>
      </c>
      <c r="H725" s="1072" t="s">
        <v>1210</v>
      </c>
      <c r="I725" s="1073"/>
      <c r="J725" s="1073"/>
      <c r="K725" s="1073"/>
      <c r="L725" s="1073"/>
      <c r="M725" s="1073"/>
      <c r="N725" s="1073"/>
      <c r="O725" s="1073"/>
      <c r="P725" s="1073"/>
      <c r="Q725" s="1073"/>
      <c r="R725" s="1074"/>
      <c r="S725" s="1075" t="s">
        <v>189</v>
      </c>
      <c r="T725" s="1076"/>
      <c r="U725" s="1076"/>
      <c r="V725" s="1076"/>
      <c r="W725" s="1115"/>
      <c r="AA725" s="73"/>
      <c r="AB725" s="1069"/>
      <c r="AC725" s="1070"/>
      <c r="AD725" s="1071"/>
    </row>
    <row r="726" spans="1:30">
      <c r="A726" s="81"/>
      <c r="B726" s="195"/>
      <c r="C726" s="310"/>
      <c r="D726" s="330"/>
      <c r="E726" s="83"/>
      <c r="F726" s="72"/>
      <c r="G726" s="182" t="s">
        <v>266</v>
      </c>
      <c r="H726" s="1072" t="s">
        <v>271</v>
      </c>
      <c r="I726" s="1073"/>
      <c r="J726" s="1073"/>
      <c r="K726" s="1073"/>
      <c r="L726" s="1073"/>
      <c r="M726" s="1073"/>
      <c r="N726" s="1073"/>
      <c r="O726" s="1073"/>
      <c r="P726" s="1073"/>
      <c r="Q726" s="1073"/>
      <c r="R726" s="1074"/>
      <c r="S726" s="1075" t="s">
        <v>263</v>
      </c>
      <c r="T726" s="1076"/>
      <c r="U726" s="1076"/>
      <c r="V726" s="1076"/>
      <c r="W726" s="1115"/>
      <c r="AA726" s="73"/>
      <c r="AB726" s="597"/>
      <c r="AC726" s="598"/>
      <c r="AD726" s="599"/>
    </row>
    <row r="727" spans="1:30">
      <c r="A727" s="81"/>
      <c r="B727" s="195"/>
      <c r="C727" s="310"/>
      <c r="D727" s="330"/>
      <c r="E727" s="83"/>
      <c r="F727" s="72"/>
      <c r="G727" s="182" t="s">
        <v>269</v>
      </c>
      <c r="H727" s="1072" t="s">
        <v>272</v>
      </c>
      <c r="I727" s="1073"/>
      <c r="J727" s="1073"/>
      <c r="K727" s="1073"/>
      <c r="L727" s="1073"/>
      <c r="M727" s="1073"/>
      <c r="N727" s="1073"/>
      <c r="O727" s="1073"/>
      <c r="P727" s="1073"/>
      <c r="Q727" s="1073"/>
      <c r="R727" s="1074"/>
      <c r="S727" s="1075" t="s">
        <v>263</v>
      </c>
      <c r="T727" s="1076"/>
      <c r="U727" s="1076"/>
      <c r="V727" s="1076"/>
      <c r="W727" s="1115"/>
      <c r="AA727" s="73"/>
      <c r="AB727" s="1069" t="s">
        <v>1211</v>
      </c>
      <c r="AC727" s="1070"/>
      <c r="AD727" s="1071"/>
    </row>
    <row r="728" spans="1:30">
      <c r="A728" s="81"/>
      <c r="B728" s="195"/>
      <c r="C728" s="310"/>
      <c r="D728" s="330"/>
      <c r="E728" s="83"/>
      <c r="F728" s="72"/>
      <c r="G728" s="182" t="s">
        <v>267</v>
      </c>
      <c r="H728" s="1072" t="s">
        <v>273</v>
      </c>
      <c r="I728" s="1073"/>
      <c r="J728" s="1073"/>
      <c r="K728" s="1073"/>
      <c r="L728" s="1073"/>
      <c r="M728" s="1073"/>
      <c r="N728" s="1073"/>
      <c r="O728" s="1073"/>
      <c r="P728" s="1073"/>
      <c r="Q728" s="1073"/>
      <c r="R728" s="1074"/>
      <c r="S728" s="1075" t="s">
        <v>263</v>
      </c>
      <c r="T728" s="1076"/>
      <c r="U728" s="1076"/>
      <c r="V728" s="1076"/>
      <c r="W728" s="1115"/>
      <c r="AA728" s="73"/>
      <c r="AB728" s="1069"/>
      <c r="AC728" s="1070"/>
      <c r="AD728" s="1071"/>
    </row>
    <row r="729" spans="1:30">
      <c r="A729" s="81"/>
      <c r="B729" s="214"/>
      <c r="C729" s="310"/>
      <c r="D729" s="330"/>
      <c r="E729" s="83"/>
      <c r="F729" s="72"/>
      <c r="G729" s="182" t="s">
        <v>239</v>
      </c>
      <c r="H729" s="1072" t="s">
        <v>749</v>
      </c>
      <c r="I729" s="1073"/>
      <c r="J729" s="1073"/>
      <c r="K729" s="1073"/>
      <c r="L729" s="1073"/>
      <c r="M729" s="1073"/>
      <c r="N729" s="1073"/>
      <c r="O729" s="1073"/>
      <c r="P729" s="1073"/>
      <c r="Q729" s="1073"/>
      <c r="R729" s="1074"/>
      <c r="S729" s="1075" t="s">
        <v>263</v>
      </c>
      <c r="T729" s="1076"/>
      <c r="U729" s="1076"/>
      <c r="V729" s="1076"/>
      <c r="W729" s="1115"/>
      <c r="AA729" s="73"/>
      <c r="AB729" s="1069"/>
      <c r="AC729" s="1070"/>
      <c r="AD729" s="1071"/>
    </row>
    <row r="730" spans="1:30" ht="13.8" thickBot="1">
      <c r="A730" s="81"/>
      <c r="B730" s="195"/>
      <c r="C730" s="310"/>
      <c r="D730" s="330"/>
      <c r="E730" s="83"/>
      <c r="F730" s="72"/>
      <c r="G730" s="183" t="s">
        <v>240</v>
      </c>
      <c r="H730" s="1104" t="s">
        <v>281</v>
      </c>
      <c r="I730" s="1105"/>
      <c r="J730" s="1105"/>
      <c r="K730" s="1105"/>
      <c r="L730" s="1105"/>
      <c r="M730" s="1105"/>
      <c r="N730" s="1105"/>
      <c r="O730" s="1105"/>
      <c r="P730" s="1105"/>
      <c r="Q730" s="1105"/>
      <c r="R730" s="1105"/>
      <c r="S730" s="1106" t="s">
        <v>189</v>
      </c>
      <c r="T730" s="1107"/>
      <c r="U730" s="1107"/>
      <c r="V730" s="1107"/>
      <c r="W730" s="1108"/>
      <c r="AA730" s="73"/>
      <c r="AB730" s="546"/>
      <c r="AC730" s="547"/>
      <c r="AD730" s="548"/>
    </row>
    <row r="731" spans="1:30" ht="2.25" customHeight="1">
      <c r="A731" s="81"/>
      <c r="B731" s="195"/>
      <c r="C731" s="310"/>
      <c r="D731" s="330"/>
      <c r="E731" s="83"/>
      <c r="F731" s="72"/>
      <c r="G731" s="184"/>
      <c r="H731" s="361"/>
      <c r="I731" s="361"/>
      <c r="J731" s="361"/>
      <c r="K731" s="361"/>
      <c r="L731" s="361"/>
      <c r="M731" s="361"/>
      <c r="N731" s="361"/>
      <c r="O731" s="361"/>
      <c r="P731" s="361"/>
      <c r="Q731" s="361"/>
      <c r="R731" s="361"/>
      <c r="S731" s="613"/>
      <c r="T731" s="613"/>
      <c r="U731" s="613"/>
      <c r="V731" s="613"/>
      <c r="W731" s="613"/>
      <c r="AA731" s="73"/>
      <c r="AB731" s="546"/>
      <c r="AC731" s="547"/>
      <c r="AD731" s="548"/>
    </row>
    <row r="732" spans="1:30" ht="3.75" customHeight="1">
      <c r="A732" s="81"/>
      <c r="B732" s="214"/>
      <c r="C732" s="310"/>
      <c r="D732" s="330"/>
      <c r="E732" s="83"/>
      <c r="F732" s="72"/>
      <c r="AA732" s="73"/>
      <c r="AB732" s="546"/>
      <c r="AC732" s="547"/>
      <c r="AD732" s="548"/>
    </row>
    <row r="733" spans="1:30" ht="13.5" customHeight="1">
      <c r="A733" s="81"/>
      <c r="B733" s="214"/>
      <c r="C733" s="310"/>
      <c r="D733" s="1092" t="s">
        <v>311</v>
      </c>
      <c r="E733" s="1109" t="s">
        <v>1212</v>
      </c>
      <c r="F733" s="72"/>
      <c r="G733" s="1096" t="s">
        <v>114</v>
      </c>
      <c r="H733" s="1096"/>
      <c r="I733" s="1096"/>
      <c r="J733" s="1096"/>
      <c r="K733" s="1096"/>
      <c r="L733" s="1096"/>
      <c r="M733" s="1096"/>
      <c r="N733" s="1110" t="s">
        <v>1110</v>
      </c>
      <c r="O733" s="1110"/>
      <c r="P733" s="1110"/>
      <c r="Q733" s="1110"/>
      <c r="R733" s="1110"/>
      <c r="S733" s="1110"/>
      <c r="T733" s="1110"/>
      <c r="U733" s="1110"/>
      <c r="V733" s="1110"/>
      <c r="AA733" s="73"/>
      <c r="AB733" s="1069" t="s">
        <v>1213</v>
      </c>
      <c r="AC733" s="1070"/>
      <c r="AD733" s="1071"/>
    </row>
    <row r="734" spans="1:30">
      <c r="A734" s="81"/>
      <c r="B734" s="214"/>
      <c r="C734" s="310"/>
      <c r="D734" s="1092"/>
      <c r="E734" s="1109"/>
      <c r="F734" s="72"/>
      <c r="G734" s="1096"/>
      <c r="H734" s="1096"/>
      <c r="I734" s="1096"/>
      <c r="J734" s="1096"/>
      <c r="K734" s="1096"/>
      <c r="L734" s="1096"/>
      <c r="M734" s="1096"/>
      <c r="N734" s="1110"/>
      <c r="O734" s="1110"/>
      <c r="P734" s="1110"/>
      <c r="Q734" s="1110"/>
      <c r="R734" s="1110"/>
      <c r="S734" s="1110"/>
      <c r="T734" s="1110"/>
      <c r="U734" s="1110"/>
      <c r="V734" s="1110"/>
      <c r="AA734" s="73"/>
      <c r="AB734" s="1069"/>
      <c r="AC734" s="1070"/>
      <c r="AD734" s="1071"/>
    </row>
    <row r="735" spans="1:30" ht="6.6" customHeight="1" thickBot="1">
      <c r="A735" s="81"/>
      <c r="B735" s="214"/>
      <c r="C735" s="310"/>
      <c r="D735" s="330"/>
      <c r="E735" s="1109"/>
      <c r="F735" s="72"/>
      <c r="AA735" s="73"/>
      <c r="AB735" s="1069"/>
      <c r="AC735" s="1070"/>
      <c r="AD735" s="1071"/>
    </row>
    <row r="736" spans="1:30" ht="13.8" thickBot="1">
      <c r="A736" s="81"/>
      <c r="B736" s="214"/>
      <c r="C736" s="310"/>
      <c r="D736" s="330"/>
      <c r="E736" s="1109"/>
      <c r="F736" s="72"/>
      <c r="G736" s="181"/>
      <c r="H736" s="1121" t="s">
        <v>270</v>
      </c>
      <c r="I736" s="1122"/>
      <c r="J736" s="1122"/>
      <c r="K736" s="1122"/>
      <c r="L736" s="1122"/>
      <c r="M736" s="1122"/>
      <c r="N736" s="1122"/>
      <c r="O736" s="1122"/>
      <c r="P736" s="1122"/>
      <c r="Q736" s="1122"/>
      <c r="R736" s="1123"/>
      <c r="S736" s="1124" t="s">
        <v>278</v>
      </c>
      <c r="T736" s="1125"/>
      <c r="U736" s="1125"/>
      <c r="V736" s="1125"/>
      <c r="W736" s="1126"/>
      <c r="X736" s="1127" t="s">
        <v>279</v>
      </c>
      <c r="Y736" s="1128"/>
      <c r="Z736" s="1129"/>
      <c r="AA736" s="73"/>
      <c r="AB736" s="1069"/>
      <c r="AC736" s="1070"/>
      <c r="AD736" s="1071"/>
    </row>
    <row r="737" spans="1:30">
      <c r="A737" s="81"/>
      <c r="B737" s="214"/>
      <c r="C737" s="310"/>
      <c r="D737" s="330"/>
      <c r="E737" s="1109"/>
      <c r="F737" s="72"/>
      <c r="G737" s="185" t="s">
        <v>262</v>
      </c>
      <c r="H737" s="1061" t="s">
        <v>274</v>
      </c>
      <c r="I737" s="1062"/>
      <c r="J737" s="1062"/>
      <c r="K737" s="1062"/>
      <c r="L737" s="1062"/>
      <c r="M737" s="1062"/>
      <c r="N737" s="1062"/>
      <c r="O737" s="1062"/>
      <c r="P737" s="1062"/>
      <c r="Q737" s="1062"/>
      <c r="R737" s="1063"/>
      <c r="S737" s="1064" t="s">
        <v>263</v>
      </c>
      <c r="T737" s="1065"/>
      <c r="U737" s="1065"/>
      <c r="V737" s="1065"/>
      <c r="W737" s="1066"/>
      <c r="X737" s="1067"/>
      <c r="Y737" s="1068"/>
      <c r="Z737" s="186" t="s">
        <v>253</v>
      </c>
      <c r="AA737" s="73"/>
      <c r="AB737" s="1069" t="s">
        <v>1214</v>
      </c>
      <c r="AC737" s="1070"/>
      <c r="AD737" s="1071"/>
    </row>
    <row r="738" spans="1:30">
      <c r="A738" s="81"/>
      <c r="B738" s="214"/>
      <c r="C738" s="310"/>
      <c r="D738" s="330"/>
      <c r="E738" s="1109"/>
      <c r="F738" s="72"/>
      <c r="G738" s="182" t="s">
        <v>264</v>
      </c>
      <c r="H738" s="1072" t="s">
        <v>275</v>
      </c>
      <c r="I738" s="1073"/>
      <c r="J738" s="1073"/>
      <c r="K738" s="1073"/>
      <c r="L738" s="1073"/>
      <c r="M738" s="1073"/>
      <c r="N738" s="1073"/>
      <c r="O738" s="1073"/>
      <c r="P738" s="1073"/>
      <c r="Q738" s="1073"/>
      <c r="R738" s="1074"/>
      <c r="S738" s="1075" t="s">
        <v>263</v>
      </c>
      <c r="T738" s="1076"/>
      <c r="U738" s="1076"/>
      <c r="V738" s="1076"/>
      <c r="W738" s="1077"/>
      <c r="X738" s="1116"/>
      <c r="Y738" s="1117"/>
      <c r="Z738" s="187" t="s">
        <v>253</v>
      </c>
      <c r="AA738" s="73"/>
      <c r="AB738" s="1069"/>
      <c r="AC738" s="1070"/>
      <c r="AD738" s="1071"/>
    </row>
    <row r="739" spans="1:30">
      <c r="A739" s="81"/>
      <c r="B739" s="214"/>
      <c r="C739" s="310"/>
      <c r="D739" s="330"/>
      <c r="E739" s="1109"/>
      <c r="F739" s="72"/>
      <c r="G739" s="182" t="s">
        <v>265</v>
      </c>
      <c r="H739" s="1072" t="s">
        <v>304</v>
      </c>
      <c r="I739" s="1073"/>
      <c r="J739" s="1073"/>
      <c r="K739" s="1073"/>
      <c r="L739" s="1073"/>
      <c r="M739" s="1073"/>
      <c r="N739" s="1073"/>
      <c r="O739" s="1073"/>
      <c r="P739" s="1073"/>
      <c r="Q739" s="1073"/>
      <c r="R739" s="1074"/>
      <c r="S739" s="1118" t="s">
        <v>388</v>
      </c>
      <c r="T739" s="1119"/>
      <c r="U739" s="1119"/>
      <c r="V739" s="1119"/>
      <c r="W739" s="1120"/>
      <c r="X739" s="1116"/>
      <c r="Y739" s="1117"/>
      <c r="Z739" s="187" t="s">
        <v>253</v>
      </c>
      <c r="AA739" s="73"/>
      <c r="AB739" s="1069"/>
      <c r="AC739" s="1070"/>
      <c r="AD739" s="1071"/>
    </row>
    <row r="740" spans="1:30">
      <c r="A740" s="81"/>
      <c r="B740" s="214"/>
      <c r="C740" s="310"/>
      <c r="D740" s="330"/>
      <c r="E740" s="1109"/>
      <c r="F740" s="72"/>
      <c r="G740" s="182" t="s">
        <v>266</v>
      </c>
      <c r="H740" s="1072" t="s">
        <v>276</v>
      </c>
      <c r="I740" s="1073"/>
      <c r="J740" s="1073"/>
      <c r="K740" s="1073"/>
      <c r="L740" s="1073"/>
      <c r="M740" s="1073"/>
      <c r="N740" s="1073"/>
      <c r="O740" s="1073"/>
      <c r="P740" s="1073"/>
      <c r="Q740" s="1073"/>
      <c r="R740" s="1074"/>
      <c r="S740" s="1075" t="s">
        <v>263</v>
      </c>
      <c r="T740" s="1076"/>
      <c r="U740" s="1076"/>
      <c r="V740" s="1076"/>
      <c r="W740" s="1077"/>
      <c r="X740" s="1116"/>
      <c r="Y740" s="1117"/>
      <c r="Z740" s="187" t="s">
        <v>253</v>
      </c>
      <c r="AA740" s="73"/>
      <c r="AB740" s="546"/>
      <c r="AC740" s="547"/>
      <c r="AD740" s="548"/>
    </row>
    <row r="741" spans="1:30" ht="13.8" thickBot="1">
      <c r="A741" s="81"/>
      <c r="B741" s="214"/>
      <c r="C741" s="310"/>
      <c r="D741" s="330"/>
      <c r="E741" s="1109"/>
      <c r="F741" s="72"/>
      <c r="G741" s="183" t="s">
        <v>269</v>
      </c>
      <c r="H741" s="1111" t="s">
        <v>277</v>
      </c>
      <c r="I741" s="1112"/>
      <c r="J741" s="1112"/>
      <c r="K741" s="1112"/>
      <c r="L741" s="1112"/>
      <c r="M741" s="1112"/>
      <c r="N741" s="1112"/>
      <c r="O741" s="1112"/>
      <c r="P741" s="1112"/>
      <c r="Q741" s="1112"/>
      <c r="R741" s="1113"/>
      <c r="S741" s="1106" t="s">
        <v>263</v>
      </c>
      <c r="T741" s="1107"/>
      <c r="U741" s="1107"/>
      <c r="V741" s="1107"/>
      <c r="W741" s="1114"/>
      <c r="X741" s="1083"/>
      <c r="Y741" s="1084"/>
      <c r="Z741" s="188" t="s">
        <v>253</v>
      </c>
      <c r="AA741" s="73"/>
      <c r="AB741" s="1069" t="s">
        <v>1215</v>
      </c>
      <c r="AC741" s="1070"/>
      <c r="AD741" s="1071"/>
    </row>
    <row r="742" spans="1:30">
      <c r="A742" s="81"/>
      <c r="B742" s="214"/>
      <c r="C742" s="310"/>
      <c r="D742" s="330"/>
      <c r="E742" s="1109"/>
      <c r="F742" s="72"/>
      <c r="AA742" s="73"/>
      <c r="AB742" s="1069"/>
      <c r="AC742" s="1070"/>
      <c r="AD742" s="1071"/>
    </row>
    <row r="743" spans="1:30">
      <c r="A743" s="81"/>
      <c r="B743" s="214"/>
      <c r="C743" s="310"/>
      <c r="D743" s="330"/>
      <c r="E743" s="1109"/>
      <c r="F743" s="72"/>
      <c r="AA743" s="73"/>
      <c r="AB743" s="1069"/>
      <c r="AC743" s="1070"/>
      <c r="AD743" s="1071"/>
    </row>
    <row r="744" spans="1:30">
      <c r="A744" s="81"/>
      <c r="B744" s="214"/>
      <c r="C744" s="310"/>
      <c r="D744" s="330"/>
      <c r="E744" s="1109"/>
      <c r="F744" s="72"/>
      <c r="AA744" s="73"/>
      <c r="AB744" s="546"/>
      <c r="AC744" s="547"/>
      <c r="AD744" s="548"/>
    </row>
    <row r="745" spans="1:30">
      <c r="A745" s="81"/>
      <c r="B745" s="214"/>
      <c r="C745" s="310"/>
      <c r="D745" s="330"/>
      <c r="E745" s="1109"/>
      <c r="F745" s="72"/>
      <c r="AA745" s="73"/>
      <c r="AB745" s="331"/>
      <c r="AC745" s="332"/>
      <c r="AD745" s="333"/>
    </row>
    <row r="746" spans="1:30">
      <c r="A746" s="81"/>
      <c r="B746" s="214"/>
      <c r="C746" s="310"/>
      <c r="D746" s="330"/>
      <c r="E746" s="1109"/>
      <c r="F746" s="72"/>
      <c r="AA746" s="73"/>
      <c r="AB746" s="331"/>
      <c r="AC746" s="332"/>
      <c r="AD746" s="333"/>
    </row>
    <row r="747" spans="1:30" ht="10.8" customHeight="1">
      <c r="A747" s="81"/>
      <c r="B747" s="214"/>
      <c r="C747" s="310"/>
      <c r="D747" s="330"/>
      <c r="E747" s="1109"/>
      <c r="F747" s="72"/>
      <c r="AA747" s="73"/>
      <c r="AB747" s="331"/>
      <c r="AC747" s="332"/>
      <c r="AD747" s="333"/>
    </row>
    <row r="748" spans="1:30">
      <c r="A748" s="81"/>
      <c r="B748" s="214"/>
      <c r="C748" s="310"/>
      <c r="D748" s="330"/>
      <c r="E748" s="1109"/>
      <c r="F748" s="72"/>
      <c r="AA748" s="73"/>
      <c r="AB748" s="331"/>
      <c r="AC748" s="332"/>
      <c r="AD748" s="333"/>
    </row>
    <row r="749" spans="1:30">
      <c r="A749" s="81"/>
      <c r="B749" s="214"/>
      <c r="C749" s="310"/>
      <c r="D749" s="330"/>
      <c r="E749" s="83"/>
      <c r="F749" s="72"/>
      <c r="AA749" s="73"/>
      <c r="AB749" s="331"/>
      <c r="AC749" s="332"/>
      <c r="AD749" s="333"/>
    </row>
    <row r="750" spans="1:30" ht="13.5" customHeight="1">
      <c r="A750" s="1085" t="s">
        <v>1011</v>
      </c>
      <c r="B750" s="1087">
        <v>36</v>
      </c>
      <c r="C750" s="1090" t="s">
        <v>339</v>
      </c>
      <c r="D750" s="1092" t="s">
        <v>312</v>
      </c>
      <c r="E750" s="1094" t="s">
        <v>1216</v>
      </c>
      <c r="F750" s="72"/>
      <c r="G750" s="1096" t="s">
        <v>114</v>
      </c>
      <c r="H750" s="1096"/>
      <c r="I750" s="1096"/>
      <c r="J750" s="1096"/>
      <c r="K750" s="1096"/>
      <c r="L750" s="1096"/>
      <c r="M750" s="1096"/>
      <c r="N750" s="1097" t="s">
        <v>1217</v>
      </c>
      <c r="O750" s="1097"/>
      <c r="P750" s="1097"/>
      <c r="Q750" s="1097"/>
      <c r="R750" s="1097"/>
      <c r="S750" s="1097"/>
      <c r="T750" s="1097"/>
      <c r="U750" s="1097"/>
      <c r="V750" s="1097"/>
      <c r="AA750" s="73"/>
      <c r="AB750" s="1098" t="s">
        <v>191</v>
      </c>
      <c r="AC750" s="1099"/>
      <c r="AD750" s="1100"/>
    </row>
    <row r="751" spans="1:30">
      <c r="A751" s="1085"/>
      <c r="B751" s="1088"/>
      <c r="C751" s="1090"/>
      <c r="D751" s="1092"/>
      <c r="E751" s="1094"/>
      <c r="F751" s="72"/>
      <c r="G751" s="1096"/>
      <c r="H751" s="1096"/>
      <c r="I751" s="1096"/>
      <c r="J751" s="1096"/>
      <c r="K751" s="1096"/>
      <c r="L751" s="1096"/>
      <c r="M751" s="1096"/>
      <c r="N751" s="1097"/>
      <c r="O751" s="1097"/>
      <c r="P751" s="1097"/>
      <c r="Q751" s="1097"/>
      <c r="R751" s="1097"/>
      <c r="S751" s="1097"/>
      <c r="T751" s="1097"/>
      <c r="U751" s="1097"/>
      <c r="V751" s="1097"/>
      <c r="AA751" s="73"/>
      <c r="AB751" s="1098"/>
      <c r="AC751" s="1099"/>
      <c r="AD751" s="1100"/>
    </row>
    <row r="752" spans="1:30">
      <c r="A752" s="1085"/>
      <c r="B752" s="1088"/>
      <c r="C752" s="1090"/>
      <c r="D752" s="1092"/>
      <c r="E752" s="1094"/>
      <c r="F752" s="72"/>
      <c r="G752" s="171"/>
      <c r="AA752" s="73"/>
      <c r="AB752" s="1098"/>
      <c r="AC752" s="1099"/>
      <c r="AD752" s="1100"/>
    </row>
    <row r="753" spans="1:30">
      <c r="A753" s="1085"/>
      <c r="B753" s="1088"/>
      <c r="C753" s="1090"/>
      <c r="D753" s="1092"/>
      <c r="E753" s="1094"/>
      <c r="F753" s="72"/>
      <c r="G753" s="171"/>
      <c r="AA753" s="73"/>
      <c r="AB753" s="1098"/>
      <c r="AC753" s="1099"/>
      <c r="AD753" s="1100"/>
    </row>
    <row r="754" spans="1:30">
      <c r="A754" s="1085"/>
      <c r="B754" s="1088"/>
      <c r="C754" s="1090"/>
      <c r="D754" s="1092"/>
      <c r="E754" s="1094"/>
      <c r="F754" s="72"/>
      <c r="G754" s="171"/>
      <c r="AA754" s="73"/>
      <c r="AB754" s="1098"/>
      <c r="AC754" s="1099"/>
      <c r="AD754" s="1100"/>
    </row>
    <row r="755" spans="1:30">
      <c r="A755" s="1085"/>
      <c r="B755" s="1088"/>
      <c r="C755" s="1090"/>
      <c r="D755" s="1092"/>
      <c r="E755" s="1094"/>
      <c r="F755" s="72"/>
      <c r="G755" s="171"/>
      <c r="AA755" s="73"/>
      <c r="AB755" s="1098"/>
      <c r="AC755" s="1099"/>
      <c r="AD755" s="1100"/>
    </row>
    <row r="756" spans="1:30">
      <c r="A756" s="1085"/>
      <c r="B756" s="1088"/>
      <c r="C756" s="1090"/>
      <c r="D756" s="1092"/>
      <c r="E756" s="1094"/>
      <c r="F756" s="72"/>
      <c r="G756" s="171"/>
      <c r="AA756" s="73"/>
      <c r="AB756" s="1098"/>
      <c r="AC756" s="1099"/>
      <c r="AD756" s="1100"/>
    </row>
    <row r="757" spans="1:30">
      <c r="A757" s="1085"/>
      <c r="B757" s="1088"/>
      <c r="C757" s="1090"/>
      <c r="D757" s="1092"/>
      <c r="E757" s="1094"/>
      <c r="F757" s="72"/>
      <c r="G757" s="171"/>
      <c r="AA757" s="73"/>
      <c r="AB757" s="1098"/>
      <c r="AC757" s="1099"/>
      <c r="AD757" s="1100"/>
    </row>
    <row r="758" spans="1:30">
      <c r="A758" s="1085"/>
      <c r="B758" s="1088"/>
      <c r="C758" s="1090"/>
      <c r="D758" s="1092"/>
      <c r="E758" s="1094"/>
      <c r="F758" s="72"/>
      <c r="G758" s="171"/>
      <c r="AA758" s="73"/>
      <c r="AB758" s="1098"/>
      <c r="AC758" s="1099"/>
      <c r="AD758" s="1100"/>
    </row>
    <row r="759" spans="1:30">
      <c r="A759" s="1085"/>
      <c r="B759" s="1088"/>
      <c r="C759" s="1090"/>
      <c r="D759" s="1092"/>
      <c r="E759" s="1094"/>
      <c r="F759" s="72"/>
      <c r="G759" s="171"/>
      <c r="AA759" s="73"/>
      <c r="AB759" s="1098"/>
      <c r="AC759" s="1099"/>
      <c r="AD759" s="1100"/>
    </row>
    <row r="760" spans="1:30">
      <c r="A760" s="1085"/>
      <c r="B760" s="1088"/>
      <c r="C760" s="1090"/>
      <c r="D760" s="1092"/>
      <c r="E760" s="1094"/>
      <c r="F760" s="72"/>
      <c r="G760" s="171"/>
      <c r="AA760" s="73"/>
      <c r="AB760" s="1098"/>
      <c r="AC760" s="1099"/>
      <c r="AD760" s="1100"/>
    </row>
    <row r="761" spans="1:30">
      <c r="A761" s="1085"/>
      <c r="B761" s="1088"/>
      <c r="C761" s="1090"/>
      <c r="D761" s="1092"/>
      <c r="E761" s="1094"/>
      <c r="F761" s="72"/>
      <c r="G761" s="171"/>
      <c r="AA761" s="73"/>
      <c r="AB761" s="1098"/>
      <c r="AC761" s="1099"/>
      <c r="AD761" s="1100"/>
    </row>
    <row r="762" spans="1:30">
      <c r="A762" s="1085"/>
      <c r="B762" s="1088"/>
      <c r="C762" s="1090"/>
      <c r="D762" s="1092"/>
      <c r="E762" s="1094"/>
      <c r="F762" s="72"/>
      <c r="G762" s="171"/>
      <c r="AA762" s="73"/>
      <c r="AB762" s="1098"/>
      <c r="AC762" s="1099"/>
      <c r="AD762" s="1100"/>
    </row>
    <row r="763" spans="1:30" ht="6.75" customHeight="1">
      <c r="A763" s="1086"/>
      <c r="B763" s="1089"/>
      <c r="C763" s="1091"/>
      <c r="D763" s="1093"/>
      <c r="E763" s="1095"/>
      <c r="F763" s="103"/>
      <c r="G763" s="189"/>
      <c r="H763" s="189"/>
      <c r="I763" s="189"/>
      <c r="J763" s="189"/>
      <c r="K763" s="189"/>
      <c r="L763" s="189"/>
      <c r="M763" s="189"/>
      <c r="N763" s="84"/>
      <c r="O763" s="84"/>
      <c r="P763" s="84"/>
      <c r="Q763" s="84"/>
      <c r="R763" s="84"/>
      <c r="S763" s="84"/>
      <c r="T763" s="84"/>
      <c r="U763" s="84"/>
      <c r="V763" s="84"/>
      <c r="W763" s="84"/>
      <c r="X763" s="84"/>
      <c r="Y763" s="84"/>
      <c r="Z763" s="84"/>
      <c r="AA763" s="108"/>
      <c r="AB763" s="1101"/>
      <c r="AC763" s="1102"/>
      <c r="AD763" s="1103"/>
    </row>
    <row r="764" spans="1:30" ht="10.5" customHeight="1">
      <c r="A764" s="614"/>
      <c r="B764" s="614"/>
      <c r="C764" s="614"/>
      <c r="D764" s="614"/>
      <c r="E764" s="614"/>
      <c r="F764" s="508"/>
      <c r="G764" s="508"/>
      <c r="H764" s="508"/>
      <c r="I764" s="508"/>
      <c r="J764" s="508"/>
      <c r="K764" s="508"/>
      <c r="L764" s="508"/>
      <c r="M764" s="508"/>
      <c r="N764" s="508"/>
      <c r="O764" s="508"/>
      <c r="P764" s="508"/>
      <c r="Q764" s="508"/>
      <c r="R764" s="508"/>
      <c r="S764" s="508"/>
      <c r="T764" s="508"/>
      <c r="U764" s="508"/>
      <c r="V764" s="508"/>
      <c r="W764" s="508"/>
      <c r="X764" s="508"/>
      <c r="Y764" s="508"/>
      <c r="Z764" s="508"/>
      <c r="AA764" s="508"/>
      <c r="AB764" s="508"/>
      <c r="AC764" s="508"/>
      <c r="AD764" s="508"/>
    </row>
    <row r="765" spans="1:30" ht="13.5" customHeight="1">
      <c r="A765" s="615" t="s">
        <v>1218</v>
      </c>
      <c r="B765" s="615"/>
      <c r="C765" s="615"/>
      <c r="D765" s="615"/>
      <c r="E765" s="615"/>
      <c r="F765" s="278"/>
      <c r="G765" s="278"/>
      <c r="H765" s="278"/>
      <c r="I765" s="278"/>
      <c r="J765" s="278"/>
      <c r="K765" s="278"/>
      <c r="L765" s="278"/>
      <c r="M765" s="278"/>
      <c r="N765" s="278"/>
      <c r="O765" s="278"/>
      <c r="P765" s="278"/>
      <c r="Q765" s="278"/>
      <c r="R765" s="278"/>
      <c r="S765" s="278"/>
      <c r="T765" s="278"/>
      <c r="U765" s="278"/>
      <c r="V765" s="278"/>
      <c r="W765" s="278"/>
      <c r="X765" s="278"/>
      <c r="Y765" s="278"/>
      <c r="Z765" s="278"/>
      <c r="AA765" s="278"/>
      <c r="AB765" s="278"/>
      <c r="AC765" s="278"/>
      <c r="AD765" s="278"/>
    </row>
    <row r="766" spans="1:30" ht="10.5" customHeight="1">
      <c r="A766" s="616"/>
      <c r="B766" s="616"/>
      <c r="C766" s="616"/>
      <c r="D766" s="616"/>
      <c r="E766" s="616"/>
      <c r="F766" s="617"/>
      <c r="G766" s="617"/>
      <c r="H766" s="617"/>
      <c r="I766" s="617"/>
      <c r="J766" s="617"/>
      <c r="K766" s="617"/>
      <c r="L766" s="617"/>
      <c r="M766" s="617"/>
      <c r="N766" s="617"/>
      <c r="O766" s="617"/>
      <c r="P766" s="617"/>
      <c r="Q766" s="617"/>
      <c r="R766" s="617"/>
      <c r="S766" s="617"/>
      <c r="T766" s="617"/>
      <c r="U766" s="617"/>
      <c r="V766" s="617"/>
      <c r="W766" s="617"/>
      <c r="X766" s="617"/>
      <c r="Y766" s="617"/>
      <c r="Z766" s="617"/>
      <c r="AA766" s="617"/>
      <c r="AB766" s="617"/>
      <c r="AC766" s="617"/>
      <c r="AD766" s="617"/>
    </row>
    <row r="767" spans="1:30" ht="6.75" customHeight="1">
      <c r="A767" s="491"/>
      <c r="B767" s="618"/>
      <c r="C767" s="619"/>
      <c r="D767" s="543"/>
      <c r="E767" s="483"/>
      <c r="F767" s="620"/>
      <c r="G767" s="621"/>
      <c r="H767" s="621"/>
      <c r="I767" s="621"/>
      <c r="J767" s="621"/>
      <c r="K767" s="621"/>
      <c r="L767" s="621"/>
      <c r="M767" s="621"/>
      <c r="N767" s="116"/>
      <c r="O767" s="116"/>
      <c r="P767" s="622"/>
      <c r="Q767" s="622"/>
      <c r="R767" s="622"/>
      <c r="S767" s="622"/>
      <c r="T767" s="622"/>
      <c r="U767" s="622"/>
      <c r="V767" s="622"/>
      <c r="W767" s="622"/>
      <c r="X767" s="622"/>
      <c r="Y767" s="622"/>
      <c r="Z767" s="622"/>
      <c r="AA767" s="623"/>
      <c r="AB767" s="530"/>
      <c r="AC767" s="531"/>
      <c r="AD767" s="532"/>
    </row>
    <row r="768" spans="1:30" ht="14.25" customHeight="1">
      <c r="A768" s="1079" t="s">
        <v>1219</v>
      </c>
      <c r="B768" s="527">
        <v>1</v>
      </c>
      <c r="C768" s="1081" t="s">
        <v>1120</v>
      </c>
      <c r="D768" s="543" t="s">
        <v>311</v>
      </c>
      <c r="E768" s="1079" t="s">
        <v>1079</v>
      </c>
      <c r="F768" s="620"/>
      <c r="G768" s="116"/>
      <c r="H768" s="116"/>
      <c r="I768" s="116"/>
      <c r="J768" s="116"/>
      <c r="K768" s="116"/>
      <c r="L768" s="116"/>
      <c r="M768" s="116"/>
      <c r="N768" s="116"/>
      <c r="O768" s="116"/>
      <c r="P768" s="116"/>
      <c r="Q768" s="116"/>
      <c r="R768" s="116"/>
      <c r="S768" s="116"/>
      <c r="T768" s="116"/>
      <c r="U768" s="116"/>
      <c r="V768" s="116"/>
      <c r="W768" s="116"/>
      <c r="X768" s="116"/>
      <c r="Y768" s="116"/>
      <c r="Z768" s="624"/>
      <c r="AA768" s="623"/>
      <c r="AB768" s="597"/>
      <c r="AC768" s="598" t="s">
        <v>998</v>
      </c>
      <c r="AD768" s="599"/>
    </row>
    <row r="769" spans="1:30" ht="14.25" customHeight="1">
      <c r="A769" s="1079"/>
      <c r="B769" s="618"/>
      <c r="C769" s="1081"/>
      <c r="D769" s="543"/>
      <c r="E769" s="1079"/>
      <c r="F769" s="620"/>
      <c r="G769" s="529"/>
      <c r="H769" s="529"/>
      <c r="I769" s="529"/>
      <c r="J769" s="529"/>
      <c r="K769" s="529"/>
      <c r="L769" s="529"/>
      <c r="M769" s="625"/>
      <c r="N769" s="626"/>
      <c r="O769" s="626"/>
      <c r="P769" s="626"/>
      <c r="Q769" s="626"/>
      <c r="R769" s="626"/>
      <c r="S769" s="626"/>
      <c r="T769" s="626"/>
      <c r="U769" s="626"/>
      <c r="V769" s="626"/>
      <c r="W769" s="116"/>
      <c r="X769" s="116"/>
      <c r="Y769" s="116"/>
      <c r="Z769" s="624"/>
      <c r="AA769" s="623"/>
      <c r="AB769" s="597"/>
      <c r="AC769" s="598"/>
      <c r="AD769" s="599"/>
    </row>
    <row r="770" spans="1:30" ht="14.25" customHeight="1">
      <c r="A770" s="1079"/>
      <c r="B770" s="618"/>
      <c r="C770" s="619"/>
      <c r="D770" s="543"/>
      <c r="E770" s="1079"/>
      <c r="F770" s="620"/>
      <c r="G770" s="116"/>
      <c r="H770" s="116"/>
      <c r="I770" s="116"/>
      <c r="J770" s="116"/>
      <c r="K770" s="116"/>
      <c r="L770" s="116"/>
      <c r="M770" s="116"/>
      <c r="N770" s="116"/>
      <c r="O770" s="116"/>
      <c r="P770" s="116"/>
      <c r="Q770" s="116"/>
      <c r="R770" s="116"/>
      <c r="S770" s="116"/>
      <c r="T770" s="116"/>
      <c r="U770" s="116"/>
      <c r="V770" s="116"/>
      <c r="W770" s="116"/>
      <c r="X770" s="116"/>
      <c r="Y770" s="116"/>
      <c r="Z770" s="622"/>
      <c r="AA770" s="623"/>
      <c r="AB770" s="530"/>
      <c r="AC770" s="531"/>
      <c r="AD770" s="532"/>
    </row>
    <row r="771" spans="1:30" ht="14.25" customHeight="1">
      <c r="A771" s="1079"/>
      <c r="B771" s="618"/>
      <c r="C771" s="619"/>
      <c r="D771" s="543"/>
      <c r="E771" s="1079"/>
      <c r="F771" s="620"/>
      <c r="G771" s="529"/>
      <c r="H771" s="529"/>
      <c r="I771" s="529"/>
      <c r="J771" s="529"/>
      <c r="K771" s="529"/>
      <c r="L771" s="529"/>
      <c r="M771" s="625"/>
      <c r="N771" s="626"/>
      <c r="O771" s="626"/>
      <c r="P771" s="626"/>
      <c r="Q771" s="626"/>
      <c r="R771" s="626"/>
      <c r="S771" s="626"/>
      <c r="T771" s="626"/>
      <c r="U771" s="626"/>
      <c r="V771" s="626"/>
      <c r="W771" s="116"/>
      <c r="X771" s="116"/>
      <c r="Y771" s="116"/>
      <c r="Z771" s="622"/>
      <c r="AA771" s="623"/>
      <c r="AB771" s="530"/>
      <c r="AC771" s="531"/>
      <c r="AD771" s="532"/>
    </row>
    <row r="772" spans="1:30" ht="14.25" customHeight="1">
      <c r="A772" s="491"/>
      <c r="B772" s="618"/>
      <c r="C772" s="619"/>
      <c r="D772" s="543"/>
      <c r="E772" s="1079"/>
      <c r="F772" s="620"/>
      <c r="G772" s="116"/>
      <c r="H772" s="116"/>
      <c r="I772" s="116"/>
      <c r="J772" s="116"/>
      <c r="K772" s="116"/>
      <c r="L772" s="116"/>
      <c r="M772" s="116"/>
      <c r="N772" s="116"/>
      <c r="O772" s="116"/>
      <c r="P772" s="116"/>
      <c r="Q772" s="116"/>
      <c r="R772" s="116"/>
      <c r="S772" s="116"/>
      <c r="T772" s="116"/>
      <c r="U772" s="116"/>
      <c r="V772" s="116"/>
      <c r="W772" s="116"/>
      <c r="X772" s="116"/>
      <c r="Y772" s="116"/>
      <c r="Z772" s="622"/>
      <c r="AA772" s="623"/>
      <c r="AB772" s="530"/>
      <c r="AC772" s="531"/>
      <c r="AD772" s="532"/>
    </row>
    <row r="773" spans="1:30" ht="14.25" customHeight="1">
      <c r="A773" s="491"/>
      <c r="B773" s="618"/>
      <c r="C773" s="619"/>
      <c r="D773" s="543"/>
      <c r="E773" s="1079"/>
      <c r="F773" s="620"/>
      <c r="G773" s="529"/>
      <c r="H773" s="529"/>
      <c r="I773" s="529"/>
      <c r="J773" s="529"/>
      <c r="K773" s="529"/>
      <c r="L773" s="529"/>
      <c r="M773" s="625"/>
      <c r="N773" s="626"/>
      <c r="O773" s="626"/>
      <c r="P773" s="626"/>
      <c r="Q773" s="626"/>
      <c r="R773" s="626"/>
      <c r="S773" s="626"/>
      <c r="T773" s="626"/>
      <c r="U773" s="626"/>
      <c r="V773" s="626"/>
      <c r="W773" s="116"/>
      <c r="X773" s="116"/>
      <c r="Y773" s="116"/>
      <c r="Z773" s="622"/>
      <c r="AA773" s="623"/>
      <c r="AB773" s="530"/>
      <c r="AC773" s="531"/>
      <c r="AD773" s="532"/>
    </row>
    <row r="774" spans="1:30" ht="3.75" customHeight="1">
      <c r="A774" s="491"/>
      <c r="B774" s="542"/>
      <c r="C774" s="579"/>
      <c r="D774" s="543"/>
      <c r="E774" s="483"/>
      <c r="F774" s="620"/>
      <c r="G774" s="116"/>
      <c r="H774" s="116"/>
      <c r="I774" s="116"/>
      <c r="J774" s="116"/>
      <c r="K774" s="116"/>
      <c r="L774" s="116"/>
      <c r="M774" s="116"/>
      <c r="N774" s="116"/>
      <c r="O774" s="116"/>
      <c r="P774" s="116"/>
      <c r="Q774" s="116"/>
      <c r="R774" s="116"/>
      <c r="S774" s="116"/>
      <c r="T774" s="116"/>
      <c r="U774" s="116"/>
      <c r="V774" s="116"/>
      <c r="W774" s="116"/>
      <c r="X774" s="116"/>
      <c r="Y774" s="116"/>
      <c r="Z774" s="116"/>
      <c r="AA774" s="623"/>
      <c r="AB774" s="546"/>
      <c r="AC774" s="547"/>
      <c r="AD774" s="548"/>
    </row>
    <row r="775" spans="1:30" ht="13.5" customHeight="1">
      <c r="A775" s="1079" t="s">
        <v>1220</v>
      </c>
      <c r="B775" s="527">
        <v>2</v>
      </c>
      <c r="C775" s="627" t="s">
        <v>1018</v>
      </c>
      <c r="D775" s="628" t="s">
        <v>310</v>
      </c>
      <c r="E775" s="1082" t="s">
        <v>1221</v>
      </c>
      <c r="F775" s="620"/>
      <c r="G775" s="529"/>
      <c r="H775" s="529"/>
      <c r="I775" s="529"/>
      <c r="J775" s="529"/>
      <c r="K775" s="529"/>
      <c r="L775" s="529"/>
      <c r="M775" s="625"/>
      <c r="N775" s="626"/>
      <c r="O775" s="626"/>
      <c r="P775" s="626"/>
      <c r="Q775" s="626"/>
      <c r="R775" s="626"/>
      <c r="S775" s="626"/>
      <c r="T775" s="626"/>
      <c r="U775" s="626"/>
      <c r="V775" s="626"/>
      <c r="W775" s="116"/>
      <c r="X775" s="116"/>
      <c r="Y775" s="116"/>
      <c r="Z775" s="624"/>
      <c r="AA775" s="623"/>
      <c r="AB775" s="597"/>
      <c r="AC775" s="598" t="s">
        <v>998</v>
      </c>
      <c r="AD775" s="599"/>
    </row>
    <row r="776" spans="1:30" ht="13.5" customHeight="1">
      <c r="A776" s="1079"/>
      <c r="B776" s="542"/>
      <c r="C776" s="510"/>
      <c r="D776" s="628"/>
      <c r="E776" s="1082"/>
      <c r="F776" s="620"/>
      <c r="G776" s="116"/>
      <c r="H776" s="116"/>
      <c r="I776" s="116"/>
      <c r="J776" s="116"/>
      <c r="K776" s="116"/>
      <c r="L776" s="116"/>
      <c r="M776" s="116"/>
      <c r="N776" s="116"/>
      <c r="O776" s="116"/>
      <c r="P776" s="116"/>
      <c r="Q776" s="116"/>
      <c r="R776" s="116"/>
      <c r="S776" s="116"/>
      <c r="T776" s="116"/>
      <c r="U776" s="116"/>
      <c r="V776" s="116"/>
      <c r="W776" s="116"/>
      <c r="X776" s="116"/>
      <c r="Y776" s="116"/>
      <c r="Z776" s="624"/>
      <c r="AA776" s="623"/>
      <c r="AB776" s="597"/>
      <c r="AC776" s="598"/>
      <c r="AD776" s="599"/>
    </row>
    <row r="777" spans="1:30" ht="13.5" customHeight="1">
      <c r="A777" s="1079"/>
      <c r="B777" s="542"/>
      <c r="C777" s="510"/>
      <c r="D777" s="628"/>
      <c r="E777" s="1082"/>
      <c r="F777" s="620"/>
      <c r="G777" s="529"/>
      <c r="H777" s="529"/>
      <c r="I777" s="529"/>
      <c r="J777" s="529"/>
      <c r="K777" s="529"/>
      <c r="L777" s="529"/>
      <c r="M777" s="625"/>
      <c r="N777" s="626"/>
      <c r="O777" s="626"/>
      <c r="P777" s="626"/>
      <c r="Q777" s="626"/>
      <c r="R777" s="626"/>
      <c r="S777" s="626"/>
      <c r="T777" s="626"/>
      <c r="U777" s="626"/>
      <c r="V777" s="626"/>
      <c r="W777" s="116"/>
      <c r="X777" s="116"/>
      <c r="Y777" s="116"/>
      <c r="Z777" s="116"/>
      <c r="AA777" s="623"/>
      <c r="AB777" s="597"/>
      <c r="AC777" s="598"/>
      <c r="AD777" s="599"/>
    </row>
    <row r="778" spans="1:30" ht="13.5" customHeight="1">
      <c r="A778" s="491"/>
      <c r="B778" s="629"/>
      <c r="C778" s="510"/>
      <c r="D778" s="628"/>
      <c r="E778" s="1082"/>
      <c r="F778" s="620"/>
      <c r="G778" s="116"/>
      <c r="H778" s="116"/>
      <c r="I778" s="116"/>
      <c r="J778" s="116"/>
      <c r="K778" s="116"/>
      <c r="L778" s="116"/>
      <c r="M778" s="116"/>
      <c r="N778" s="116"/>
      <c r="O778" s="116"/>
      <c r="P778" s="116"/>
      <c r="Q778" s="116"/>
      <c r="R778" s="116"/>
      <c r="S778" s="116"/>
      <c r="T778" s="116"/>
      <c r="U778" s="116"/>
      <c r="V778" s="116"/>
      <c r="W778" s="116"/>
      <c r="X778" s="116"/>
      <c r="Y778" s="116"/>
      <c r="Z778" s="116"/>
      <c r="AA778" s="623"/>
      <c r="AB778" s="546"/>
      <c r="AC778" s="547"/>
      <c r="AD778" s="548"/>
    </row>
    <row r="779" spans="1:30" ht="13.5" customHeight="1">
      <c r="A779" s="491"/>
      <c r="B779" s="629"/>
      <c r="C779" s="510"/>
      <c r="D779" s="628"/>
      <c r="E779" s="1082"/>
      <c r="F779" s="620"/>
      <c r="G779" s="529"/>
      <c r="H779" s="529"/>
      <c r="I779" s="529"/>
      <c r="J779" s="529"/>
      <c r="K779" s="529"/>
      <c r="L779" s="529"/>
      <c r="M779" s="625"/>
      <c r="N779" s="626"/>
      <c r="O779" s="626"/>
      <c r="P779" s="626"/>
      <c r="Q779" s="626"/>
      <c r="R779" s="626"/>
      <c r="S779" s="626"/>
      <c r="T779" s="626"/>
      <c r="U779" s="626"/>
      <c r="V779" s="626"/>
      <c r="W779" s="116"/>
      <c r="X779" s="116"/>
      <c r="Y779" s="116"/>
      <c r="Z779" s="116"/>
      <c r="AA779" s="623"/>
      <c r="AB779" s="546"/>
      <c r="AC779" s="547"/>
      <c r="AD779" s="548"/>
    </row>
    <row r="780" spans="1:30" ht="10.8" customHeight="1">
      <c r="A780" s="491"/>
      <c r="B780" s="629"/>
      <c r="C780" s="510"/>
      <c r="D780" s="628"/>
      <c r="E780" s="1082"/>
      <c r="F780" s="620"/>
      <c r="G780" s="116"/>
      <c r="H780" s="116"/>
      <c r="I780" s="116"/>
      <c r="J780" s="116"/>
      <c r="K780" s="116"/>
      <c r="L780" s="116"/>
      <c r="M780" s="116"/>
      <c r="N780" s="116"/>
      <c r="O780" s="116"/>
      <c r="P780" s="116"/>
      <c r="Q780" s="116"/>
      <c r="R780" s="116"/>
      <c r="S780" s="116"/>
      <c r="T780" s="116"/>
      <c r="U780" s="116"/>
      <c r="V780" s="116"/>
      <c r="W780" s="116"/>
      <c r="X780" s="116"/>
      <c r="Y780" s="116"/>
      <c r="Z780" s="116"/>
      <c r="AA780" s="623"/>
      <c r="AB780" s="546"/>
      <c r="AC780" s="547"/>
      <c r="AD780" s="548"/>
    </row>
    <row r="781" spans="1:30" ht="3.75" customHeight="1">
      <c r="A781" s="491"/>
      <c r="B781" s="629"/>
      <c r="C781" s="510"/>
      <c r="D781" s="628"/>
      <c r="E781" s="491"/>
      <c r="F781" s="620"/>
      <c r="G781" s="529"/>
      <c r="H781" s="529"/>
      <c r="I781" s="529"/>
      <c r="J781" s="529"/>
      <c r="K781" s="529"/>
      <c r="L781" s="529"/>
      <c r="M781" s="625"/>
      <c r="N781" s="626"/>
      <c r="O781" s="626"/>
      <c r="P781" s="626"/>
      <c r="Q781" s="626"/>
      <c r="R781" s="626"/>
      <c r="S781" s="626"/>
      <c r="T781" s="626"/>
      <c r="U781" s="626"/>
      <c r="V781" s="626"/>
      <c r="W781" s="116"/>
      <c r="X781" s="116"/>
      <c r="Y781" s="116"/>
      <c r="Z781" s="116"/>
      <c r="AA781" s="623"/>
      <c r="AB781" s="546"/>
      <c r="AC781" s="547"/>
      <c r="AD781" s="548"/>
    </row>
    <row r="782" spans="1:30" ht="13.5" customHeight="1">
      <c r="A782" s="491"/>
      <c r="B782" s="630">
        <v>3</v>
      </c>
      <c r="C782" s="627" t="s">
        <v>1222</v>
      </c>
      <c r="D782" s="628" t="s">
        <v>310</v>
      </c>
      <c r="E782" s="1082" t="s">
        <v>1223</v>
      </c>
      <c r="F782" s="620"/>
      <c r="G782" s="116"/>
      <c r="H782" s="116"/>
      <c r="I782" s="116"/>
      <c r="J782" s="116"/>
      <c r="K782" s="116"/>
      <c r="L782" s="116"/>
      <c r="M782" s="116"/>
      <c r="N782" s="116"/>
      <c r="O782" s="116"/>
      <c r="P782" s="116"/>
      <c r="Q782" s="116"/>
      <c r="R782" s="116"/>
      <c r="S782" s="116"/>
      <c r="T782" s="116"/>
      <c r="U782" s="116"/>
      <c r="V782" s="116"/>
      <c r="W782" s="116"/>
      <c r="X782" s="116"/>
      <c r="Y782" s="116"/>
      <c r="Z782" s="624"/>
      <c r="AA782" s="623"/>
      <c r="AB782" s="597"/>
      <c r="AC782" s="598" t="s">
        <v>998</v>
      </c>
      <c r="AD782" s="599"/>
    </row>
    <row r="783" spans="1:30" ht="13.5" customHeight="1">
      <c r="A783" s="491"/>
      <c r="B783" s="629"/>
      <c r="C783" s="579"/>
      <c r="D783" s="543"/>
      <c r="E783" s="1082"/>
      <c r="F783" s="620"/>
      <c r="G783" s="529"/>
      <c r="H783" s="529"/>
      <c r="I783" s="529"/>
      <c r="J783" s="529"/>
      <c r="K783" s="529"/>
      <c r="L783" s="529"/>
      <c r="M783" s="625"/>
      <c r="N783" s="626"/>
      <c r="O783" s="626"/>
      <c r="P783" s="626"/>
      <c r="Q783" s="626"/>
      <c r="R783" s="626"/>
      <c r="S783" s="626"/>
      <c r="T783" s="626"/>
      <c r="U783" s="626"/>
      <c r="V783" s="626"/>
      <c r="W783" s="116"/>
      <c r="X783" s="116"/>
      <c r="Y783" s="116"/>
      <c r="Z783" s="624"/>
      <c r="AA783" s="623"/>
      <c r="AB783" s="597"/>
      <c r="AC783" s="598"/>
      <c r="AD783" s="599"/>
    </row>
    <row r="784" spans="1:30" ht="13.5" customHeight="1">
      <c r="A784" s="491"/>
      <c r="B784" s="629"/>
      <c r="C784" s="579"/>
      <c r="D784" s="543"/>
      <c r="E784" s="1082"/>
      <c r="F784" s="620"/>
      <c r="G784" s="116"/>
      <c r="H784" s="116"/>
      <c r="I784" s="116"/>
      <c r="J784" s="116"/>
      <c r="K784" s="116"/>
      <c r="L784" s="116"/>
      <c r="M784" s="116"/>
      <c r="N784" s="116"/>
      <c r="O784" s="116"/>
      <c r="P784" s="116"/>
      <c r="Q784" s="116"/>
      <c r="R784" s="116"/>
      <c r="S784" s="116"/>
      <c r="T784" s="116"/>
      <c r="U784" s="116"/>
      <c r="V784" s="116"/>
      <c r="W784" s="116"/>
      <c r="X784" s="116"/>
      <c r="Y784" s="116"/>
      <c r="Z784" s="116"/>
      <c r="AA784" s="623"/>
      <c r="AB784" s="597"/>
      <c r="AC784" s="598"/>
      <c r="AD784" s="599"/>
    </row>
    <row r="785" spans="1:30" ht="12.75" customHeight="1">
      <c r="A785" s="491"/>
      <c r="B785" s="629"/>
      <c r="C785" s="579"/>
      <c r="D785" s="543"/>
      <c r="E785" s="1082"/>
      <c r="F785" s="620"/>
      <c r="G785" s="529"/>
      <c r="H785" s="529"/>
      <c r="I785" s="529"/>
      <c r="J785" s="529"/>
      <c r="K785" s="529"/>
      <c r="L785" s="529"/>
      <c r="M785" s="625"/>
      <c r="N785" s="626"/>
      <c r="O785" s="626"/>
      <c r="P785" s="626"/>
      <c r="Q785" s="626"/>
      <c r="R785" s="626"/>
      <c r="S785" s="626"/>
      <c r="T785" s="626"/>
      <c r="U785" s="626"/>
      <c r="V785" s="626"/>
      <c r="W785" s="116"/>
      <c r="X785" s="116"/>
      <c r="Y785" s="116"/>
      <c r="Z785" s="116"/>
      <c r="AA785" s="623"/>
      <c r="AB785" s="546"/>
      <c r="AC785" s="547"/>
      <c r="AD785" s="548"/>
    </row>
    <row r="786" spans="1:30" ht="3.75" customHeight="1">
      <c r="A786" s="491"/>
      <c r="B786" s="629"/>
      <c r="C786" s="510"/>
      <c r="D786" s="628"/>
      <c r="E786" s="491"/>
      <c r="F786" s="620"/>
      <c r="G786" s="116"/>
      <c r="H786" s="116"/>
      <c r="I786" s="116"/>
      <c r="J786" s="116"/>
      <c r="K786" s="116"/>
      <c r="L786" s="116"/>
      <c r="M786" s="116"/>
      <c r="N786" s="116"/>
      <c r="O786" s="116"/>
      <c r="P786" s="116"/>
      <c r="Q786" s="116"/>
      <c r="R786" s="116"/>
      <c r="S786" s="116"/>
      <c r="T786" s="116"/>
      <c r="U786" s="116"/>
      <c r="V786" s="116"/>
      <c r="W786" s="116"/>
      <c r="X786" s="116"/>
      <c r="Y786" s="116"/>
      <c r="Z786" s="116"/>
      <c r="AA786" s="623"/>
      <c r="AB786" s="546"/>
      <c r="AC786" s="547"/>
      <c r="AD786" s="548"/>
    </row>
    <row r="787" spans="1:30" ht="13.5" customHeight="1">
      <c r="A787" s="491"/>
      <c r="B787" s="629">
        <v>4</v>
      </c>
      <c r="C787" s="1078" t="s">
        <v>1224</v>
      </c>
      <c r="D787" s="543" t="s">
        <v>310</v>
      </c>
      <c r="E787" s="1079" t="s">
        <v>1225</v>
      </c>
      <c r="F787" s="116"/>
      <c r="G787" s="529"/>
      <c r="H787" s="529"/>
      <c r="I787" s="529"/>
      <c r="J787" s="529"/>
      <c r="K787" s="529"/>
      <c r="L787" s="529"/>
      <c r="M787" s="625"/>
      <c r="N787" s="626"/>
      <c r="O787" s="626"/>
      <c r="P787" s="626"/>
      <c r="Q787" s="626"/>
      <c r="R787" s="626"/>
      <c r="S787" s="626"/>
      <c r="T787" s="626"/>
      <c r="U787" s="626"/>
      <c r="V787" s="626"/>
      <c r="W787" s="116"/>
      <c r="X787" s="116"/>
      <c r="Y787" s="116"/>
      <c r="Z787" s="116"/>
      <c r="AA787" s="623"/>
      <c r="AB787" s="546"/>
      <c r="AC787" s="598" t="s">
        <v>998</v>
      </c>
      <c r="AD787" s="548"/>
    </row>
    <row r="788" spans="1:30">
      <c r="A788" s="631"/>
      <c r="B788" s="528"/>
      <c r="C788" s="1078"/>
      <c r="D788" s="632"/>
      <c r="E788" s="1079"/>
      <c r="F788" s="116"/>
      <c r="G788" s="116"/>
      <c r="H788" s="116"/>
      <c r="I788" s="116"/>
      <c r="J788" s="116"/>
      <c r="K788" s="116"/>
      <c r="L788" s="116"/>
      <c r="M788" s="116"/>
      <c r="N788" s="116"/>
      <c r="O788" s="116"/>
      <c r="P788" s="116"/>
      <c r="Q788" s="116"/>
      <c r="R788" s="116"/>
      <c r="S788" s="116"/>
      <c r="T788" s="116"/>
      <c r="U788" s="116"/>
      <c r="V788" s="116"/>
      <c r="W788" s="116"/>
      <c r="X788" s="116"/>
      <c r="Y788" s="116"/>
      <c r="Z788" s="116"/>
      <c r="AA788" s="116"/>
      <c r="AB788" s="546"/>
      <c r="AC788" s="547"/>
      <c r="AD788" s="548"/>
    </row>
    <row r="789" spans="1:30">
      <c r="A789" s="631"/>
      <c r="B789" s="528"/>
      <c r="C789" s="1078"/>
      <c r="D789" s="632"/>
      <c r="E789" s="1079"/>
      <c r="F789" s="116"/>
      <c r="G789" s="116"/>
      <c r="H789" s="116"/>
      <c r="I789" s="116"/>
      <c r="J789" s="116"/>
      <c r="K789" s="116"/>
      <c r="L789" s="116"/>
      <c r="M789" s="116"/>
      <c r="N789" s="116"/>
      <c r="O789" s="116"/>
      <c r="P789" s="116"/>
      <c r="Q789" s="116"/>
      <c r="R789" s="116"/>
      <c r="S789" s="116"/>
      <c r="T789" s="116"/>
      <c r="U789" s="116"/>
      <c r="V789" s="116"/>
      <c r="W789" s="116"/>
      <c r="X789" s="116"/>
      <c r="Y789" s="116"/>
      <c r="Z789" s="116"/>
      <c r="AA789" s="116"/>
      <c r="AB789" s="546"/>
      <c r="AC789" s="547"/>
      <c r="AD789" s="548"/>
    </row>
    <row r="790" spans="1:30">
      <c r="A790" s="631"/>
      <c r="B790" s="528"/>
      <c r="C790" s="528"/>
      <c r="D790" s="632"/>
      <c r="E790" s="1079"/>
      <c r="F790" s="116"/>
      <c r="G790" s="116"/>
      <c r="H790" s="116"/>
      <c r="I790" s="116"/>
      <c r="J790" s="116"/>
      <c r="K790" s="116"/>
      <c r="L790" s="116"/>
      <c r="M790" s="116"/>
      <c r="N790" s="116"/>
      <c r="O790" s="116"/>
      <c r="P790" s="116"/>
      <c r="Q790" s="116"/>
      <c r="R790" s="116"/>
      <c r="S790" s="116"/>
      <c r="T790" s="116"/>
      <c r="U790" s="116"/>
      <c r="V790" s="116"/>
      <c r="W790" s="116"/>
      <c r="X790" s="116"/>
      <c r="Y790" s="116"/>
      <c r="Z790" s="116"/>
      <c r="AA790" s="116"/>
      <c r="AB790" s="546"/>
      <c r="AC790" s="547"/>
      <c r="AD790" s="548"/>
    </row>
    <row r="791" spans="1:30">
      <c r="A791" s="631"/>
      <c r="B791" s="528"/>
      <c r="C791" s="528"/>
      <c r="D791" s="632"/>
      <c r="E791" s="1079"/>
      <c r="F791" s="116"/>
      <c r="G791" s="116"/>
      <c r="H791" s="116"/>
      <c r="I791" s="116"/>
      <c r="J791" s="116"/>
      <c r="K791" s="116"/>
      <c r="L791" s="116"/>
      <c r="M791" s="116"/>
      <c r="N791" s="116"/>
      <c r="O791" s="116"/>
      <c r="P791" s="116"/>
      <c r="Q791" s="116"/>
      <c r="R791" s="116"/>
      <c r="S791" s="116"/>
      <c r="T791" s="116"/>
      <c r="U791" s="116"/>
      <c r="V791" s="116"/>
      <c r="W791" s="116"/>
      <c r="X791" s="116"/>
      <c r="Y791" s="116"/>
      <c r="Z791" s="116"/>
      <c r="AA791" s="116"/>
      <c r="AB791" s="546"/>
      <c r="AC791" s="547"/>
      <c r="AD791" s="548"/>
    </row>
    <row r="792" spans="1:30">
      <c r="A792" s="631"/>
      <c r="B792" s="528"/>
      <c r="C792" s="528"/>
      <c r="D792" s="632"/>
      <c r="E792" s="1079"/>
      <c r="F792" s="116"/>
      <c r="G792" s="116"/>
      <c r="H792" s="116"/>
      <c r="I792" s="116"/>
      <c r="J792" s="116"/>
      <c r="K792" s="116"/>
      <c r="L792" s="116"/>
      <c r="M792" s="116"/>
      <c r="N792" s="116"/>
      <c r="O792" s="116"/>
      <c r="P792" s="116"/>
      <c r="Q792" s="116"/>
      <c r="R792" s="116"/>
      <c r="S792" s="116"/>
      <c r="T792" s="116"/>
      <c r="U792" s="116"/>
      <c r="V792" s="116"/>
      <c r="W792" s="116"/>
      <c r="X792" s="116"/>
      <c r="Y792" s="116"/>
      <c r="Z792" s="116"/>
      <c r="AA792" s="116"/>
      <c r="AB792" s="546"/>
      <c r="AC792" s="547"/>
      <c r="AD792" s="548"/>
    </row>
    <row r="793" spans="1:30">
      <c r="A793" s="631"/>
      <c r="B793" s="528"/>
      <c r="C793" s="528"/>
      <c r="D793" s="632"/>
      <c r="E793" s="1079"/>
      <c r="F793" s="116"/>
      <c r="G793" s="116"/>
      <c r="H793" s="116"/>
      <c r="I793" s="116"/>
      <c r="J793" s="116"/>
      <c r="K793" s="116"/>
      <c r="L793" s="116"/>
      <c r="M793" s="116"/>
      <c r="N793" s="116"/>
      <c r="O793" s="116"/>
      <c r="P793" s="116"/>
      <c r="Q793" s="116"/>
      <c r="R793" s="116"/>
      <c r="S793" s="116"/>
      <c r="T793" s="116"/>
      <c r="U793" s="116"/>
      <c r="V793" s="116"/>
      <c r="W793" s="116"/>
      <c r="X793" s="116"/>
      <c r="Y793" s="116"/>
      <c r="Z793" s="116"/>
      <c r="AA793" s="116"/>
      <c r="AB793" s="546"/>
      <c r="AC793" s="547"/>
      <c r="AD793" s="548"/>
    </row>
    <row r="794" spans="1:30">
      <c r="A794" s="631"/>
      <c r="B794" s="528"/>
      <c r="C794" s="528"/>
      <c r="D794" s="632"/>
      <c r="E794" s="1079"/>
      <c r="F794" s="116"/>
      <c r="G794" s="116"/>
      <c r="H794" s="116"/>
      <c r="I794" s="116"/>
      <c r="J794" s="116"/>
      <c r="K794" s="116"/>
      <c r="L794" s="116"/>
      <c r="M794" s="116"/>
      <c r="N794" s="116"/>
      <c r="O794" s="116"/>
      <c r="P794" s="116"/>
      <c r="Q794" s="116"/>
      <c r="R794" s="116"/>
      <c r="S794" s="116"/>
      <c r="T794" s="116"/>
      <c r="U794" s="116"/>
      <c r="V794" s="116"/>
      <c r="W794" s="116"/>
      <c r="X794" s="116"/>
      <c r="Y794" s="116"/>
      <c r="Z794" s="116"/>
      <c r="AA794" s="116"/>
      <c r="AB794" s="546"/>
      <c r="AC794" s="547"/>
      <c r="AD794" s="548"/>
    </row>
    <row r="795" spans="1:30">
      <c r="A795" s="633"/>
      <c r="B795" s="634"/>
      <c r="C795" s="634"/>
      <c r="D795" s="635"/>
      <c r="E795" s="1080"/>
      <c r="F795" s="636"/>
      <c r="G795" s="636"/>
      <c r="H795" s="636"/>
      <c r="I795" s="636"/>
      <c r="J795" s="636"/>
      <c r="K795" s="636"/>
      <c r="L795" s="636"/>
      <c r="M795" s="636"/>
      <c r="N795" s="636"/>
      <c r="O795" s="636"/>
      <c r="P795" s="636"/>
      <c r="Q795" s="636"/>
      <c r="R795" s="636"/>
      <c r="S795" s="636"/>
      <c r="T795" s="636"/>
      <c r="U795" s="636"/>
      <c r="V795" s="636"/>
      <c r="W795" s="636"/>
      <c r="X795" s="636"/>
      <c r="Y795" s="636"/>
      <c r="Z795" s="636"/>
      <c r="AA795" s="636"/>
      <c r="AB795" s="637"/>
      <c r="AC795" s="638"/>
      <c r="AD795" s="639"/>
    </row>
    <row r="796" spans="1:30">
      <c r="E796" s="478"/>
    </row>
  </sheetData>
  <sheetProtection sheet="1" objects="1" scenarios="1"/>
  <mergeCells count="1311">
    <mergeCell ref="A6:AD6"/>
    <mergeCell ref="A7:AD7"/>
    <mergeCell ref="B8:D8"/>
    <mergeCell ref="F8:AA8"/>
    <mergeCell ref="AB8:AD8"/>
    <mergeCell ref="A10:A35"/>
    <mergeCell ref="B10:B35"/>
    <mergeCell ref="C10:C35"/>
    <mergeCell ref="D10:D35"/>
    <mergeCell ref="E10:E35"/>
    <mergeCell ref="F1:M1"/>
    <mergeCell ref="N1:AD1"/>
    <mergeCell ref="F2:AD2"/>
    <mergeCell ref="A3:AD3"/>
    <mergeCell ref="A4:AD4"/>
    <mergeCell ref="A5:AD5"/>
    <mergeCell ref="G15:J16"/>
    <mergeCell ref="K15:L15"/>
    <mergeCell ref="M15:N15"/>
    <mergeCell ref="T15:U15"/>
    <mergeCell ref="K16:L16"/>
    <mergeCell ref="M16:N16"/>
    <mergeCell ref="T16:U16"/>
    <mergeCell ref="G10:M11"/>
    <mergeCell ref="N10:V11"/>
    <mergeCell ref="AB10:AD12"/>
    <mergeCell ref="G13:J14"/>
    <mergeCell ref="K13:L13"/>
    <mergeCell ref="M13:N13"/>
    <mergeCell ref="T13:U13"/>
    <mergeCell ref="K14:L14"/>
    <mergeCell ref="M14:N14"/>
    <mergeCell ref="T14:U14"/>
    <mergeCell ref="T20:U20"/>
    <mergeCell ref="G21:J22"/>
    <mergeCell ref="K21:L21"/>
    <mergeCell ref="M21:N21"/>
    <mergeCell ref="T21:U21"/>
    <mergeCell ref="K22:L22"/>
    <mergeCell ref="M22:N22"/>
    <mergeCell ref="T22:U22"/>
    <mergeCell ref="G17:J20"/>
    <mergeCell ref="K17:L18"/>
    <mergeCell ref="M17:N17"/>
    <mergeCell ref="T17:U17"/>
    <mergeCell ref="M18:N18"/>
    <mergeCell ref="T18:U18"/>
    <mergeCell ref="K19:L20"/>
    <mergeCell ref="M19:N19"/>
    <mergeCell ref="T19:U19"/>
    <mergeCell ref="M20:N20"/>
    <mergeCell ref="T26:U26"/>
    <mergeCell ref="G27:J28"/>
    <mergeCell ref="K27:L27"/>
    <mergeCell ref="M27:N27"/>
    <mergeCell ref="T27:U27"/>
    <mergeCell ref="K28:L28"/>
    <mergeCell ref="M28:N28"/>
    <mergeCell ref="T28:U28"/>
    <mergeCell ref="G23:J26"/>
    <mergeCell ref="K23:L24"/>
    <mergeCell ref="M23:N23"/>
    <mergeCell ref="T23:U23"/>
    <mergeCell ref="M24:N24"/>
    <mergeCell ref="T24:U24"/>
    <mergeCell ref="K25:L26"/>
    <mergeCell ref="M25:N25"/>
    <mergeCell ref="T25:U25"/>
    <mergeCell ref="M26:N26"/>
    <mergeCell ref="T32:U32"/>
    <mergeCell ref="G33:L34"/>
    <mergeCell ref="M33:Y34"/>
    <mergeCell ref="A36:A39"/>
    <mergeCell ref="C36:C39"/>
    <mergeCell ref="D36:D39"/>
    <mergeCell ref="E36:E39"/>
    <mergeCell ref="G36:M37"/>
    <mergeCell ref="N36:V37"/>
    <mergeCell ref="G29:J32"/>
    <mergeCell ref="K29:L30"/>
    <mergeCell ref="M29:N29"/>
    <mergeCell ref="T29:U29"/>
    <mergeCell ref="M30:N30"/>
    <mergeCell ref="T30:U30"/>
    <mergeCell ref="K31:L32"/>
    <mergeCell ref="M31:N31"/>
    <mergeCell ref="T31:U31"/>
    <mergeCell ref="M32:N32"/>
    <mergeCell ref="G51:H52"/>
    <mergeCell ref="I51:Q51"/>
    <mergeCell ref="R51:Z51"/>
    <mergeCell ref="I52:K52"/>
    <mergeCell ref="L52:N52"/>
    <mergeCell ref="O52:Q52"/>
    <mergeCell ref="R52:T52"/>
    <mergeCell ref="U52:W52"/>
    <mergeCell ref="X52:Z52"/>
    <mergeCell ref="AB36:AD39"/>
    <mergeCell ref="L39:Q39"/>
    <mergeCell ref="C40:C41"/>
    <mergeCell ref="D40:D41"/>
    <mergeCell ref="E40:E48"/>
    <mergeCell ref="H40:I40"/>
    <mergeCell ref="K40:L40"/>
    <mergeCell ref="T40:Z40"/>
    <mergeCell ref="AB40:AD41"/>
    <mergeCell ref="G41:Z41"/>
    <mergeCell ref="X55:Z55"/>
    <mergeCell ref="G56:H56"/>
    <mergeCell ref="I56:K56"/>
    <mergeCell ref="L56:N56"/>
    <mergeCell ref="O56:Q56"/>
    <mergeCell ref="R56:T56"/>
    <mergeCell ref="U56:W56"/>
    <mergeCell ref="X56:Z56"/>
    <mergeCell ref="G55:H55"/>
    <mergeCell ref="I55:K55"/>
    <mergeCell ref="L55:N55"/>
    <mergeCell ref="O55:Q55"/>
    <mergeCell ref="R55:T55"/>
    <mergeCell ref="U55:W55"/>
    <mergeCell ref="X53:Z53"/>
    <mergeCell ref="G54:H54"/>
    <mergeCell ref="I54:K54"/>
    <mergeCell ref="L54:N54"/>
    <mergeCell ref="O54:Q54"/>
    <mergeCell ref="R54:T54"/>
    <mergeCell ref="U54:W54"/>
    <mergeCell ref="X54:Z54"/>
    <mergeCell ref="G53:H53"/>
    <mergeCell ref="I53:K53"/>
    <mergeCell ref="L53:N53"/>
    <mergeCell ref="O53:Q53"/>
    <mergeCell ref="R53:T53"/>
    <mergeCell ref="U53:W53"/>
    <mergeCell ref="X59:Z59"/>
    <mergeCell ref="G62:H65"/>
    <mergeCell ref="I62:Q62"/>
    <mergeCell ref="R62:Z62"/>
    <mergeCell ref="I63:K65"/>
    <mergeCell ref="L63:Q63"/>
    <mergeCell ref="R63:T65"/>
    <mergeCell ref="U63:Z63"/>
    <mergeCell ref="L64:N65"/>
    <mergeCell ref="O64:Q65"/>
    <mergeCell ref="G59:H59"/>
    <mergeCell ref="I59:K59"/>
    <mergeCell ref="L59:N59"/>
    <mergeCell ref="O59:Q59"/>
    <mergeCell ref="R59:T59"/>
    <mergeCell ref="U59:W59"/>
    <mergeCell ref="X57:Z57"/>
    <mergeCell ref="G58:H58"/>
    <mergeCell ref="I58:K58"/>
    <mergeCell ref="L58:N58"/>
    <mergeCell ref="O58:Q58"/>
    <mergeCell ref="R58:T58"/>
    <mergeCell ref="U58:W58"/>
    <mergeCell ref="X58:Z58"/>
    <mergeCell ref="G57:H57"/>
    <mergeCell ref="I57:K57"/>
    <mergeCell ref="L57:N57"/>
    <mergeCell ref="O57:Q57"/>
    <mergeCell ref="R57:T57"/>
    <mergeCell ref="U57:W57"/>
    <mergeCell ref="X67:Z67"/>
    <mergeCell ref="G68:H68"/>
    <mergeCell ref="I68:K68"/>
    <mergeCell ref="L68:N68"/>
    <mergeCell ref="O68:Q68"/>
    <mergeCell ref="R68:T68"/>
    <mergeCell ref="U68:W68"/>
    <mergeCell ref="X68:Z68"/>
    <mergeCell ref="G67:H67"/>
    <mergeCell ref="I67:K67"/>
    <mergeCell ref="L67:N67"/>
    <mergeCell ref="O67:Q67"/>
    <mergeCell ref="R67:T67"/>
    <mergeCell ref="U67:W67"/>
    <mergeCell ref="U64:W65"/>
    <mergeCell ref="X64:Z65"/>
    <mergeCell ref="G66:H66"/>
    <mergeCell ref="I66:K66"/>
    <mergeCell ref="L66:N66"/>
    <mergeCell ref="O66:Q66"/>
    <mergeCell ref="R66:T66"/>
    <mergeCell ref="U66:W66"/>
    <mergeCell ref="X66:Z66"/>
    <mergeCell ref="X71:Z71"/>
    <mergeCell ref="G72:H72"/>
    <mergeCell ref="I72:K72"/>
    <mergeCell ref="L72:N72"/>
    <mergeCell ref="O72:Q72"/>
    <mergeCell ref="R72:T72"/>
    <mergeCell ref="U72:W72"/>
    <mergeCell ref="X72:Z72"/>
    <mergeCell ref="G71:H71"/>
    <mergeCell ref="I71:K71"/>
    <mergeCell ref="L71:N71"/>
    <mergeCell ref="O71:Q71"/>
    <mergeCell ref="R71:T71"/>
    <mergeCell ref="U71:W71"/>
    <mergeCell ref="X69:Z69"/>
    <mergeCell ref="G70:H70"/>
    <mergeCell ref="I70:K70"/>
    <mergeCell ref="L70:N70"/>
    <mergeCell ref="O70:Q70"/>
    <mergeCell ref="R70:T70"/>
    <mergeCell ref="U70:W70"/>
    <mergeCell ref="X70:Z70"/>
    <mergeCell ref="G69:H69"/>
    <mergeCell ref="I69:K69"/>
    <mergeCell ref="L69:N69"/>
    <mergeCell ref="O69:Q69"/>
    <mergeCell ref="R69:T69"/>
    <mergeCell ref="U69:W69"/>
    <mergeCell ref="M81:N81"/>
    <mergeCell ref="M77:N77"/>
    <mergeCell ref="O77:R77"/>
    <mergeCell ref="S77:V77"/>
    <mergeCell ref="W77:Y77"/>
    <mergeCell ref="M78:N78"/>
    <mergeCell ref="O78:R78"/>
    <mergeCell ref="S78:V78"/>
    <mergeCell ref="W78:Y78"/>
    <mergeCell ref="X73:Z73"/>
    <mergeCell ref="G75:N75"/>
    <mergeCell ref="O75:R75"/>
    <mergeCell ref="S75:V75"/>
    <mergeCell ref="W75:Z75"/>
    <mergeCell ref="G76:L78"/>
    <mergeCell ref="M76:N76"/>
    <mergeCell ref="O76:R76"/>
    <mergeCell ref="S76:V76"/>
    <mergeCell ref="W76:Y76"/>
    <mergeCell ref="G73:H73"/>
    <mergeCell ref="I73:K73"/>
    <mergeCell ref="L73:N73"/>
    <mergeCell ref="O73:Q73"/>
    <mergeCell ref="R73:T73"/>
    <mergeCell ref="U73:W73"/>
    <mergeCell ref="G86:H87"/>
    <mergeCell ref="I86:T86"/>
    <mergeCell ref="I87:N87"/>
    <mergeCell ref="O87:T87"/>
    <mergeCell ref="G88:H88"/>
    <mergeCell ref="I88:N88"/>
    <mergeCell ref="O88:T88"/>
    <mergeCell ref="S83:V83"/>
    <mergeCell ref="W83:Y83"/>
    <mergeCell ref="M84:N84"/>
    <mergeCell ref="O84:R84"/>
    <mergeCell ref="S84:V84"/>
    <mergeCell ref="W84:Y84"/>
    <mergeCell ref="O81:R81"/>
    <mergeCell ref="S81:V81"/>
    <mergeCell ref="W81:Y81"/>
    <mergeCell ref="G82:L84"/>
    <mergeCell ref="M82:N82"/>
    <mergeCell ref="O82:R82"/>
    <mergeCell ref="S82:V82"/>
    <mergeCell ref="W82:Y82"/>
    <mergeCell ref="M83:N83"/>
    <mergeCell ref="O83:R83"/>
    <mergeCell ref="G79:L81"/>
    <mergeCell ref="M79:N79"/>
    <mergeCell ref="O79:R79"/>
    <mergeCell ref="S79:V79"/>
    <mergeCell ref="W79:Y79"/>
    <mergeCell ref="M80:N80"/>
    <mergeCell ref="O80:R80"/>
    <mergeCell ref="S80:V80"/>
    <mergeCell ref="W80:Y80"/>
    <mergeCell ref="G93:H93"/>
    <mergeCell ref="I93:N93"/>
    <mergeCell ref="O93:T93"/>
    <mergeCell ref="A96:A97"/>
    <mergeCell ref="E96:E103"/>
    <mergeCell ref="G96:M97"/>
    <mergeCell ref="N96:V97"/>
    <mergeCell ref="G91:H91"/>
    <mergeCell ref="I91:N91"/>
    <mergeCell ref="O91:T91"/>
    <mergeCell ref="G92:H92"/>
    <mergeCell ref="I92:N92"/>
    <mergeCell ref="O92:T92"/>
    <mergeCell ref="G89:H89"/>
    <mergeCell ref="I89:N89"/>
    <mergeCell ref="O89:T89"/>
    <mergeCell ref="G90:H90"/>
    <mergeCell ref="I90:N90"/>
    <mergeCell ref="O90:T90"/>
    <mergeCell ref="AB130:AD132"/>
    <mergeCell ref="G132:Z137"/>
    <mergeCell ref="B140:B143"/>
    <mergeCell ref="C140:C143"/>
    <mergeCell ref="D140:D143"/>
    <mergeCell ref="E140:E143"/>
    <mergeCell ref="G140:M141"/>
    <mergeCell ref="N140:V141"/>
    <mergeCell ref="AB140:AD142"/>
    <mergeCell ref="B130:B133"/>
    <mergeCell ref="C130:C133"/>
    <mergeCell ref="D130:D133"/>
    <mergeCell ref="E130:E133"/>
    <mergeCell ref="G130:M131"/>
    <mergeCell ref="N130:V131"/>
    <mergeCell ref="AB96:AD98"/>
    <mergeCell ref="G99:Z99"/>
    <mergeCell ref="G101:Z102"/>
    <mergeCell ref="G104:Z105"/>
    <mergeCell ref="E107:X120"/>
    <mergeCell ref="E121:E129"/>
    <mergeCell ref="N145:V146"/>
    <mergeCell ref="AB145:AD148"/>
    <mergeCell ref="G148:N148"/>
    <mergeCell ref="O148:P148"/>
    <mergeCell ref="R148:S148"/>
    <mergeCell ref="G150:V150"/>
    <mergeCell ref="W150:Z150"/>
    <mergeCell ref="A145:A146"/>
    <mergeCell ref="B145:B171"/>
    <mergeCell ref="C145:C171"/>
    <mergeCell ref="D145:D171"/>
    <mergeCell ref="E145:E181"/>
    <mergeCell ref="G145:M146"/>
    <mergeCell ref="G152:V152"/>
    <mergeCell ref="G158:H158"/>
    <mergeCell ref="I158:J158"/>
    <mergeCell ref="K158:N158"/>
    <mergeCell ref="O158:P158"/>
    <mergeCell ref="Q158:R158"/>
    <mergeCell ref="S158:Z158"/>
    <mergeCell ref="G159:H159"/>
    <mergeCell ref="I159:J159"/>
    <mergeCell ref="K159:N160"/>
    <mergeCell ref="O159:P160"/>
    <mergeCell ref="Q159:R159"/>
    <mergeCell ref="S159:Z159"/>
    <mergeCell ref="G160:H160"/>
    <mergeCell ref="W152:Z152"/>
    <mergeCell ref="G156:H157"/>
    <mergeCell ref="I156:J156"/>
    <mergeCell ref="K156:P156"/>
    <mergeCell ref="Q156:R156"/>
    <mergeCell ref="S156:Z157"/>
    <mergeCell ref="I157:J157"/>
    <mergeCell ref="K157:P157"/>
    <mergeCell ref="Q157:R157"/>
    <mergeCell ref="G162:H162"/>
    <mergeCell ref="I162:J162"/>
    <mergeCell ref="K162:N163"/>
    <mergeCell ref="O162:P163"/>
    <mergeCell ref="Q162:R162"/>
    <mergeCell ref="S162:Z162"/>
    <mergeCell ref="G163:H163"/>
    <mergeCell ref="I163:J163"/>
    <mergeCell ref="Q163:R163"/>
    <mergeCell ref="S163:Z163"/>
    <mergeCell ref="I160:J160"/>
    <mergeCell ref="Q160:R160"/>
    <mergeCell ref="S160:Z160"/>
    <mergeCell ref="G161:H161"/>
    <mergeCell ref="I161:J161"/>
    <mergeCell ref="K161:N161"/>
    <mergeCell ref="O161:P161"/>
    <mergeCell ref="Q161:R161"/>
    <mergeCell ref="S161:Z161"/>
    <mergeCell ref="G168:H168"/>
    <mergeCell ref="I168:J168"/>
    <mergeCell ref="K168:N168"/>
    <mergeCell ref="O168:P168"/>
    <mergeCell ref="Q168:R168"/>
    <mergeCell ref="S168:Z168"/>
    <mergeCell ref="G166:H167"/>
    <mergeCell ref="I166:J166"/>
    <mergeCell ref="K166:P166"/>
    <mergeCell ref="Q166:R166"/>
    <mergeCell ref="S166:Z167"/>
    <mergeCell ref="I167:J167"/>
    <mergeCell ref="K167:P167"/>
    <mergeCell ref="Q167:R167"/>
    <mergeCell ref="G164:H164"/>
    <mergeCell ref="I164:J164"/>
    <mergeCell ref="K164:N164"/>
    <mergeCell ref="O164:P164"/>
    <mergeCell ref="Q164:R164"/>
    <mergeCell ref="S164:Z164"/>
    <mergeCell ref="G172:H172"/>
    <mergeCell ref="I172:J172"/>
    <mergeCell ref="K172:N173"/>
    <mergeCell ref="O172:P173"/>
    <mergeCell ref="Q172:R172"/>
    <mergeCell ref="S172:Z172"/>
    <mergeCell ref="G173:H173"/>
    <mergeCell ref="I173:J173"/>
    <mergeCell ref="Q173:R173"/>
    <mergeCell ref="S173:Z173"/>
    <mergeCell ref="G171:H171"/>
    <mergeCell ref="I171:J171"/>
    <mergeCell ref="K171:N171"/>
    <mergeCell ref="O171:P171"/>
    <mergeCell ref="Q171:R171"/>
    <mergeCell ref="S171:Z171"/>
    <mergeCell ref="G169:H169"/>
    <mergeCell ref="I169:J169"/>
    <mergeCell ref="K169:N170"/>
    <mergeCell ref="O169:P170"/>
    <mergeCell ref="Q169:R169"/>
    <mergeCell ref="S169:Z169"/>
    <mergeCell ref="G170:H170"/>
    <mergeCell ref="I170:J170"/>
    <mergeCell ref="Q170:R170"/>
    <mergeCell ref="S170:Z170"/>
    <mergeCell ref="AB198:AD200"/>
    <mergeCell ref="G201:N201"/>
    <mergeCell ref="O201:P201"/>
    <mergeCell ref="R201:S201"/>
    <mergeCell ref="G202:AA203"/>
    <mergeCell ref="G205:J205"/>
    <mergeCell ref="K205:N205"/>
    <mergeCell ref="P205:AA225"/>
    <mergeCell ref="G206:I206"/>
    <mergeCell ref="K206:M206"/>
    <mergeCell ref="E183:E195"/>
    <mergeCell ref="C198:C203"/>
    <mergeCell ref="D198:D203"/>
    <mergeCell ref="E198:E203"/>
    <mergeCell ref="G198:M199"/>
    <mergeCell ref="N198:Z199"/>
    <mergeCell ref="G174:H174"/>
    <mergeCell ref="I174:J174"/>
    <mergeCell ref="K174:N174"/>
    <mergeCell ref="O174:P174"/>
    <mergeCell ref="Q174:R174"/>
    <mergeCell ref="S174:Z174"/>
    <mergeCell ref="AB227:AD231"/>
    <mergeCell ref="G230:V230"/>
    <mergeCell ref="G232:K232"/>
    <mergeCell ref="L232:P232"/>
    <mergeCell ref="Q232:V232"/>
    <mergeCell ref="AB232:AD236"/>
    <mergeCell ref="G233:K233"/>
    <mergeCell ref="L233:P233"/>
    <mergeCell ref="Q233:V233"/>
    <mergeCell ref="G234:K234"/>
    <mergeCell ref="A227:A231"/>
    <mergeCell ref="C227:C229"/>
    <mergeCell ref="D227:D229"/>
    <mergeCell ref="E227:E267"/>
    <mergeCell ref="G227:M228"/>
    <mergeCell ref="N227:V228"/>
    <mergeCell ref="L234:P234"/>
    <mergeCell ref="Q234:V234"/>
    <mergeCell ref="G235:K235"/>
    <mergeCell ref="L235:P235"/>
    <mergeCell ref="G241:K241"/>
    <mergeCell ref="L241:P241"/>
    <mergeCell ref="Q241:V241"/>
    <mergeCell ref="G242:K242"/>
    <mergeCell ref="L242:P242"/>
    <mergeCell ref="Q242:T242"/>
    <mergeCell ref="U242:V242"/>
    <mergeCell ref="W237:AA237"/>
    <mergeCell ref="G239:K239"/>
    <mergeCell ref="L239:P239"/>
    <mergeCell ref="Q239:V239"/>
    <mergeCell ref="G240:K240"/>
    <mergeCell ref="L240:P240"/>
    <mergeCell ref="Q240:V240"/>
    <mergeCell ref="Q235:T235"/>
    <mergeCell ref="U235:V235"/>
    <mergeCell ref="G236:P236"/>
    <mergeCell ref="Q236:V236"/>
    <mergeCell ref="G237:M237"/>
    <mergeCell ref="N237:P237"/>
    <mergeCell ref="Q237:V237"/>
    <mergeCell ref="W252:AA252"/>
    <mergeCell ref="G249:K249"/>
    <mergeCell ref="L249:P249"/>
    <mergeCell ref="Q249:V249"/>
    <mergeCell ref="G250:K250"/>
    <mergeCell ref="L250:P250"/>
    <mergeCell ref="Q250:T250"/>
    <mergeCell ref="U250:V250"/>
    <mergeCell ref="G245:V245"/>
    <mergeCell ref="G247:K247"/>
    <mergeCell ref="L247:P247"/>
    <mergeCell ref="Q247:V247"/>
    <mergeCell ref="G248:K248"/>
    <mergeCell ref="L248:P248"/>
    <mergeCell ref="Q248:V248"/>
    <mergeCell ref="G243:P243"/>
    <mergeCell ref="Q243:V243"/>
    <mergeCell ref="G244:M244"/>
    <mergeCell ref="N244:P244"/>
    <mergeCell ref="Q244:V244"/>
    <mergeCell ref="W244:AA244"/>
    <mergeCell ref="R255:V255"/>
    <mergeCell ref="G257:K257"/>
    <mergeCell ref="L257:P257"/>
    <mergeCell ref="Q257:V257"/>
    <mergeCell ref="G258:K258"/>
    <mergeCell ref="L258:P258"/>
    <mergeCell ref="Q258:V258"/>
    <mergeCell ref="G253:K253"/>
    <mergeCell ref="L253:Q253"/>
    <mergeCell ref="G254:K254"/>
    <mergeCell ref="L254:O254"/>
    <mergeCell ref="P254:Q254"/>
    <mergeCell ref="G255:K255"/>
    <mergeCell ref="L255:O255"/>
    <mergeCell ref="P255:Q255"/>
    <mergeCell ref="G251:P251"/>
    <mergeCell ref="Q251:V251"/>
    <mergeCell ref="G252:M252"/>
    <mergeCell ref="N252:P252"/>
    <mergeCell ref="Q252:V252"/>
    <mergeCell ref="G263:K263"/>
    <mergeCell ref="L263:Q263"/>
    <mergeCell ref="G264:K264"/>
    <mergeCell ref="L264:O264"/>
    <mergeCell ref="P264:Q264"/>
    <mergeCell ref="G265:K265"/>
    <mergeCell ref="L265:O265"/>
    <mergeCell ref="P265:Q265"/>
    <mergeCell ref="G261:P261"/>
    <mergeCell ref="Q261:V261"/>
    <mergeCell ref="G262:M262"/>
    <mergeCell ref="N262:P262"/>
    <mergeCell ref="Q262:V262"/>
    <mergeCell ref="W262:AA262"/>
    <mergeCell ref="G259:K259"/>
    <mergeCell ref="L259:P259"/>
    <mergeCell ref="Q259:V259"/>
    <mergeCell ref="G260:K260"/>
    <mergeCell ref="L260:P260"/>
    <mergeCell ref="Q260:T260"/>
    <mergeCell ref="U260:V260"/>
    <mergeCell ref="Q273:U274"/>
    <mergeCell ref="V273:Z274"/>
    <mergeCell ref="G275:H276"/>
    <mergeCell ref="I275:P275"/>
    <mergeCell ref="Q275:U275"/>
    <mergeCell ref="V275:Z275"/>
    <mergeCell ref="I276:P276"/>
    <mergeCell ref="Q276:U276"/>
    <mergeCell ref="V276:Z276"/>
    <mergeCell ref="R265:V265"/>
    <mergeCell ref="W266:AA266"/>
    <mergeCell ref="A270:A296"/>
    <mergeCell ref="B270:B296"/>
    <mergeCell ref="C270:C296"/>
    <mergeCell ref="D270:D296"/>
    <mergeCell ref="G270:Y270"/>
    <mergeCell ref="G271:K271"/>
    <mergeCell ref="G272:AA272"/>
    <mergeCell ref="G273:P274"/>
    <mergeCell ref="G283:P283"/>
    <mergeCell ref="Q283:U283"/>
    <mergeCell ref="V283:Z283"/>
    <mergeCell ref="G284:P284"/>
    <mergeCell ref="Q284:U284"/>
    <mergeCell ref="V284:Z284"/>
    <mergeCell ref="G280:Z280"/>
    <mergeCell ref="G281:P281"/>
    <mergeCell ref="Q281:U281"/>
    <mergeCell ref="V281:Z281"/>
    <mergeCell ref="G282:P282"/>
    <mergeCell ref="Q282:U282"/>
    <mergeCell ref="V282:Z282"/>
    <mergeCell ref="G277:H278"/>
    <mergeCell ref="I277:P277"/>
    <mergeCell ref="Q277:U277"/>
    <mergeCell ref="V277:Z277"/>
    <mergeCell ref="I278:P278"/>
    <mergeCell ref="Q278:U278"/>
    <mergeCell ref="V278:Z278"/>
    <mergeCell ref="G289:P289"/>
    <mergeCell ref="Q289:U289"/>
    <mergeCell ref="V289:Z289"/>
    <mergeCell ref="G290:P290"/>
    <mergeCell ref="Q290:U290"/>
    <mergeCell ref="V290:Z290"/>
    <mergeCell ref="G287:P287"/>
    <mergeCell ref="Q287:U287"/>
    <mergeCell ref="V287:Z287"/>
    <mergeCell ref="G288:P288"/>
    <mergeCell ref="Q288:U288"/>
    <mergeCell ref="V288:Z288"/>
    <mergeCell ref="G285:P285"/>
    <mergeCell ref="Q285:U285"/>
    <mergeCell ref="V285:Z285"/>
    <mergeCell ref="G286:P286"/>
    <mergeCell ref="Q286:U286"/>
    <mergeCell ref="V286:Z286"/>
    <mergeCell ref="G295:Z295"/>
    <mergeCell ref="G296:Z296"/>
    <mergeCell ref="G299:P299"/>
    <mergeCell ref="Q299:U299"/>
    <mergeCell ref="V299:Z299"/>
    <mergeCell ref="G300:P301"/>
    <mergeCell ref="Q300:U301"/>
    <mergeCell ref="V300:Z301"/>
    <mergeCell ref="G293:P293"/>
    <mergeCell ref="Q293:U293"/>
    <mergeCell ref="V293:Z293"/>
    <mergeCell ref="G294:P294"/>
    <mergeCell ref="Q294:U294"/>
    <mergeCell ref="V294:Z294"/>
    <mergeCell ref="G291:P291"/>
    <mergeCell ref="Q291:U291"/>
    <mergeCell ref="V291:Z291"/>
    <mergeCell ref="G292:P292"/>
    <mergeCell ref="Q292:U292"/>
    <mergeCell ref="V292:Z292"/>
    <mergeCell ref="G306:P306"/>
    <mergeCell ref="Q306:U306"/>
    <mergeCell ref="V306:Z306"/>
    <mergeCell ref="G307:P307"/>
    <mergeCell ref="Q307:U307"/>
    <mergeCell ref="V307:Z307"/>
    <mergeCell ref="G304:P304"/>
    <mergeCell ref="Q304:U304"/>
    <mergeCell ref="V304:Z304"/>
    <mergeCell ref="G305:P305"/>
    <mergeCell ref="Q305:U305"/>
    <mergeCell ref="V305:Z305"/>
    <mergeCell ref="G302:P302"/>
    <mergeCell ref="Q302:U302"/>
    <mergeCell ref="V302:Z302"/>
    <mergeCell ref="G303:P303"/>
    <mergeCell ref="Q303:U303"/>
    <mergeCell ref="V303:Z303"/>
    <mergeCell ref="G318:R320"/>
    <mergeCell ref="S318:Z320"/>
    <mergeCell ref="G323:R323"/>
    <mergeCell ref="S323:Z323"/>
    <mergeCell ref="G324:R324"/>
    <mergeCell ref="S324:Z324"/>
    <mergeCell ref="AB312:AD314"/>
    <mergeCell ref="G315:R315"/>
    <mergeCell ref="G316:R316"/>
    <mergeCell ref="S316:Z316"/>
    <mergeCell ref="G317:R317"/>
    <mergeCell ref="S317:Z317"/>
    <mergeCell ref="G308:P308"/>
    <mergeCell ref="Q308:U308"/>
    <mergeCell ref="V308:Z308"/>
    <mergeCell ref="A312:A315"/>
    <mergeCell ref="B312:B314"/>
    <mergeCell ref="C312:C319"/>
    <mergeCell ref="D312:D315"/>
    <mergeCell ref="E312:E317"/>
    <mergeCell ref="G312:M313"/>
    <mergeCell ref="N312:Z313"/>
    <mergeCell ref="R364:W365"/>
    <mergeCell ref="X364:Y365"/>
    <mergeCell ref="G366:H367"/>
    <mergeCell ref="I366:Q367"/>
    <mergeCell ref="R366:W367"/>
    <mergeCell ref="X366:Y367"/>
    <mergeCell ref="AB356:AD358"/>
    <mergeCell ref="G359:O359"/>
    <mergeCell ref="G361:N361"/>
    <mergeCell ref="O361:V361"/>
    <mergeCell ref="G363:Q363"/>
    <mergeCell ref="R363:W363"/>
    <mergeCell ref="X363:Z363"/>
    <mergeCell ref="G325:R327"/>
    <mergeCell ref="S325:Z327"/>
    <mergeCell ref="A356:A357"/>
    <mergeCell ref="C356:C357"/>
    <mergeCell ref="D356:D357"/>
    <mergeCell ref="E356:E393"/>
    <mergeCell ref="G356:M357"/>
    <mergeCell ref="N356:V357"/>
    <mergeCell ref="G364:H365"/>
    <mergeCell ref="I364:Q365"/>
    <mergeCell ref="I376:Q377"/>
    <mergeCell ref="R376:W377"/>
    <mergeCell ref="X376:Y377"/>
    <mergeCell ref="I378:Q379"/>
    <mergeCell ref="R378:W379"/>
    <mergeCell ref="X378:Y379"/>
    <mergeCell ref="I372:Q373"/>
    <mergeCell ref="R372:W373"/>
    <mergeCell ref="X372:Y373"/>
    <mergeCell ref="G374:H375"/>
    <mergeCell ref="I374:Q375"/>
    <mergeCell ref="R374:W375"/>
    <mergeCell ref="X374:Y375"/>
    <mergeCell ref="G368:H369"/>
    <mergeCell ref="I368:Q369"/>
    <mergeCell ref="R368:W369"/>
    <mergeCell ref="X368:Y369"/>
    <mergeCell ref="I370:Q371"/>
    <mergeCell ref="R370:W371"/>
    <mergeCell ref="X370:Y371"/>
    <mergeCell ref="X384:Y385"/>
    <mergeCell ref="G386:H387"/>
    <mergeCell ref="I386:K391"/>
    <mergeCell ref="L386:Q386"/>
    <mergeCell ref="R386:W391"/>
    <mergeCell ref="X386:Y391"/>
    <mergeCell ref="L387:Q387"/>
    <mergeCell ref="L388:M391"/>
    <mergeCell ref="N388:Q389"/>
    <mergeCell ref="N390:Q391"/>
    <mergeCell ref="G380:H381"/>
    <mergeCell ref="I380:K385"/>
    <mergeCell ref="L380:Q381"/>
    <mergeCell ref="R380:W381"/>
    <mergeCell ref="X380:Y381"/>
    <mergeCell ref="L382:Q383"/>
    <mergeCell ref="R382:W383"/>
    <mergeCell ref="X382:Y383"/>
    <mergeCell ref="L384:Q385"/>
    <mergeCell ref="R384:W385"/>
    <mergeCell ref="G400:H401"/>
    <mergeCell ref="I400:Q401"/>
    <mergeCell ref="R400:W401"/>
    <mergeCell ref="X400:Y401"/>
    <mergeCell ref="A404:A405"/>
    <mergeCell ref="C404:C409"/>
    <mergeCell ref="E404:E409"/>
    <mergeCell ref="G396:H397"/>
    <mergeCell ref="I396:Q397"/>
    <mergeCell ref="R396:W397"/>
    <mergeCell ref="X396:Y397"/>
    <mergeCell ref="G398:H399"/>
    <mergeCell ref="I398:Q399"/>
    <mergeCell ref="R398:W399"/>
    <mergeCell ref="X398:Y399"/>
    <mergeCell ref="G392:H393"/>
    <mergeCell ref="I392:Q393"/>
    <mergeCell ref="R392:W393"/>
    <mergeCell ref="X392:Y393"/>
    <mergeCell ref="G394:H395"/>
    <mergeCell ref="I394:Q395"/>
    <mergeCell ref="R394:W395"/>
    <mergeCell ref="X394:Y395"/>
    <mergeCell ref="C410:C413"/>
    <mergeCell ref="E410:E413"/>
    <mergeCell ref="AB410:AD412"/>
    <mergeCell ref="G411:M412"/>
    <mergeCell ref="O411:P414"/>
    <mergeCell ref="Q411:S411"/>
    <mergeCell ref="T411:Y414"/>
    <mergeCell ref="Q413:S413"/>
    <mergeCell ref="AB413:AD415"/>
    <mergeCell ref="AB404:AD406"/>
    <mergeCell ref="G405:M406"/>
    <mergeCell ref="O405:P406"/>
    <mergeCell ref="Q405:Z406"/>
    <mergeCell ref="O407:P408"/>
    <mergeCell ref="Q407:Z408"/>
    <mergeCell ref="AB407:AD409"/>
    <mergeCell ref="O409:P410"/>
    <mergeCell ref="Q409:Z410"/>
    <mergeCell ref="AB417:AD420"/>
    <mergeCell ref="G420:W420"/>
    <mergeCell ref="G421:H422"/>
    <mergeCell ref="I421:L422"/>
    <mergeCell ref="M421:P421"/>
    <mergeCell ref="Q421:Z421"/>
    <mergeCell ref="M422:P422"/>
    <mergeCell ref="Q422:U422"/>
    <mergeCell ref="V422:Z422"/>
    <mergeCell ref="A417:A418"/>
    <mergeCell ref="B417:B418"/>
    <mergeCell ref="C417:C420"/>
    <mergeCell ref="E417:E423"/>
    <mergeCell ref="G417:M418"/>
    <mergeCell ref="N417:V418"/>
    <mergeCell ref="G423:H424"/>
    <mergeCell ref="I423:L424"/>
    <mergeCell ref="M423:S423"/>
    <mergeCell ref="T423:Z423"/>
    <mergeCell ref="AB432:AD437"/>
    <mergeCell ref="G435:W435"/>
    <mergeCell ref="G436:L436"/>
    <mergeCell ref="M436:Z436"/>
    <mergeCell ref="G437:L437"/>
    <mergeCell ref="M437:O437"/>
    <mergeCell ref="Q437:V437"/>
    <mergeCell ref="W437:Y437"/>
    <mergeCell ref="G429:H429"/>
    <mergeCell ref="P429:Y429"/>
    <mergeCell ref="G430:H430"/>
    <mergeCell ref="M430:Y430"/>
    <mergeCell ref="B432:B433"/>
    <mergeCell ref="E432:E437"/>
    <mergeCell ref="G432:M433"/>
    <mergeCell ref="N432:V433"/>
    <mergeCell ref="M424:S424"/>
    <mergeCell ref="T424:Z424"/>
    <mergeCell ref="G425:H425"/>
    <mergeCell ref="I425:L425"/>
    <mergeCell ref="M425:Y425"/>
    <mergeCell ref="G428:H428"/>
    <mergeCell ref="I428:Z428"/>
    <mergeCell ref="C449:C451"/>
    <mergeCell ref="E449:E451"/>
    <mergeCell ref="G449:M450"/>
    <mergeCell ref="N449:V450"/>
    <mergeCell ref="AB449:AD451"/>
    <mergeCell ref="A452:A453"/>
    <mergeCell ref="C452:C453"/>
    <mergeCell ref="E452:E453"/>
    <mergeCell ref="G452:M453"/>
    <mergeCell ref="N452:V453"/>
    <mergeCell ref="C439:C441"/>
    <mergeCell ref="E439:E447"/>
    <mergeCell ref="G440:M441"/>
    <mergeCell ref="N440:V441"/>
    <mergeCell ref="AB440:AD442"/>
    <mergeCell ref="G444:M445"/>
    <mergeCell ref="N444:V445"/>
    <mergeCell ref="AB444:AD446"/>
    <mergeCell ref="V460:Y460"/>
    <mergeCell ref="J461:M461"/>
    <mergeCell ref="N461:Q461"/>
    <mergeCell ref="R461:U461"/>
    <mergeCell ref="V461:Y461"/>
    <mergeCell ref="AB461:AD463"/>
    <mergeCell ref="C458:C459"/>
    <mergeCell ref="E458:E460"/>
    <mergeCell ref="AB458:AD460"/>
    <mergeCell ref="G459:M459"/>
    <mergeCell ref="N459:U459"/>
    <mergeCell ref="V459:Y459"/>
    <mergeCell ref="G460:I461"/>
    <mergeCell ref="J460:M460"/>
    <mergeCell ref="N460:Q460"/>
    <mergeCell ref="R460:U460"/>
    <mergeCell ref="AB452:AD453"/>
    <mergeCell ref="C455:C456"/>
    <mergeCell ref="E455:E456"/>
    <mergeCell ref="G455:M456"/>
    <mergeCell ref="N455:V456"/>
    <mergeCell ref="AB455:AD456"/>
    <mergeCell ref="A465:A475"/>
    <mergeCell ref="C465:C476"/>
    <mergeCell ref="D465:D476"/>
    <mergeCell ref="E465:E491"/>
    <mergeCell ref="G465:M466"/>
    <mergeCell ref="N465:V466"/>
    <mergeCell ref="V471:Y471"/>
    <mergeCell ref="K472:L473"/>
    <mergeCell ref="N472:Q472"/>
    <mergeCell ref="S472:Z472"/>
    <mergeCell ref="G462:I463"/>
    <mergeCell ref="J462:M462"/>
    <mergeCell ref="N462:Q462"/>
    <mergeCell ref="R462:U462"/>
    <mergeCell ref="V462:Y462"/>
    <mergeCell ref="J463:M463"/>
    <mergeCell ref="N463:Q463"/>
    <mergeCell ref="R463:U463"/>
    <mergeCell ref="V463:Y463"/>
    <mergeCell ref="G478:L478"/>
    <mergeCell ref="M478:P478"/>
    <mergeCell ref="Q478:S478"/>
    <mergeCell ref="T478:W478"/>
    <mergeCell ref="X478:Z478"/>
    <mergeCell ref="G479:L479"/>
    <mergeCell ref="M479:Z479"/>
    <mergeCell ref="N473:Q473"/>
    <mergeCell ref="S473:U473"/>
    <mergeCell ref="V473:Y473"/>
    <mergeCell ref="G475:T475"/>
    <mergeCell ref="G477:L477"/>
    <mergeCell ref="M477:P477"/>
    <mergeCell ref="Q477:S477"/>
    <mergeCell ref="T477:W477"/>
    <mergeCell ref="X477:Z477"/>
    <mergeCell ref="AB465:AD467"/>
    <mergeCell ref="G468:U468"/>
    <mergeCell ref="V468:Z468"/>
    <mergeCell ref="AB468:AD470"/>
    <mergeCell ref="G470:J473"/>
    <mergeCell ref="K470:L471"/>
    <mergeCell ref="N470:Q470"/>
    <mergeCell ref="S470:Z470"/>
    <mergeCell ref="N471:Q471"/>
    <mergeCell ref="S471:U471"/>
    <mergeCell ref="AB493:AD495"/>
    <mergeCell ref="G495:Z495"/>
    <mergeCell ref="G496:Z500"/>
    <mergeCell ref="C502:C508"/>
    <mergeCell ref="D502:D508"/>
    <mergeCell ref="E502:E508"/>
    <mergeCell ref="G502:M503"/>
    <mergeCell ref="N502:V503"/>
    <mergeCell ref="AB502:AD504"/>
    <mergeCell ref="K505:N505"/>
    <mergeCell ref="H483:Z483"/>
    <mergeCell ref="C493:C496"/>
    <mergeCell ref="D493:D495"/>
    <mergeCell ref="E493:E500"/>
    <mergeCell ref="G493:M494"/>
    <mergeCell ref="N493:V494"/>
    <mergeCell ref="X481:Z481"/>
    <mergeCell ref="I482:L482"/>
    <mergeCell ref="M482:P482"/>
    <mergeCell ref="Q482:S482"/>
    <mergeCell ref="T482:W482"/>
    <mergeCell ref="X482:Z482"/>
    <mergeCell ref="G480:H482"/>
    <mergeCell ref="I480:L480"/>
    <mergeCell ref="M480:P480"/>
    <mergeCell ref="Q480:S480"/>
    <mergeCell ref="T480:W480"/>
    <mergeCell ref="X480:Z480"/>
    <mergeCell ref="I481:L481"/>
    <mergeCell ref="M481:P481"/>
    <mergeCell ref="Q481:S481"/>
    <mergeCell ref="T481:W481"/>
    <mergeCell ref="AB511:AD513"/>
    <mergeCell ref="G514:Z514"/>
    <mergeCell ref="G515:J515"/>
    <mergeCell ref="G516:H517"/>
    <mergeCell ref="I516:J516"/>
    <mergeCell ref="K516:L516"/>
    <mergeCell ref="M516:N516"/>
    <mergeCell ref="O516:P516"/>
    <mergeCell ref="Q516:R516"/>
    <mergeCell ref="S516:T516"/>
    <mergeCell ref="U505:Z505"/>
    <mergeCell ref="G506:AA506"/>
    <mergeCell ref="G507:Z508"/>
    <mergeCell ref="A511:A518"/>
    <mergeCell ref="C511:C523"/>
    <mergeCell ref="D511:D523"/>
    <mergeCell ref="E511:E523"/>
    <mergeCell ref="G511:M512"/>
    <mergeCell ref="N511:V512"/>
    <mergeCell ref="U516:V516"/>
    <mergeCell ref="G520:J520"/>
    <mergeCell ref="X520:AA524"/>
    <mergeCell ref="G521:H522"/>
    <mergeCell ref="I521:J521"/>
    <mergeCell ref="K521:L521"/>
    <mergeCell ref="M521:N521"/>
    <mergeCell ref="O521:P521"/>
    <mergeCell ref="Q521:R521"/>
    <mergeCell ref="S521:T521"/>
    <mergeCell ref="U521:V521"/>
    <mergeCell ref="K519:L519"/>
    <mergeCell ref="M519:N519"/>
    <mergeCell ref="O519:P519"/>
    <mergeCell ref="Q519:R519"/>
    <mergeCell ref="S519:T519"/>
    <mergeCell ref="U519:V519"/>
    <mergeCell ref="U517:V517"/>
    <mergeCell ref="G518:H519"/>
    <mergeCell ref="I518:J518"/>
    <mergeCell ref="K518:L518"/>
    <mergeCell ref="M518:N518"/>
    <mergeCell ref="O518:P518"/>
    <mergeCell ref="Q518:R518"/>
    <mergeCell ref="S518:T518"/>
    <mergeCell ref="U518:V518"/>
    <mergeCell ref="I519:J519"/>
    <mergeCell ref="I517:J517"/>
    <mergeCell ref="K517:L517"/>
    <mergeCell ref="M517:N517"/>
    <mergeCell ref="O517:P517"/>
    <mergeCell ref="Q517:R517"/>
    <mergeCell ref="S517:T517"/>
    <mergeCell ref="G525:AA525"/>
    <mergeCell ref="G528:L528"/>
    <mergeCell ref="M528:P528"/>
    <mergeCell ref="Q528:S528"/>
    <mergeCell ref="T528:W528"/>
    <mergeCell ref="X528:Z528"/>
    <mergeCell ref="K524:L524"/>
    <mergeCell ref="M524:N524"/>
    <mergeCell ref="O524:P524"/>
    <mergeCell ref="Q524:R524"/>
    <mergeCell ref="S524:T524"/>
    <mergeCell ref="U524:V524"/>
    <mergeCell ref="U522:V522"/>
    <mergeCell ref="G523:H524"/>
    <mergeCell ref="I523:J523"/>
    <mergeCell ref="K523:L523"/>
    <mergeCell ref="M523:N523"/>
    <mergeCell ref="O523:P523"/>
    <mergeCell ref="Q523:R523"/>
    <mergeCell ref="S523:T523"/>
    <mergeCell ref="U523:V523"/>
    <mergeCell ref="I524:J524"/>
    <mergeCell ref="I522:J522"/>
    <mergeCell ref="K522:L522"/>
    <mergeCell ref="M522:N522"/>
    <mergeCell ref="O522:P522"/>
    <mergeCell ref="Q522:R522"/>
    <mergeCell ref="S522:T522"/>
    <mergeCell ref="A538:A539"/>
    <mergeCell ref="C538:C539"/>
    <mergeCell ref="E538:E543"/>
    <mergeCell ref="G538:M539"/>
    <mergeCell ref="N538:V539"/>
    <mergeCell ref="AB538:AD539"/>
    <mergeCell ref="G531:L531"/>
    <mergeCell ref="M531:P531"/>
    <mergeCell ref="Q531:S531"/>
    <mergeCell ref="T531:W531"/>
    <mergeCell ref="X531:Z531"/>
    <mergeCell ref="H532:AA532"/>
    <mergeCell ref="G529:L529"/>
    <mergeCell ref="M529:P529"/>
    <mergeCell ref="Q529:S529"/>
    <mergeCell ref="T529:W529"/>
    <mergeCell ref="X529:Z529"/>
    <mergeCell ref="G530:L530"/>
    <mergeCell ref="M530:P530"/>
    <mergeCell ref="Q530:S530"/>
    <mergeCell ref="T530:W530"/>
    <mergeCell ref="X530:Z530"/>
    <mergeCell ref="G557:Z558"/>
    <mergeCell ref="G559:Z559"/>
    <mergeCell ref="G560:Z561"/>
    <mergeCell ref="A563:A564"/>
    <mergeCell ref="C563:C564"/>
    <mergeCell ref="E563:E565"/>
    <mergeCell ref="G563:M564"/>
    <mergeCell ref="N563:V564"/>
    <mergeCell ref="G547:Z551"/>
    <mergeCell ref="C554:C555"/>
    <mergeCell ref="E554:E556"/>
    <mergeCell ref="G554:M555"/>
    <mergeCell ref="N554:V555"/>
    <mergeCell ref="AB554:AD555"/>
    <mergeCell ref="G556:Z556"/>
    <mergeCell ref="C544:C545"/>
    <mergeCell ref="E544:E545"/>
    <mergeCell ref="G544:M545"/>
    <mergeCell ref="N544:V545"/>
    <mergeCell ref="AB544:AD545"/>
    <mergeCell ref="G546:Z546"/>
    <mergeCell ref="N572:Q572"/>
    <mergeCell ref="R572:U572"/>
    <mergeCell ref="G573:I574"/>
    <mergeCell ref="J573:M573"/>
    <mergeCell ref="N573:Q573"/>
    <mergeCell ref="R573:U573"/>
    <mergeCell ref="J574:M574"/>
    <mergeCell ref="N574:Q574"/>
    <mergeCell ref="R574:U574"/>
    <mergeCell ref="AB563:AD564"/>
    <mergeCell ref="A568:A569"/>
    <mergeCell ref="C568:C576"/>
    <mergeCell ref="D568:D569"/>
    <mergeCell ref="E568:E581"/>
    <mergeCell ref="G568:M569"/>
    <mergeCell ref="N568:V569"/>
    <mergeCell ref="AB568:AD570"/>
    <mergeCell ref="G571:Q571"/>
    <mergeCell ref="G572:M572"/>
    <mergeCell ref="G578:U578"/>
    <mergeCell ref="G579:Z582"/>
    <mergeCell ref="A587:A606"/>
    <mergeCell ref="B587:B588"/>
    <mergeCell ref="C587:C589"/>
    <mergeCell ref="D587:D588"/>
    <mergeCell ref="E587:E605"/>
    <mergeCell ref="G587:M588"/>
    <mergeCell ref="N587:V588"/>
    <mergeCell ref="G593:M593"/>
    <mergeCell ref="G575:I576"/>
    <mergeCell ref="J575:M575"/>
    <mergeCell ref="N575:Q575"/>
    <mergeCell ref="R575:U575"/>
    <mergeCell ref="J576:M576"/>
    <mergeCell ref="N576:Q576"/>
    <mergeCell ref="R576:U576"/>
    <mergeCell ref="G598:M598"/>
    <mergeCell ref="N598:T598"/>
    <mergeCell ref="U598:V598"/>
    <mergeCell ref="G599:M599"/>
    <mergeCell ref="N599:T599"/>
    <mergeCell ref="U599:V599"/>
    <mergeCell ref="G596:M596"/>
    <mergeCell ref="N596:T596"/>
    <mergeCell ref="U596:V596"/>
    <mergeCell ref="G597:M597"/>
    <mergeCell ref="N597:T597"/>
    <mergeCell ref="U597:V597"/>
    <mergeCell ref="N593:T593"/>
    <mergeCell ref="U593:V593"/>
    <mergeCell ref="G594:M594"/>
    <mergeCell ref="N594:T594"/>
    <mergeCell ref="U594:V594"/>
    <mergeCell ref="G595:M595"/>
    <mergeCell ref="N595:T595"/>
    <mergeCell ref="U595:V595"/>
    <mergeCell ref="G604:M604"/>
    <mergeCell ref="N604:T604"/>
    <mergeCell ref="U604:V604"/>
    <mergeCell ref="G605:M605"/>
    <mergeCell ref="N605:T605"/>
    <mergeCell ref="U605:V605"/>
    <mergeCell ref="G602:M602"/>
    <mergeCell ref="N602:T602"/>
    <mergeCell ref="U602:V602"/>
    <mergeCell ref="G603:M603"/>
    <mergeCell ref="N603:T603"/>
    <mergeCell ref="U603:V603"/>
    <mergeCell ref="G600:M600"/>
    <mergeCell ref="N600:T600"/>
    <mergeCell ref="U600:V600"/>
    <mergeCell ref="G601:M601"/>
    <mergeCell ref="N601:T601"/>
    <mergeCell ref="U601:V601"/>
    <mergeCell ref="G610:M610"/>
    <mergeCell ref="N610:T610"/>
    <mergeCell ref="U610:V610"/>
    <mergeCell ref="G611:M611"/>
    <mergeCell ref="N611:T611"/>
    <mergeCell ref="U611:V611"/>
    <mergeCell ref="G608:M608"/>
    <mergeCell ref="N608:T608"/>
    <mergeCell ref="U608:V608"/>
    <mergeCell ref="G609:M609"/>
    <mergeCell ref="N609:T609"/>
    <mergeCell ref="U609:V609"/>
    <mergeCell ref="G606:M606"/>
    <mergeCell ref="N606:T606"/>
    <mergeCell ref="U606:V606"/>
    <mergeCell ref="G607:M607"/>
    <mergeCell ref="N607:T607"/>
    <mergeCell ref="U607:V607"/>
    <mergeCell ref="U620:U621"/>
    <mergeCell ref="V620:W621"/>
    <mergeCell ref="X620:X621"/>
    <mergeCell ref="E623:E627"/>
    <mergeCell ref="G623:M624"/>
    <mergeCell ref="N623:Z624"/>
    <mergeCell ref="C616:C626"/>
    <mergeCell ref="E616:E620"/>
    <mergeCell ref="G616:M617"/>
    <mergeCell ref="N616:Z617"/>
    <mergeCell ref="AB616:AD619"/>
    <mergeCell ref="G619:X619"/>
    <mergeCell ref="G620:M621"/>
    <mergeCell ref="N620:Q621"/>
    <mergeCell ref="R620:R621"/>
    <mergeCell ref="S620:T621"/>
    <mergeCell ref="G612:M612"/>
    <mergeCell ref="N612:T612"/>
    <mergeCell ref="U612:V612"/>
    <mergeCell ref="G613:M613"/>
    <mergeCell ref="N613:T613"/>
    <mergeCell ref="U613:V613"/>
    <mergeCell ref="AB587:AD614"/>
    <mergeCell ref="G590:M590"/>
    <mergeCell ref="N590:T590"/>
    <mergeCell ref="U590:W590"/>
    <mergeCell ref="G591:M591"/>
    <mergeCell ref="N591:T591"/>
    <mergeCell ref="U591:V591"/>
    <mergeCell ref="G592:M592"/>
    <mergeCell ref="N592:T592"/>
    <mergeCell ref="U592:V592"/>
    <mergeCell ref="N629:Q629"/>
    <mergeCell ref="S629:T629"/>
    <mergeCell ref="V629:W629"/>
    <mergeCell ref="U630:X630"/>
    <mergeCell ref="C633:C649"/>
    <mergeCell ref="E633:E634"/>
    <mergeCell ref="G645:Z646"/>
    <mergeCell ref="P648:S648"/>
    <mergeCell ref="AB623:AD626"/>
    <mergeCell ref="C627:C631"/>
    <mergeCell ref="G627:M628"/>
    <mergeCell ref="N627:Q628"/>
    <mergeCell ref="R627:R628"/>
    <mergeCell ref="S627:T628"/>
    <mergeCell ref="U627:U628"/>
    <mergeCell ref="V627:W628"/>
    <mergeCell ref="X627:X628"/>
    <mergeCell ref="G629:M630"/>
    <mergeCell ref="P650:S650"/>
    <mergeCell ref="G652:V652"/>
    <mergeCell ref="H653:Z653"/>
    <mergeCell ref="H654:Z654"/>
    <mergeCell ref="H655:Z655"/>
    <mergeCell ref="G656:G658"/>
    <mergeCell ref="H656:Z656"/>
    <mergeCell ref="H657:Z658"/>
    <mergeCell ref="AB633:AD635"/>
    <mergeCell ref="G636:V636"/>
    <mergeCell ref="G637:M638"/>
    <mergeCell ref="N637:V638"/>
    <mergeCell ref="AB637:AD639"/>
    <mergeCell ref="E640:E642"/>
    <mergeCell ref="AB640:AD642"/>
    <mergeCell ref="G642:M643"/>
    <mergeCell ref="N642:V643"/>
    <mergeCell ref="U681:W681"/>
    <mergeCell ref="H682:T682"/>
    <mergeCell ref="U682:W682"/>
    <mergeCell ref="H683:T683"/>
    <mergeCell ref="U683:W683"/>
    <mergeCell ref="G685:W685"/>
    <mergeCell ref="N675:V676"/>
    <mergeCell ref="AB675:AD678"/>
    <mergeCell ref="H679:T679"/>
    <mergeCell ref="U679:W679"/>
    <mergeCell ref="H680:T680"/>
    <mergeCell ref="U680:W680"/>
    <mergeCell ref="A675:A683"/>
    <mergeCell ref="B675:B683"/>
    <mergeCell ref="C675:C683"/>
    <mergeCell ref="D675:D683"/>
    <mergeCell ref="E675:E683"/>
    <mergeCell ref="G675:M676"/>
    <mergeCell ref="H681:T681"/>
    <mergeCell ref="B691:B692"/>
    <mergeCell ref="C691:C692"/>
    <mergeCell ref="D691:D692"/>
    <mergeCell ref="E691:E700"/>
    <mergeCell ref="G691:W691"/>
    <mergeCell ref="AB691:AD692"/>
    <mergeCell ref="G692:Z693"/>
    <mergeCell ref="G695:W695"/>
    <mergeCell ref="G696:M697"/>
    <mergeCell ref="N696:Z697"/>
    <mergeCell ref="G686:H686"/>
    <mergeCell ref="I686:W686"/>
    <mergeCell ref="G687:H687"/>
    <mergeCell ref="I687:O687"/>
    <mergeCell ref="P687:W687"/>
    <mergeCell ref="G689:O689"/>
    <mergeCell ref="P689:X689"/>
    <mergeCell ref="A719:A722"/>
    <mergeCell ref="E719:E723"/>
    <mergeCell ref="G719:M720"/>
    <mergeCell ref="N719:V720"/>
    <mergeCell ref="AB719:AD722"/>
    <mergeCell ref="H722:R722"/>
    <mergeCell ref="S722:W722"/>
    <mergeCell ref="H723:R723"/>
    <mergeCell ref="S723:W723"/>
    <mergeCell ref="AB723:AD725"/>
    <mergeCell ref="G699:H700"/>
    <mergeCell ref="I699:Z700"/>
    <mergeCell ref="G701:H704"/>
    <mergeCell ref="I701:Z702"/>
    <mergeCell ref="I703:Z704"/>
    <mergeCell ref="G705:H706"/>
    <mergeCell ref="I705:Z705"/>
    <mergeCell ref="J706:Y706"/>
    <mergeCell ref="H730:R730"/>
    <mergeCell ref="S730:W730"/>
    <mergeCell ref="D733:D734"/>
    <mergeCell ref="E733:E748"/>
    <mergeCell ref="G733:M734"/>
    <mergeCell ref="N733:V734"/>
    <mergeCell ref="H741:R741"/>
    <mergeCell ref="S741:W741"/>
    <mergeCell ref="H727:R727"/>
    <mergeCell ref="S727:W727"/>
    <mergeCell ref="AB727:AD729"/>
    <mergeCell ref="H728:R728"/>
    <mergeCell ref="S728:W728"/>
    <mergeCell ref="H729:R729"/>
    <mergeCell ref="S729:W729"/>
    <mergeCell ref="H724:R724"/>
    <mergeCell ref="S724:W724"/>
    <mergeCell ref="H725:R725"/>
    <mergeCell ref="S725:W725"/>
    <mergeCell ref="H726:R726"/>
    <mergeCell ref="S726:W726"/>
    <mergeCell ref="X738:Y738"/>
    <mergeCell ref="H739:R739"/>
    <mergeCell ref="S739:W739"/>
    <mergeCell ref="X739:Y739"/>
    <mergeCell ref="H740:R740"/>
    <mergeCell ref="S740:W740"/>
    <mergeCell ref="X740:Y740"/>
    <mergeCell ref="AB733:AD736"/>
    <mergeCell ref="H736:R736"/>
    <mergeCell ref="S736:W736"/>
    <mergeCell ref="X736:Z736"/>
    <mergeCell ref="H737:R737"/>
    <mergeCell ref="S737:W737"/>
    <mergeCell ref="X737:Y737"/>
    <mergeCell ref="AB737:AD739"/>
    <mergeCell ref="H738:R738"/>
    <mergeCell ref="S738:W738"/>
    <mergeCell ref="C787:C789"/>
    <mergeCell ref="E787:E795"/>
    <mergeCell ref="A768:A771"/>
    <mergeCell ref="C768:C769"/>
    <mergeCell ref="E768:E773"/>
    <mergeCell ref="A775:A777"/>
    <mergeCell ref="E775:E780"/>
    <mergeCell ref="E782:E785"/>
    <mergeCell ref="X741:Y741"/>
    <mergeCell ref="AB741:AD743"/>
    <mergeCell ref="A750:A763"/>
    <mergeCell ref="B750:B763"/>
    <mergeCell ref="C750:C763"/>
    <mergeCell ref="D750:D763"/>
    <mergeCell ref="E750:E763"/>
    <mergeCell ref="G750:M751"/>
    <mergeCell ref="N750:V751"/>
    <mergeCell ref="AB750:AD763"/>
  </mergeCells>
  <phoneticPr fontId="3"/>
  <conditionalFormatting sqref="G263:Q264 G166:Z181 G183:Z195 V281:Z294 G462:Y463 K472:L473 N472:Q473 S472:Z473 G523:V524 T528:Z531 G575:U576">
    <cfRule type="expression" dxfId="26" priority="8" stopIfTrue="1">
      <formula>#REF!="いない"</formula>
    </cfRule>
  </conditionalFormatting>
  <conditionalFormatting sqref="G265:Q265">
    <cfRule type="expression" dxfId="25" priority="5" stopIfTrue="1">
      <formula>#REF!="いない"</formula>
    </cfRule>
  </conditionalFormatting>
  <conditionalFormatting sqref="G239:V244">
    <cfRule type="expression" dxfId="24" priority="16" stopIfTrue="1">
      <formula>#REF!="いない"</formula>
    </cfRule>
  </conditionalFormatting>
  <conditionalFormatting sqref="G257:V259">
    <cfRule type="expression" dxfId="23" priority="10" stopIfTrue="1">
      <formula>#REF!="いない"</formula>
    </cfRule>
  </conditionalFormatting>
  <conditionalFormatting sqref="G260:V262">
    <cfRule type="expression" dxfId="22" priority="6" stopIfTrue="1">
      <formula>#REF!="いない"</formula>
    </cfRule>
  </conditionalFormatting>
  <conditionalFormatting sqref="G518:V519">
    <cfRule type="expression" dxfId="21" priority="12" stopIfTrue="1">
      <formula>#REF!="いない"</formula>
    </cfRule>
  </conditionalFormatting>
  <conditionalFormatting sqref="G277:Z278">
    <cfRule type="expression" dxfId="20" priority="15" stopIfTrue="1">
      <formula>#REF!="いない"</formula>
    </cfRule>
  </conditionalFormatting>
  <conditionalFormatting sqref="L264:O264">
    <cfRule type="expression" dxfId="19" priority="7" stopIfTrue="1">
      <formula>#REF!="いない"</formula>
    </cfRule>
  </conditionalFormatting>
  <conditionalFormatting sqref="L258:V259">
    <cfRule type="expression" dxfId="18" priority="9" stopIfTrue="1">
      <formula>#REF!="いない"</formula>
    </cfRule>
  </conditionalFormatting>
  <conditionalFormatting sqref="O88:T93">
    <cfRule type="expression" dxfId="17" priority="2">
      <formula>#REF!="いない"</formula>
    </cfRule>
  </conditionalFormatting>
  <conditionalFormatting sqref="O79:Z81">
    <cfRule type="expression" dxfId="16" priority="3">
      <formula>#REF!="いない"</formula>
    </cfRule>
  </conditionalFormatting>
  <conditionalFormatting sqref="R53:Z58">
    <cfRule type="expression" dxfId="15" priority="4">
      <formula>#REF!="いない"</formula>
    </cfRule>
  </conditionalFormatting>
  <conditionalFormatting sqref="R66:Z72">
    <cfRule type="expression" dxfId="14" priority="1">
      <formula>#REF!="いない"</formula>
    </cfRule>
  </conditionalFormatting>
  <conditionalFormatting sqref="T477:Z478">
    <cfRule type="expression" dxfId="13" priority="11" stopIfTrue="1">
      <formula>#REF!="いない"</formula>
    </cfRule>
  </conditionalFormatting>
  <conditionalFormatting sqref="T480:Z482">
    <cfRule type="expression" dxfId="12" priority="13" stopIfTrue="1">
      <formula>#REF!="いない"</formula>
    </cfRule>
  </conditionalFormatting>
  <conditionalFormatting sqref="V299:Z308">
    <cfRule type="expression" dxfId="11" priority="14" stopIfTrue="1">
      <formula>#REF!="いない"</formula>
    </cfRule>
  </conditionalFormatting>
  <dataValidations count="21">
    <dataValidation type="list" allowBlank="1" showInputMessage="1" showErrorMessage="1" sqref="O271 R271 U271 G686:G687 L271 H428:H429 G425:H425 H686 G421 G423 O409 G428:G430 O407 O405 O411 G656:G658" xr:uid="{1BF11A63-327B-4CD0-869F-ABA9812A0A3C}">
      <formula1>"○,　,"</formula1>
    </dataValidation>
    <dataValidation type="list" allowBlank="1" showInputMessage="1" showErrorMessage="1" sqref="R573:R576 Q276:Z276 Q275:U275 Q282:Z294 N573:N576 Q277:U277 Q278:Z278 M529:M531 T529:T531 T480:T482 T478 M480:M482 M478 Q300:Z308" xr:uid="{D88A2DB1-0FD6-418B-AFC8-AD170C7954DC}">
      <formula1>"有・無,有,無"</formula1>
    </dataValidation>
    <dataValidation type="list" allowBlank="1" showInputMessage="1" showErrorMessage="1" sqref="N10:V11 N568:V569 N356:V357 N675:V676 N637:V638 N455:V456 N452:V453 N587:V588 N642:V643" xr:uid="{CECA33BF-81D3-4393-BCAD-9D692AEAD137}">
      <formula1>"いる　・　いない,いる,いない,　,"</formula1>
    </dataValidation>
    <dataValidation type="list" allowBlank="1" showInputMessage="1" showErrorMessage="1" sqref="V575 Q527:T527 R577 N577" xr:uid="{1135AEF6-8EF7-4984-AB8F-2A4BC55077B6}">
      <formula1>#REF!</formula1>
    </dataValidation>
    <dataValidation type="list" allowBlank="1" showInputMessage="1" showErrorMessage="1" sqref="N198:Z199" xr:uid="{3BE29568-E85A-4EB3-883F-01F60EDAC126}">
      <formula1>"している　・　いない　・業務委託,している,いない,業務委託"</formula1>
    </dataValidation>
    <dataValidation type="list" allowBlank="1" showInputMessage="1" showErrorMessage="1" sqref="V468:Z468 S323:Z323 S316:Z316 K505" xr:uid="{DDAD419C-795F-4D47-8CCF-200692A6E9EA}">
      <formula1>"有　・　無,有,無"</formula1>
    </dataValidation>
    <dataValidation type="list" allowBlank="1" showInputMessage="1" showErrorMessage="1" sqref="T40:Z40" xr:uid="{52F4B535-E37B-4F91-A885-CE9C1649DD5C}">
      <formula1>"いる・いない,いる,いない"</formula1>
    </dataValidation>
    <dataValidation type="list" allowBlank="1" showInputMessage="1" showErrorMessage="1" sqref="N750:V751" xr:uid="{6BEED63E-183A-49BE-8373-D73157334348}">
      <formula1>"ない　・　ある,ない,ある,　,"</formula1>
    </dataValidation>
    <dataValidation type="list" allowBlank="1" showInputMessage="1" showErrorMessage="1" sqref="U680:W683 S740:S741 S737:S738 S723:S731" xr:uid="{181CDCA1-98F8-4782-9F7F-952EC51DDE94}">
      <formula1>"有・無,有,無,"</formula1>
    </dataValidation>
    <dataValidation type="list" allowBlank="1" showInputMessage="1" showErrorMessage="1" sqref="P687:W687" xr:uid="{FE11A77A-7CE3-4948-9B8A-7CE992537AF6}">
      <formula1>"承認あり・なし,承認あり,承認なし,"</formula1>
    </dataValidation>
    <dataValidation type="list" allowBlank="1" showInputMessage="1" showErrorMessage="1" sqref="P689" xr:uid="{7D176E88-AE0B-416C-9DD3-CDC9D3379339}">
      <formula1>"あり・なし,あり,なし"</formula1>
    </dataValidation>
    <dataValidation type="list" allowBlank="1" showInputMessage="1" showErrorMessage="1" sqref="S739" xr:uid="{6557D29B-779E-4D8D-8D98-AEE67417F7DB}">
      <formula1>"有・無・該当なし,有,無,該当なし,"</formula1>
    </dataValidation>
    <dataValidation type="list" allowBlank="1" showInputMessage="1" showErrorMessage="1" sqref="N96:V97 G405 G411" xr:uid="{09199E34-4996-44E1-AFDB-14D89D4E49EC}">
      <formula1>"適　・　否,適,否"</formula1>
    </dataValidation>
    <dataValidation type="list" allowBlank="1" showInputMessage="1" showErrorMessage="1" sqref="W150:Z150 W152:Z152" xr:uid="{6FF9FCC5-5CB7-4D77-960F-23381F9B438F}">
      <formula1>"有・無,有,無,　,"</formula1>
    </dataValidation>
    <dataValidation type="list" allowBlank="1" showInputMessage="1" showErrorMessage="1" sqref="N227:V228" xr:uid="{33075105-3BFB-4EA1-9F7D-AF43D2B7D0EE}">
      <formula1>"設けている　・　いない,設けている,いない,　,"</formula1>
    </dataValidation>
    <dataValidation type="list" allowBlank="1" showInputMessage="1" showErrorMessage="1" sqref="N130:V131 N140:V141 N145:V146 N417:V418 N696 N465:V466 N493:V494 N502:V503 N511:V512 N719:V720 N733:V734 N36:V37 N432:V433 N563:V564 N538:V539 N440:V441 N554:V555 N444:V445 N449:V450 N544:V545" xr:uid="{AB83EEA1-573E-426F-BBA4-E7A80F16B6B2}">
      <formula1>"している　・　いない,している,いない,　,"</formula1>
    </dataValidation>
    <dataValidation type="list" allowBlank="1" showInputMessage="1" showErrorMessage="1" sqref="Z782:Z783 N616:Z617 N312:Z313 N623:Z624 Z775:Z776" xr:uid="{AECC4BA8-7070-4415-9F5A-A098F81608B2}">
      <formula1>"している　・　いない　・　該当なし,している,いない,該当なし"</formula1>
    </dataValidation>
    <dataValidation type="list" allowBlank="1" showInputMessage="1" showErrorMessage="1" sqref="G653:G655" xr:uid="{8F286F31-048B-4D3D-ADD9-10047698EFDE}">
      <formula1>"○,　 ,"</formula1>
    </dataValidation>
    <dataValidation type="list" showInputMessage="1" showErrorMessage="1" sqref="H699:H700 G699:G701 G705:H706" xr:uid="{BFC1DC14-F83D-406A-997C-E74C9405627D}">
      <formula1>"〇,　 ,"</formula1>
    </dataValidation>
    <dataValidation type="list" allowBlank="1" showInputMessage="1" showErrorMessage="1" sqref="M470:M473 R470:R473" xr:uid="{E97667C7-5D07-4859-B79F-7AC5141C232A}">
      <formula1>"○, ,"</formula1>
    </dataValidation>
    <dataValidation type="list" allowBlank="1" showInputMessage="1" showErrorMessage="1" sqref="Z768:Z769" xr:uid="{1864B467-8DE3-4133-A30C-5E3AA93AB36B}">
      <formula1>"している ・ いない・　期限未到来,している,いない,期限未到来,　,"</formula1>
    </dataValidation>
  </dataValidations>
  <printOptions horizontalCentered="1"/>
  <pageMargins left="0.35433070866141736" right="0.23622047244094491" top="0.55118110236220474" bottom="0.51181102362204722" header="0.27559055118110237" footer="0.31496062992125984"/>
  <pageSetup paperSize="9" scale="97" fitToHeight="0" orientation="landscape" r:id="rId1"/>
  <headerFooter alignWithMargins="0">
    <oddFooter>&amp;C&amp;"ＭＳ Ｐ明朝,標準"&amp;8&amp;P</oddFooter>
  </headerFooter>
  <rowBreaks count="18" manualBreakCount="18">
    <brk id="7" min="2" max="29" man="1"/>
    <brk id="49" max="29" man="1"/>
    <brk id="94" min="2" max="29" man="1"/>
    <brk id="138" min="2" max="29" man="1"/>
    <brk id="181" min="2" max="29" man="1"/>
    <brk id="225" min="2" max="29" man="1"/>
    <brk id="268" min="2" max="29" man="1"/>
    <brk id="310" min="2" max="29" man="1"/>
    <brk id="354" min="2" max="29" man="1"/>
    <brk id="402" min="2" max="29" man="1"/>
    <brk id="447" min="2" max="29" man="1"/>
    <brk id="491" min="2" max="29" man="1"/>
    <brk id="536" min="2" max="29" man="1"/>
    <brk id="584" min="2" max="29" man="1"/>
    <brk id="631" min="2" max="29" man="1"/>
    <brk id="674" max="29" man="1"/>
    <brk id="718" max="29" man="1"/>
    <brk id="763" min="2" max="29"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5FECE7-BA31-4142-8547-AB82CA7AE544}">
  <sheetPr>
    <tabColor theme="3" tint="0.59999389629810485"/>
    <pageSetUpPr fitToPage="1"/>
  </sheetPr>
  <dimension ref="A1:BB886"/>
  <sheetViews>
    <sheetView showGridLines="0" view="pageBreakPreview" topLeftCell="B1" zoomScaleNormal="110" zoomScaleSheetLayoutView="100" workbookViewId="0">
      <selection activeCell="N1" sqref="N1:AD2"/>
    </sheetView>
  </sheetViews>
  <sheetFormatPr defaultColWidth="2.6640625" defaultRowHeight="13.2" customHeight="1"/>
  <cols>
    <col min="1" max="1" width="9.109375" style="138" customWidth="1"/>
    <col min="2" max="2" width="3" style="137" customWidth="1"/>
    <col min="3" max="3" width="17.88671875" style="137" customWidth="1"/>
    <col min="4" max="4" width="3.88671875" style="246" customWidth="1"/>
    <col min="5" max="5" width="46.21875" style="137" customWidth="1"/>
    <col min="6" max="24" width="2.6640625" style="1"/>
    <col min="25" max="27" width="2.6640625" style="1" customWidth="1"/>
    <col min="28" max="30" width="2.6640625" style="137"/>
    <col min="31" max="16384" width="2.6640625" style="1"/>
  </cols>
  <sheetData>
    <row r="1" spans="1:30" s="69" customFormat="1" ht="13.2" customHeight="1">
      <c r="A1" s="1690"/>
      <c r="B1" s="1690"/>
      <c r="C1" s="1690"/>
      <c r="D1" s="1690"/>
      <c r="E1" s="1690"/>
      <c r="F1" s="1701" t="s">
        <v>93</v>
      </c>
      <c r="G1" s="1701"/>
      <c r="H1" s="1701"/>
      <c r="I1" s="1701"/>
      <c r="J1" s="1701"/>
      <c r="K1" s="1701"/>
      <c r="L1" s="1701"/>
      <c r="M1" s="1701"/>
      <c r="N1" s="1702" t="str">
        <f>IF('表紙 '!$H$5="","",'表紙 '!$H$5)</f>
        <v/>
      </c>
      <c r="O1" s="1702"/>
      <c r="P1" s="1702"/>
      <c r="Q1" s="1702"/>
      <c r="R1" s="1702"/>
      <c r="S1" s="1702"/>
      <c r="T1" s="1702"/>
      <c r="U1" s="1702"/>
      <c r="V1" s="1702"/>
      <c r="W1" s="1702"/>
      <c r="X1" s="1702"/>
      <c r="Y1" s="1702"/>
      <c r="Z1" s="1702"/>
      <c r="AA1" s="1702"/>
      <c r="AB1" s="1702"/>
      <c r="AC1" s="1702"/>
      <c r="AD1" s="1702"/>
    </row>
    <row r="2" spans="1:30" s="69" customFormat="1" ht="13.2" customHeight="1">
      <c r="A2" s="329"/>
      <c r="B2" s="329"/>
      <c r="C2" s="329"/>
      <c r="D2" s="329"/>
      <c r="E2" s="329"/>
      <c r="F2" s="1701"/>
      <c r="G2" s="1701"/>
      <c r="H2" s="1701"/>
      <c r="I2" s="1701"/>
      <c r="J2" s="1701"/>
      <c r="K2" s="1701"/>
      <c r="L2" s="1701"/>
      <c r="M2" s="1701"/>
      <c r="N2" s="1702"/>
      <c r="O2" s="1702"/>
      <c r="P2" s="1702"/>
      <c r="Q2" s="1702"/>
      <c r="R2" s="1702"/>
      <c r="S2" s="1702"/>
      <c r="T2" s="1702"/>
      <c r="U2" s="1702"/>
      <c r="V2" s="1702"/>
      <c r="W2" s="1702"/>
      <c r="X2" s="1702"/>
      <c r="Y2" s="1702"/>
      <c r="Z2" s="1702"/>
      <c r="AA2" s="1702"/>
      <c r="AB2" s="1702"/>
      <c r="AC2" s="1702"/>
      <c r="AD2" s="1702"/>
    </row>
    <row r="3" spans="1:30" s="69" customFormat="1" ht="13.2" customHeight="1">
      <c r="A3" s="70"/>
      <c r="B3" s="70"/>
      <c r="C3" s="70"/>
      <c r="D3" s="329"/>
      <c r="E3" s="70"/>
      <c r="F3" s="1703" t="s">
        <v>94</v>
      </c>
      <c r="G3" s="1703"/>
      <c r="H3" s="1703"/>
      <c r="I3" s="1703"/>
      <c r="J3" s="1703"/>
      <c r="K3" s="1703"/>
      <c r="L3" s="1703"/>
      <c r="M3" s="1703"/>
      <c r="N3" s="1703"/>
      <c r="O3" s="1703"/>
      <c r="P3" s="1703"/>
      <c r="Q3" s="1703"/>
      <c r="R3" s="1703"/>
      <c r="S3" s="1703"/>
      <c r="T3" s="1703"/>
      <c r="U3" s="1703"/>
      <c r="V3" s="1703"/>
      <c r="W3" s="1703"/>
      <c r="X3" s="1703"/>
      <c r="Y3" s="1703"/>
      <c r="Z3" s="1703"/>
      <c r="AA3" s="1703"/>
      <c r="AB3" s="1703"/>
      <c r="AC3" s="1703"/>
      <c r="AD3" s="1703"/>
    </row>
    <row r="4" spans="1:30" s="69" customFormat="1" ht="13.2" customHeight="1">
      <c r="A4" s="1690"/>
      <c r="B4" s="1690"/>
      <c r="C4" s="1690"/>
      <c r="D4" s="1690"/>
      <c r="E4" s="1690"/>
      <c r="F4" s="1690"/>
      <c r="G4" s="1690"/>
      <c r="H4" s="1690"/>
      <c r="I4" s="1690"/>
      <c r="J4" s="1690"/>
      <c r="K4" s="1690"/>
      <c r="L4" s="1690"/>
      <c r="M4" s="1690"/>
      <c r="N4" s="1690"/>
      <c r="O4" s="1690"/>
      <c r="P4" s="1690"/>
      <c r="Q4" s="1690"/>
      <c r="R4" s="1690"/>
      <c r="S4" s="1690"/>
      <c r="T4" s="1690"/>
      <c r="U4" s="1690"/>
      <c r="V4" s="1690"/>
      <c r="W4" s="1690"/>
      <c r="X4" s="1690"/>
      <c r="Y4" s="1690"/>
      <c r="Z4" s="1690"/>
      <c r="AA4" s="1690"/>
      <c r="AB4" s="1690"/>
      <c r="AC4" s="1690"/>
      <c r="AD4" s="1690"/>
    </row>
    <row r="5" spans="1:30" s="69" customFormat="1" ht="13.2" customHeight="1">
      <c r="A5" s="329"/>
      <c r="B5" s="329"/>
      <c r="C5" s="329"/>
      <c r="D5" s="329"/>
      <c r="E5" s="329"/>
      <c r="F5" s="329"/>
      <c r="G5" s="329"/>
      <c r="H5" s="329"/>
      <c r="I5" s="329"/>
      <c r="J5" s="329"/>
      <c r="K5" s="329"/>
      <c r="L5" s="329"/>
      <c r="M5" s="329"/>
      <c r="N5" s="329"/>
      <c r="O5" s="329"/>
      <c r="P5" s="329"/>
      <c r="Q5" s="329"/>
      <c r="R5" s="329"/>
      <c r="S5" s="329"/>
      <c r="T5" s="329"/>
      <c r="U5" s="329"/>
      <c r="V5" s="329"/>
      <c r="W5" s="329"/>
      <c r="X5" s="329"/>
      <c r="Y5" s="329"/>
      <c r="Z5" s="329"/>
      <c r="AA5" s="329"/>
      <c r="AB5" s="329"/>
      <c r="AC5" s="329"/>
      <c r="AD5" s="329"/>
    </row>
    <row r="6" spans="1:30" s="69" customFormat="1" ht="13.2" customHeight="1">
      <c r="A6" s="329"/>
      <c r="B6" s="329"/>
      <c r="C6" s="329"/>
      <c r="D6" s="329"/>
      <c r="E6" s="329"/>
      <c r="F6" s="329"/>
      <c r="G6" s="329"/>
      <c r="H6" s="329"/>
      <c r="I6" s="329"/>
      <c r="J6" s="329"/>
      <c r="K6" s="329"/>
      <c r="L6" s="329"/>
      <c r="M6" s="329"/>
      <c r="N6" s="329"/>
      <c r="O6" s="329"/>
      <c r="P6" s="329"/>
      <c r="Q6" s="329"/>
      <c r="R6" s="329"/>
      <c r="S6" s="329"/>
      <c r="T6" s="329"/>
      <c r="U6" s="329"/>
      <c r="V6" s="329"/>
      <c r="W6" s="329"/>
      <c r="X6" s="329"/>
      <c r="Y6" s="329"/>
      <c r="Z6" s="329"/>
      <c r="AA6" s="329"/>
      <c r="AB6" s="329"/>
      <c r="AC6" s="329"/>
      <c r="AD6" s="329"/>
    </row>
    <row r="7" spans="1:30" s="69" customFormat="1" ht="13.2" customHeight="1">
      <c r="A7" s="329"/>
      <c r="B7" s="329"/>
      <c r="C7" s="329"/>
      <c r="D7" s="329"/>
      <c r="E7" s="329"/>
      <c r="F7" s="329"/>
      <c r="G7" s="329"/>
      <c r="H7" s="329"/>
      <c r="I7" s="329"/>
      <c r="J7" s="329"/>
      <c r="K7" s="329"/>
      <c r="L7" s="329"/>
      <c r="M7" s="329"/>
      <c r="N7" s="329"/>
      <c r="O7" s="329"/>
      <c r="P7" s="329"/>
      <c r="Q7" s="329"/>
      <c r="R7" s="329"/>
      <c r="S7" s="329"/>
      <c r="T7" s="329"/>
      <c r="U7" s="329"/>
      <c r="V7" s="329"/>
      <c r="W7" s="329"/>
      <c r="X7" s="329"/>
      <c r="Y7" s="329"/>
      <c r="Z7" s="329"/>
      <c r="AA7" s="329"/>
      <c r="AB7" s="329"/>
      <c r="AC7" s="329"/>
      <c r="AD7" s="329"/>
    </row>
    <row r="8" spans="1:30" s="69" customFormat="1" ht="13.2" customHeight="1">
      <c r="A8" s="329"/>
      <c r="B8" s="329"/>
      <c r="C8" s="329"/>
      <c r="D8" s="329"/>
      <c r="E8" s="329"/>
      <c r="F8" s="329"/>
      <c r="G8" s="329"/>
      <c r="H8" s="329"/>
      <c r="I8" s="329"/>
      <c r="J8" s="329"/>
      <c r="K8" s="329"/>
      <c r="L8" s="329"/>
      <c r="M8" s="329"/>
      <c r="N8" s="329"/>
      <c r="O8" s="329"/>
      <c r="P8" s="329"/>
      <c r="Q8" s="329"/>
      <c r="R8" s="329"/>
      <c r="S8" s="329"/>
      <c r="T8" s="329"/>
      <c r="U8" s="329"/>
      <c r="V8" s="329"/>
      <c r="W8" s="329"/>
      <c r="X8" s="329"/>
      <c r="Y8" s="329"/>
      <c r="Z8" s="329"/>
      <c r="AA8" s="329"/>
      <c r="AB8" s="329"/>
      <c r="AC8" s="329"/>
      <c r="AD8" s="329"/>
    </row>
    <row r="9" spans="1:30" s="69" customFormat="1" ht="13.2" customHeight="1">
      <c r="A9" s="329"/>
      <c r="B9" s="329"/>
      <c r="C9" s="329"/>
      <c r="D9" s="329"/>
      <c r="E9" s="329"/>
      <c r="F9" s="329"/>
      <c r="G9" s="329"/>
      <c r="H9" s="329"/>
      <c r="I9" s="329"/>
      <c r="J9" s="329"/>
      <c r="K9" s="329"/>
      <c r="L9" s="329"/>
      <c r="M9" s="329"/>
      <c r="N9" s="329"/>
      <c r="O9" s="329"/>
      <c r="P9" s="329"/>
      <c r="Q9" s="329"/>
      <c r="R9" s="329"/>
      <c r="S9" s="329"/>
      <c r="T9" s="329"/>
      <c r="U9" s="329"/>
      <c r="V9" s="329"/>
      <c r="W9" s="329"/>
      <c r="X9" s="329"/>
      <c r="Y9" s="329"/>
      <c r="Z9" s="329"/>
      <c r="AA9" s="329"/>
      <c r="AB9" s="329"/>
      <c r="AC9" s="329"/>
      <c r="AD9" s="329"/>
    </row>
    <row r="10" spans="1:30" s="69" customFormat="1" ht="13.2" customHeight="1">
      <c r="A10" s="329"/>
      <c r="B10" s="329"/>
      <c r="C10" s="329"/>
      <c r="D10" s="329"/>
      <c r="E10" s="329"/>
      <c r="F10" s="329"/>
      <c r="G10" s="329"/>
      <c r="H10" s="329"/>
      <c r="I10" s="329"/>
      <c r="J10" s="329"/>
      <c r="K10" s="329"/>
      <c r="L10" s="329"/>
      <c r="M10" s="329"/>
      <c r="N10" s="329"/>
      <c r="O10" s="329"/>
      <c r="P10" s="329"/>
      <c r="Q10" s="329"/>
      <c r="R10" s="329"/>
      <c r="S10" s="329"/>
      <c r="T10" s="329"/>
      <c r="U10" s="329"/>
      <c r="V10" s="329"/>
      <c r="W10" s="329"/>
      <c r="X10" s="329"/>
      <c r="Y10" s="329"/>
      <c r="Z10" s="329"/>
      <c r="AA10" s="329"/>
      <c r="AB10" s="329"/>
      <c r="AC10" s="329"/>
      <c r="AD10" s="329"/>
    </row>
    <row r="11" spans="1:30" s="69" customFormat="1" ht="13.2" customHeight="1">
      <c r="A11" s="329"/>
      <c r="B11" s="329"/>
      <c r="C11" s="329"/>
      <c r="D11" s="329"/>
      <c r="E11" s="329"/>
      <c r="F11" s="329"/>
      <c r="G11" s="329"/>
      <c r="H11" s="329"/>
      <c r="I11" s="329"/>
      <c r="J11" s="329"/>
      <c r="K11" s="329"/>
      <c r="L11" s="329"/>
      <c r="M11" s="329"/>
      <c r="N11" s="329"/>
      <c r="O11" s="329"/>
      <c r="P11" s="329"/>
      <c r="Q11" s="329"/>
      <c r="R11" s="329"/>
      <c r="S11" s="329"/>
      <c r="T11" s="329"/>
      <c r="U11" s="329"/>
      <c r="V11" s="329"/>
      <c r="W11" s="329"/>
      <c r="X11" s="329"/>
      <c r="Y11" s="329"/>
      <c r="Z11" s="329"/>
      <c r="AA11" s="329"/>
      <c r="AB11" s="329"/>
      <c r="AC11" s="329"/>
      <c r="AD11" s="329"/>
    </row>
    <row r="12" spans="1:30" s="69" customFormat="1" ht="13.2" customHeight="1">
      <c r="A12" s="329"/>
      <c r="B12" s="329"/>
      <c r="C12" s="329"/>
      <c r="D12" s="329"/>
      <c r="E12" s="329"/>
      <c r="F12" s="329"/>
      <c r="G12" s="329"/>
      <c r="H12" s="329"/>
      <c r="I12" s="329"/>
      <c r="J12" s="329"/>
      <c r="K12" s="329"/>
      <c r="L12" s="329"/>
      <c r="M12" s="329"/>
      <c r="N12" s="329"/>
      <c r="O12" s="329"/>
      <c r="P12" s="329"/>
      <c r="Q12" s="329"/>
      <c r="R12" s="329"/>
      <c r="S12" s="329"/>
      <c r="T12" s="329"/>
      <c r="U12" s="329"/>
      <c r="V12" s="329"/>
      <c r="W12" s="329"/>
      <c r="X12" s="329"/>
      <c r="Y12" s="329"/>
      <c r="Z12" s="329"/>
      <c r="AA12" s="329"/>
      <c r="AB12" s="329"/>
      <c r="AC12" s="329"/>
      <c r="AD12" s="329"/>
    </row>
    <row r="13" spans="1:30" s="69" customFormat="1" ht="13.2" customHeight="1">
      <c r="A13" s="329"/>
      <c r="B13" s="329"/>
      <c r="C13" s="329"/>
      <c r="D13" s="329"/>
      <c r="E13" s="329"/>
      <c r="F13" s="329"/>
      <c r="G13" s="329"/>
      <c r="H13" s="329"/>
      <c r="I13" s="329"/>
      <c r="J13" s="329"/>
      <c r="K13" s="329"/>
      <c r="L13" s="329"/>
      <c r="M13" s="329"/>
      <c r="N13" s="329"/>
      <c r="O13" s="329"/>
      <c r="P13" s="329"/>
      <c r="Q13" s="329"/>
      <c r="R13" s="329"/>
      <c r="S13" s="329"/>
      <c r="T13" s="329"/>
      <c r="U13" s="329"/>
      <c r="V13" s="329"/>
      <c r="W13" s="329"/>
      <c r="X13" s="329"/>
      <c r="Y13" s="329"/>
      <c r="Z13" s="329"/>
      <c r="AA13" s="329"/>
      <c r="AB13" s="329"/>
      <c r="AC13" s="329"/>
      <c r="AD13" s="329"/>
    </row>
    <row r="14" spans="1:30" s="69" customFormat="1" ht="13.2" customHeight="1">
      <c r="A14" s="329"/>
      <c r="B14" s="329"/>
      <c r="C14" s="329"/>
      <c r="D14" s="329"/>
      <c r="E14" s="329"/>
      <c r="F14" s="329"/>
      <c r="G14" s="329"/>
      <c r="H14" s="329"/>
      <c r="I14" s="329"/>
      <c r="J14" s="329"/>
      <c r="K14" s="329"/>
      <c r="L14" s="329"/>
      <c r="M14" s="329"/>
      <c r="N14" s="329"/>
      <c r="O14" s="329"/>
      <c r="P14" s="329"/>
      <c r="Q14" s="329"/>
      <c r="R14" s="329"/>
      <c r="S14" s="329"/>
      <c r="T14" s="329"/>
      <c r="U14" s="329"/>
      <c r="V14" s="329"/>
      <c r="W14" s="329"/>
      <c r="X14" s="329"/>
      <c r="Y14" s="329"/>
      <c r="Z14" s="329"/>
      <c r="AA14" s="329"/>
      <c r="AB14" s="329"/>
      <c r="AC14" s="329"/>
      <c r="AD14" s="329"/>
    </row>
    <row r="15" spans="1:30" s="69" customFormat="1" ht="13.2" customHeight="1">
      <c r="A15" s="329"/>
      <c r="B15" s="329"/>
      <c r="C15" s="329"/>
      <c r="D15" s="329"/>
      <c r="E15" s="329"/>
      <c r="F15" s="329"/>
      <c r="G15" s="329"/>
      <c r="H15" s="329"/>
      <c r="I15" s="329"/>
      <c r="J15" s="329"/>
      <c r="K15" s="329"/>
      <c r="L15" s="329"/>
      <c r="M15" s="329"/>
      <c r="N15" s="329"/>
      <c r="O15" s="329"/>
      <c r="P15" s="329"/>
      <c r="Q15" s="329"/>
      <c r="R15" s="329"/>
      <c r="S15" s="329"/>
      <c r="T15" s="329"/>
      <c r="U15" s="329"/>
      <c r="V15" s="329"/>
      <c r="W15" s="329"/>
      <c r="X15" s="329"/>
      <c r="Y15" s="329"/>
      <c r="Z15" s="329"/>
      <c r="AA15" s="329"/>
      <c r="AB15" s="329"/>
      <c r="AC15" s="329"/>
      <c r="AD15" s="329"/>
    </row>
    <row r="16" spans="1:30" s="69" customFormat="1" ht="13.2" customHeight="1">
      <c r="A16" s="329"/>
      <c r="B16" s="329"/>
      <c r="C16" s="329"/>
      <c r="D16" s="329"/>
      <c r="E16" s="329"/>
      <c r="F16" s="329"/>
      <c r="G16" s="329"/>
      <c r="H16" s="329"/>
      <c r="I16" s="329"/>
      <c r="J16" s="329"/>
      <c r="K16" s="329"/>
      <c r="L16" s="329"/>
      <c r="M16" s="329"/>
      <c r="N16" s="329"/>
      <c r="O16" s="329"/>
      <c r="P16" s="329"/>
      <c r="Q16" s="329"/>
      <c r="R16" s="329"/>
      <c r="S16" s="329"/>
      <c r="T16" s="329"/>
      <c r="U16" s="329"/>
      <c r="V16" s="329"/>
      <c r="W16" s="329"/>
      <c r="X16" s="329"/>
      <c r="Y16" s="329"/>
      <c r="Z16" s="329"/>
      <c r="AA16" s="329"/>
      <c r="AB16" s="329"/>
      <c r="AC16" s="329"/>
      <c r="AD16" s="329"/>
    </row>
    <row r="17" spans="1:30" s="69" customFormat="1" ht="13.2" customHeight="1">
      <c r="A17" s="329"/>
      <c r="B17" s="329"/>
      <c r="C17" s="329"/>
      <c r="D17" s="329"/>
      <c r="E17" s="329"/>
      <c r="F17" s="329"/>
      <c r="G17" s="329"/>
      <c r="H17" s="329"/>
      <c r="I17" s="329"/>
      <c r="J17" s="329"/>
      <c r="K17" s="329"/>
      <c r="L17" s="329"/>
      <c r="M17" s="329"/>
      <c r="N17" s="329"/>
      <c r="O17" s="329"/>
      <c r="P17" s="329"/>
      <c r="Q17" s="329"/>
      <c r="R17" s="329"/>
      <c r="S17" s="329"/>
      <c r="T17" s="329"/>
      <c r="U17" s="329"/>
      <c r="V17" s="329"/>
      <c r="W17" s="329"/>
      <c r="X17" s="329"/>
      <c r="Y17" s="329"/>
      <c r="Z17" s="329"/>
      <c r="AA17" s="329"/>
      <c r="AB17" s="329"/>
      <c r="AC17" s="329"/>
      <c r="AD17" s="329"/>
    </row>
    <row r="18" spans="1:30" s="69" customFormat="1" ht="13.2" customHeight="1">
      <c r="A18" s="1690"/>
      <c r="B18" s="1690"/>
      <c r="C18" s="1690"/>
      <c r="D18" s="1690"/>
      <c r="E18" s="1690"/>
      <c r="F18" s="1690"/>
      <c r="G18" s="1690"/>
      <c r="H18" s="1690"/>
      <c r="I18" s="1690"/>
      <c r="J18" s="1690"/>
      <c r="K18" s="1690"/>
      <c r="L18" s="1690"/>
      <c r="M18" s="1690"/>
      <c r="N18" s="1690"/>
      <c r="O18" s="1690"/>
      <c r="P18" s="1690"/>
      <c r="Q18" s="1690"/>
      <c r="R18" s="1690"/>
      <c r="S18" s="1690"/>
      <c r="T18" s="1690"/>
      <c r="U18" s="1690"/>
      <c r="V18" s="1690"/>
      <c r="W18" s="1690"/>
      <c r="X18" s="1690"/>
      <c r="Y18" s="1690"/>
      <c r="Z18" s="1690"/>
      <c r="AA18" s="1690"/>
      <c r="AB18" s="1690"/>
      <c r="AC18" s="1690"/>
      <c r="AD18" s="1690"/>
    </row>
    <row r="19" spans="1:30" s="71" customFormat="1" ht="13.2" customHeight="1">
      <c r="A19" s="1690" t="s">
        <v>1231</v>
      </c>
      <c r="B19" s="1690"/>
      <c r="C19" s="1690"/>
      <c r="D19" s="1690"/>
      <c r="E19" s="1690"/>
      <c r="F19" s="1690"/>
      <c r="G19" s="1690"/>
      <c r="H19" s="1690"/>
      <c r="I19" s="1690"/>
      <c r="J19" s="1690"/>
      <c r="K19" s="1690"/>
      <c r="L19" s="1690"/>
      <c r="M19" s="1690"/>
      <c r="N19" s="1690"/>
      <c r="O19" s="1690"/>
      <c r="P19" s="1690"/>
      <c r="Q19" s="1690"/>
      <c r="R19" s="1690"/>
      <c r="S19" s="1690"/>
      <c r="T19" s="1690"/>
      <c r="U19" s="1690"/>
      <c r="V19" s="1690"/>
      <c r="W19" s="1690"/>
      <c r="X19" s="1690"/>
      <c r="Y19" s="1690"/>
      <c r="Z19" s="1690"/>
      <c r="AA19" s="1690"/>
      <c r="AB19" s="1690"/>
      <c r="AC19" s="1690"/>
      <c r="AD19" s="1690"/>
    </row>
    <row r="20" spans="1:30" s="71" customFormat="1" ht="13.2" customHeight="1">
      <c r="A20" s="1690"/>
      <c r="B20" s="1690"/>
      <c r="C20" s="1690"/>
      <c r="D20" s="1690"/>
      <c r="E20" s="1690"/>
      <c r="F20" s="1690"/>
      <c r="G20" s="1690"/>
      <c r="H20" s="1690"/>
      <c r="I20" s="1690"/>
      <c r="J20" s="1690"/>
      <c r="K20" s="1690"/>
      <c r="L20" s="1690"/>
      <c r="M20" s="1690"/>
      <c r="N20" s="1690"/>
      <c r="O20" s="1690"/>
      <c r="P20" s="1690"/>
      <c r="Q20" s="1690"/>
      <c r="R20" s="1690"/>
      <c r="S20" s="1690"/>
      <c r="T20" s="1690"/>
      <c r="U20" s="1690"/>
      <c r="V20" s="1690"/>
      <c r="W20" s="1690"/>
      <c r="X20" s="1690"/>
      <c r="Y20" s="1690"/>
      <c r="Z20" s="1690"/>
      <c r="AA20" s="1690"/>
      <c r="AB20" s="1690"/>
      <c r="AC20" s="1690"/>
      <c r="AD20" s="1690"/>
    </row>
    <row r="21" spans="1:30" s="71" customFormat="1" ht="13.2" customHeight="1">
      <c r="A21" s="1690"/>
      <c r="B21" s="1690"/>
      <c r="C21" s="1690"/>
      <c r="D21" s="1690"/>
      <c r="E21" s="1690"/>
      <c r="F21" s="1690"/>
      <c r="G21" s="1690"/>
      <c r="H21" s="1690"/>
      <c r="I21" s="1690"/>
      <c r="J21" s="1690"/>
      <c r="K21" s="1690"/>
      <c r="L21" s="1690"/>
      <c r="M21" s="1690"/>
      <c r="N21" s="1690"/>
      <c r="O21" s="1690"/>
      <c r="P21" s="1690"/>
      <c r="Q21" s="1690"/>
      <c r="R21" s="1690"/>
      <c r="S21" s="1690"/>
      <c r="T21" s="1690"/>
      <c r="U21" s="1690"/>
      <c r="V21" s="1690"/>
      <c r="W21" s="1690"/>
      <c r="X21" s="1690"/>
      <c r="Y21" s="1690"/>
      <c r="Z21" s="1690"/>
      <c r="AA21" s="1690"/>
      <c r="AB21" s="1690"/>
      <c r="AC21" s="1690"/>
      <c r="AD21" s="1690"/>
    </row>
    <row r="22" spans="1:30" s="71" customFormat="1" ht="13.2" customHeight="1">
      <c r="A22" s="1690"/>
      <c r="B22" s="1690"/>
      <c r="C22" s="1690"/>
      <c r="D22" s="1690"/>
      <c r="E22" s="1690"/>
      <c r="F22" s="1690"/>
      <c r="G22" s="1690"/>
      <c r="H22" s="1690"/>
      <c r="I22" s="1690"/>
      <c r="J22" s="1690"/>
      <c r="K22" s="1690"/>
      <c r="L22" s="1690"/>
      <c r="M22" s="1690"/>
      <c r="N22" s="1690"/>
      <c r="O22" s="1690"/>
      <c r="P22" s="1690"/>
      <c r="Q22" s="1690"/>
      <c r="R22" s="1690"/>
      <c r="S22" s="1690"/>
      <c r="T22" s="1690"/>
      <c r="U22" s="1690"/>
      <c r="V22" s="1690"/>
      <c r="W22" s="1690"/>
      <c r="X22" s="1690"/>
      <c r="Y22" s="1690"/>
      <c r="Z22" s="1690"/>
      <c r="AA22" s="1690"/>
      <c r="AB22" s="1690"/>
      <c r="AC22" s="1690"/>
      <c r="AD22" s="1690"/>
    </row>
    <row r="23" spans="1:30" s="71" customFormat="1" ht="13.2" customHeight="1">
      <c r="A23" s="1690"/>
      <c r="B23" s="1690"/>
      <c r="C23" s="1690"/>
      <c r="D23" s="1690"/>
      <c r="E23" s="1690"/>
      <c r="F23" s="1690"/>
      <c r="G23" s="1690"/>
      <c r="H23" s="1690"/>
      <c r="I23" s="1690"/>
      <c r="J23" s="1690"/>
      <c r="K23" s="1690"/>
      <c r="L23" s="1690"/>
      <c r="M23" s="1690"/>
      <c r="N23" s="1690"/>
      <c r="O23" s="1690"/>
      <c r="P23" s="1690"/>
      <c r="Q23" s="1690"/>
      <c r="R23" s="1690"/>
      <c r="S23" s="1690"/>
      <c r="T23" s="1690"/>
      <c r="U23" s="1690"/>
      <c r="V23" s="1690"/>
      <c r="W23" s="1690"/>
      <c r="X23" s="1690"/>
      <c r="Y23" s="1690"/>
      <c r="Z23" s="1690"/>
      <c r="AA23" s="1690"/>
      <c r="AB23" s="1690"/>
      <c r="AC23" s="1690"/>
      <c r="AD23" s="1690"/>
    </row>
    <row r="24" spans="1:30" s="71" customFormat="1" ht="13.2" customHeight="1">
      <c r="A24" s="1690"/>
      <c r="B24" s="1690"/>
      <c r="C24" s="1690"/>
      <c r="D24" s="1690"/>
      <c r="E24" s="1690"/>
      <c r="F24" s="1690"/>
      <c r="G24" s="1690"/>
      <c r="H24" s="1690"/>
      <c r="I24" s="1690"/>
      <c r="J24" s="1690"/>
      <c r="K24" s="1690"/>
      <c r="L24" s="1690"/>
      <c r="M24" s="1690"/>
      <c r="N24" s="1690"/>
      <c r="O24" s="1690"/>
      <c r="P24" s="1690"/>
      <c r="Q24" s="1690"/>
      <c r="R24" s="1690"/>
      <c r="S24" s="1690"/>
      <c r="T24" s="1690"/>
      <c r="U24" s="1690"/>
      <c r="V24" s="1690"/>
      <c r="W24" s="1690"/>
      <c r="X24" s="1690"/>
      <c r="Y24" s="1690"/>
      <c r="Z24" s="1690"/>
      <c r="AA24" s="1690"/>
      <c r="AB24" s="1690"/>
      <c r="AC24" s="1690"/>
      <c r="AD24" s="1690"/>
    </row>
    <row r="25" spans="1:30" s="71" customFormat="1" ht="13.2" customHeight="1">
      <c r="A25" s="1690"/>
      <c r="B25" s="1690"/>
      <c r="C25" s="1690"/>
      <c r="D25" s="1690"/>
      <c r="E25" s="1690"/>
      <c r="F25" s="1690"/>
      <c r="G25" s="1690"/>
      <c r="H25" s="1690"/>
      <c r="I25" s="1690"/>
      <c r="J25" s="1690"/>
      <c r="K25" s="1690"/>
      <c r="L25" s="1690"/>
      <c r="M25" s="1690"/>
      <c r="N25" s="1690"/>
      <c r="O25" s="1690"/>
      <c r="P25" s="1690"/>
      <c r="Q25" s="1690"/>
      <c r="R25" s="1690"/>
      <c r="S25" s="1690"/>
      <c r="T25" s="1690"/>
      <c r="U25" s="1690"/>
      <c r="V25" s="1690"/>
      <c r="W25" s="1690"/>
      <c r="X25" s="1690"/>
      <c r="Y25" s="1690"/>
      <c r="Z25" s="1690"/>
      <c r="AA25" s="1690"/>
      <c r="AB25" s="1690"/>
      <c r="AC25" s="1690"/>
      <c r="AD25" s="1690"/>
    </row>
    <row r="26" spans="1:30" s="71" customFormat="1" ht="13.2" customHeight="1">
      <c r="A26" s="1690"/>
      <c r="B26" s="1690"/>
      <c r="C26" s="1690"/>
      <c r="D26" s="1690"/>
      <c r="E26" s="1690"/>
      <c r="F26" s="1690"/>
      <c r="G26" s="1690"/>
      <c r="H26" s="1690"/>
      <c r="I26" s="1690"/>
      <c r="J26" s="1690"/>
      <c r="K26" s="1690"/>
      <c r="L26" s="1690"/>
      <c r="M26" s="1690"/>
      <c r="N26" s="1690"/>
      <c r="O26" s="1690"/>
      <c r="P26" s="1690"/>
      <c r="Q26" s="1690"/>
      <c r="R26" s="1690"/>
      <c r="S26" s="1690"/>
      <c r="T26" s="1690"/>
      <c r="U26" s="1690"/>
      <c r="V26" s="1690"/>
      <c r="W26" s="1690"/>
      <c r="X26" s="1690"/>
      <c r="Y26" s="1690"/>
      <c r="Z26" s="1690"/>
      <c r="AA26" s="1690"/>
      <c r="AB26" s="1690"/>
      <c r="AC26" s="1690"/>
      <c r="AD26" s="1690"/>
    </row>
    <row r="27" spans="1:30" s="71" customFormat="1" ht="13.2" customHeight="1">
      <c r="A27" s="1690"/>
      <c r="B27" s="1690"/>
      <c r="C27" s="1690"/>
      <c r="D27" s="1690"/>
      <c r="E27" s="1690"/>
      <c r="F27" s="1690"/>
      <c r="G27" s="1690"/>
      <c r="H27" s="1690"/>
      <c r="I27" s="1690"/>
      <c r="J27" s="1690"/>
      <c r="K27" s="1690"/>
      <c r="L27" s="1690"/>
      <c r="M27" s="1690"/>
      <c r="N27" s="1690"/>
      <c r="O27" s="1690"/>
      <c r="P27" s="1690"/>
      <c r="Q27" s="1690"/>
      <c r="R27" s="1690"/>
      <c r="S27" s="1690"/>
      <c r="T27" s="1690"/>
      <c r="U27" s="1690"/>
      <c r="V27" s="1690"/>
      <c r="W27" s="1690"/>
      <c r="X27" s="1690"/>
      <c r="Y27" s="1690"/>
      <c r="Z27" s="1690"/>
      <c r="AA27" s="1690"/>
      <c r="AB27" s="1690"/>
      <c r="AC27" s="1690"/>
      <c r="AD27" s="1690"/>
    </row>
    <row r="28" spans="1:30" s="71" customFormat="1" ht="13.2" customHeight="1">
      <c r="A28" s="329"/>
      <c r="B28" s="329"/>
      <c r="C28" s="329"/>
      <c r="D28" s="329"/>
      <c r="E28" s="329"/>
      <c r="F28" s="329"/>
      <c r="G28" s="329"/>
      <c r="H28" s="329"/>
      <c r="I28" s="329"/>
      <c r="J28" s="329"/>
      <c r="K28" s="329"/>
      <c r="L28" s="329"/>
      <c r="M28" s="329"/>
      <c r="N28" s="329"/>
      <c r="O28" s="329"/>
      <c r="P28" s="329"/>
      <c r="Q28" s="329"/>
      <c r="R28" s="329"/>
      <c r="S28" s="329"/>
      <c r="T28" s="329"/>
      <c r="U28" s="329"/>
      <c r="V28" s="329"/>
      <c r="W28" s="329"/>
      <c r="X28" s="329"/>
      <c r="Y28" s="329"/>
      <c r="Z28" s="329"/>
      <c r="AA28" s="329"/>
      <c r="AB28" s="329"/>
      <c r="AC28" s="329"/>
      <c r="AD28" s="329"/>
    </row>
    <row r="29" spans="1:30" s="71" customFormat="1" ht="13.2" customHeight="1">
      <c r="A29" s="329"/>
      <c r="B29" s="329"/>
      <c r="C29" s="329"/>
      <c r="D29" s="329"/>
      <c r="E29" s="329"/>
      <c r="F29" s="329"/>
      <c r="G29" s="329"/>
      <c r="H29" s="329"/>
      <c r="I29" s="329"/>
      <c r="J29" s="329"/>
      <c r="K29" s="329"/>
      <c r="L29" s="329"/>
      <c r="M29" s="329"/>
      <c r="N29" s="329"/>
      <c r="O29" s="329"/>
      <c r="P29" s="329"/>
      <c r="Q29" s="329"/>
      <c r="R29" s="329"/>
      <c r="S29" s="329"/>
      <c r="T29" s="329"/>
      <c r="U29" s="329"/>
      <c r="V29" s="329"/>
      <c r="W29" s="329"/>
      <c r="X29" s="329"/>
      <c r="Y29" s="329"/>
      <c r="Z29" s="329"/>
      <c r="AA29" s="329"/>
      <c r="AB29" s="329"/>
      <c r="AC29" s="329"/>
      <c r="AD29" s="329"/>
    </row>
    <row r="30" spans="1:30" s="71" customFormat="1" ht="13.2" customHeight="1">
      <c r="A30" s="329"/>
      <c r="B30" s="329"/>
      <c r="C30" s="329"/>
      <c r="D30" s="329"/>
      <c r="E30" s="329"/>
      <c r="F30" s="329"/>
      <c r="G30" s="329"/>
      <c r="H30" s="329"/>
      <c r="I30" s="329"/>
      <c r="J30" s="329"/>
      <c r="K30" s="329"/>
      <c r="L30" s="329"/>
      <c r="M30" s="329"/>
      <c r="N30" s="329"/>
      <c r="O30" s="329"/>
      <c r="P30" s="329"/>
      <c r="Q30" s="329"/>
      <c r="R30" s="329"/>
      <c r="S30" s="329"/>
      <c r="T30" s="329"/>
      <c r="U30" s="329"/>
      <c r="V30" s="329"/>
      <c r="W30" s="329"/>
      <c r="X30" s="329"/>
      <c r="Y30" s="329"/>
      <c r="Z30" s="329"/>
      <c r="AA30" s="329"/>
      <c r="AB30" s="329"/>
      <c r="AC30" s="329"/>
      <c r="AD30" s="329"/>
    </row>
    <row r="31" spans="1:30" s="71" customFormat="1" ht="13.2" customHeight="1">
      <c r="A31" s="329"/>
      <c r="B31" s="329"/>
      <c r="C31" s="329"/>
      <c r="D31" s="329"/>
      <c r="E31" s="329"/>
      <c r="F31" s="329"/>
      <c r="G31" s="329"/>
      <c r="H31" s="329"/>
      <c r="I31" s="329"/>
      <c r="J31" s="329"/>
      <c r="K31" s="329"/>
      <c r="L31" s="329"/>
      <c r="M31" s="329"/>
      <c r="N31" s="329"/>
      <c r="O31" s="329"/>
      <c r="P31" s="329"/>
      <c r="Q31" s="329"/>
      <c r="R31" s="329"/>
      <c r="S31" s="329"/>
      <c r="T31" s="329"/>
      <c r="U31" s="329"/>
      <c r="V31" s="329"/>
      <c r="W31" s="329"/>
      <c r="X31" s="329"/>
      <c r="Y31" s="329"/>
      <c r="Z31" s="329"/>
      <c r="AA31" s="329"/>
      <c r="AB31" s="329"/>
      <c r="AC31" s="329"/>
      <c r="AD31" s="329"/>
    </row>
    <row r="32" spans="1:30" s="71" customFormat="1" ht="13.2" customHeight="1">
      <c r="A32" s="329"/>
      <c r="B32" s="329"/>
      <c r="C32" s="329"/>
      <c r="D32" s="329"/>
      <c r="E32" s="329"/>
      <c r="F32" s="329"/>
      <c r="G32" s="329"/>
      <c r="H32" s="329"/>
      <c r="I32" s="329"/>
      <c r="J32" s="329"/>
      <c r="K32" s="329"/>
      <c r="L32" s="329"/>
      <c r="M32" s="329"/>
      <c r="N32" s="329"/>
      <c r="O32" s="329"/>
      <c r="P32" s="329"/>
      <c r="Q32" s="329"/>
      <c r="R32" s="329"/>
      <c r="S32" s="329"/>
      <c r="T32" s="329"/>
      <c r="U32" s="329"/>
      <c r="V32" s="329"/>
      <c r="W32" s="329"/>
      <c r="X32" s="329"/>
      <c r="Y32" s="329"/>
      <c r="Z32" s="329"/>
      <c r="AA32" s="329"/>
      <c r="AB32" s="329"/>
      <c r="AC32" s="329"/>
      <c r="AD32" s="329"/>
    </row>
    <row r="33" spans="1:30" s="71" customFormat="1" ht="13.2" customHeight="1">
      <c r="A33" s="329"/>
      <c r="B33" s="329"/>
      <c r="C33" s="329"/>
      <c r="D33" s="329"/>
      <c r="E33" s="329"/>
      <c r="F33" s="329"/>
      <c r="G33" s="329"/>
      <c r="H33" s="329"/>
      <c r="I33" s="329"/>
      <c r="J33" s="329"/>
      <c r="K33" s="329"/>
      <c r="L33" s="329"/>
      <c r="M33" s="329"/>
      <c r="N33" s="329"/>
      <c r="O33" s="329"/>
      <c r="P33" s="329"/>
      <c r="Q33" s="329"/>
      <c r="R33" s="329"/>
      <c r="S33" s="329"/>
      <c r="T33" s="329"/>
      <c r="U33" s="329"/>
      <c r="V33" s="329"/>
      <c r="W33" s="329"/>
      <c r="X33" s="329"/>
      <c r="Y33" s="329"/>
      <c r="Z33" s="329"/>
      <c r="AA33" s="329"/>
      <c r="AB33" s="329"/>
      <c r="AC33" s="329"/>
      <c r="AD33" s="329"/>
    </row>
    <row r="34" spans="1:30" s="71" customFormat="1" ht="13.2" customHeight="1">
      <c r="A34" s="329"/>
      <c r="B34" s="329"/>
      <c r="C34" s="329"/>
      <c r="D34" s="329"/>
      <c r="E34" s="329"/>
      <c r="F34" s="329"/>
      <c r="G34" s="329"/>
      <c r="H34" s="329"/>
      <c r="I34" s="329"/>
      <c r="J34" s="329"/>
      <c r="K34" s="329"/>
      <c r="L34" s="329"/>
      <c r="M34" s="329"/>
      <c r="N34" s="329"/>
      <c r="O34" s="329"/>
      <c r="P34" s="329"/>
      <c r="Q34" s="329"/>
      <c r="R34" s="329"/>
      <c r="S34" s="329"/>
      <c r="T34" s="329"/>
      <c r="U34" s="329"/>
      <c r="V34" s="329"/>
      <c r="W34" s="329"/>
      <c r="X34" s="329"/>
      <c r="Y34" s="329"/>
      <c r="Z34" s="329"/>
      <c r="AA34" s="329"/>
      <c r="AB34" s="329"/>
      <c r="AC34" s="329"/>
      <c r="AD34" s="329"/>
    </row>
    <row r="35" spans="1:30" s="71" customFormat="1" ht="13.2" customHeight="1">
      <c r="A35" s="329"/>
      <c r="B35" s="329"/>
      <c r="C35" s="329"/>
      <c r="D35" s="329"/>
      <c r="E35" s="329"/>
      <c r="F35" s="329"/>
      <c r="G35" s="329"/>
      <c r="H35" s="329"/>
      <c r="I35" s="329"/>
      <c r="J35" s="329"/>
      <c r="K35" s="329"/>
      <c r="L35" s="329"/>
      <c r="M35" s="329"/>
      <c r="N35" s="329"/>
      <c r="O35" s="329"/>
      <c r="P35" s="329"/>
      <c r="Q35" s="329"/>
      <c r="R35" s="329"/>
      <c r="S35" s="329"/>
      <c r="T35" s="329"/>
      <c r="U35" s="329"/>
      <c r="V35" s="329"/>
      <c r="W35" s="329"/>
      <c r="X35" s="329"/>
      <c r="Y35" s="329"/>
      <c r="Z35" s="329"/>
      <c r="AA35" s="329"/>
      <c r="AB35" s="329"/>
      <c r="AC35" s="329"/>
      <c r="AD35" s="329"/>
    </row>
    <row r="36" spans="1:30" s="71" customFormat="1" ht="13.2" customHeight="1">
      <c r="A36" s="329"/>
      <c r="B36" s="329"/>
      <c r="C36" s="329"/>
      <c r="D36" s="329"/>
      <c r="E36" s="329"/>
      <c r="F36" s="329"/>
      <c r="G36" s="329"/>
      <c r="H36" s="329"/>
      <c r="I36" s="329"/>
      <c r="J36" s="329"/>
      <c r="K36" s="329"/>
      <c r="L36" s="329"/>
      <c r="M36" s="329"/>
      <c r="N36" s="329"/>
      <c r="O36" s="329"/>
      <c r="P36" s="329"/>
      <c r="Q36" s="329"/>
      <c r="R36" s="329"/>
      <c r="S36" s="329"/>
      <c r="T36" s="329"/>
      <c r="U36" s="329"/>
      <c r="V36" s="329"/>
      <c r="W36" s="329"/>
      <c r="X36" s="329"/>
      <c r="Y36" s="329"/>
      <c r="Z36" s="329"/>
      <c r="AA36" s="329"/>
      <c r="AB36" s="329"/>
      <c r="AC36" s="329"/>
      <c r="AD36" s="329"/>
    </row>
    <row r="37" spans="1:30" s="71" customFormat="1" ht="13.2" customHeight="1">
      <c r="A37" s="329"/>
      <c r="B37" s="329"/>
      <c r="C37" s="329"/>
      <c r="D37" s="329"/>
      <c r="E37" s="329"/>
      <c r="F37" s="329"/>
      <c r="G37" s="329"/>
      <c r="H37" s="329"/>
      <c r="I37" s="329"/>
      <c r="J37" s="329"/>
      <c r="K37" s="329"/>
      <c r="L37" s="329"/>
      <c r="M37" s="329"/>
      <c r="N37" s="329"/>
      <c r="O37" s="329"/>
      <c r="P37" s="329"/>
      <c r="Q37" s="329"/>
      <c r="R37" s="329"/>
      <c r="S37" s="329"/>
      <c r="T37" s="329"/>
      <c r="U37" s="329"/>
      <c r="V37" s="329"/>
      <c r="W37" s="329"/>
      <c r="X37" s="329"/>
      <c r="Y37" s="329"/>
      <c r="Z37" s="329"/>
      <c r="AA37" s="329"/>
      <c r="AB37" s="329"/>
      <c r="AC37" s="329"/>
      <c r="AD37" s="329"/>
    </row>
    <row r="38" spans="1:30" s="71" customFormat="1" ht="13.2" customHeight="1">
      <c r="A38" s="329"/>
      <c r="B38" s="329"/>
      <c r="C38" s="329"/>
      <c r="D38" s="329"/>
      <c r="E38" s="329"/>
      <c r="F38" s="329"/>
      <c r="G38" s="329"/>
      <c r="H38" s="329"/>
      <c r="I38" s="329"/>
      <c r="J38" s="329"/>
      <c r="K38" s="329"/>
      <c r="L38" s="329"/>
      <c r="M38" s="329"/>
      <c r="N38" s="329"/>
      <c r="O38" s="329"/>
      <c r="P38" s="329"/>
      <c r="Q38" s="329"/>
      <c r="R38" s="329"/>
      <c r="S38" s="329"/>
      <c r="T38" s="329"/>
      <c r="U38" s="329"/>
      <c r="V38" s="329"/>
      <c r="W38" s="329"/>
      <c r="X38" s="329"/>
      <c r="Y38" s="329"/>
      <c r="Z38" s="329"/>
      <c r="AA38" s="329"/>
      <c r="AB38" s="329"/>
      <c r="AC38" s="329"/>
      <c r="AD38" s="329"/>
    </row>
    <row r="39" spans="1:30" ht="13.2" customHeight="1">
      <c r="A39" s="640" t="s">
        <v>1232</v>
      </c>
      <c r="B39" s="1691" t="s">
        <v>15</v>
      </c>
      <c r="C39" s="1692"/>
      <c r="D39" s="2005"/>
      <c r="E39" s="460" t="s">
        <v>16</v>
      </c>
      <c r="F39" s="1695" t="s">
        <v>18</v>
      </c>
      <c r="G39" s="1695"/>
      <c r="H39" s="1695"/>
      <c r="I39" s="1695"/>
      <c r="J39" s="1695"/>
      <c r="K39" s="1695"/>
      <c r="L39" s="1695"/>
      <c r="M39" s="1695"/>
      <c r="N39" s="1695"/>
      <c r="O39" s="1695"/>
      <c r="P39" s="1695"/>
      <c r="Q39" s="1695"/>
      <c r="R39" s="1695"/>
      <c r="S39" s="1695"/>
      <c r="T39" s="1695"/>
      <c r="U39" s="1695"/>
      <c r="V39" s="1695"/>
      <c r="W39" s="1695"/>
      <c r="X39" s="1695"/>
      <c r="Y39" s="1695"/>
      <c r="Z39" s="1695"/>
      <c r="AA39" s="1696"/>
      <c r="AB39" s="1697" t="s">
        <v>188</v>
      </c>
      <c r="AC39" s="1698"/>
      <c r="AD39" s="1699"/>
    </row>
    <row r="40" spans="1:30" ht="13.2" customHeight="1">
      <c r="A40" s="1085" t="s">
        <v>360</v>
      </c>
      <c r="B40" s="82">
        <v>1</v>
      </c>
      <c r="C40" s="1090" t="s">
        <v>361</v>
      </c>
      <c r="D40" s="1092" t="s">
        <v>311</v>
      </c>
      <c r="E40" s="1085" t="s">
        <v>362</v>
      </c>
      <c r="G40" s="1709" t="s">
        <v>114</v>
      </c>
      <c r="H40" s="1709"/>
      <c r="I40" s="1709"/>
      <c r="J40" s="1709"/>
      <c r="K40" s="1709"/>
      <c r="L40" s="1709"/>
      <c r="M40" s="1710"/>
      <c r="N40" s="1110" t="s">
        <v>157</v>
      </c>
      <c r="O40" s="1110"/>
      <c r="P40" s="1110"/>
      <c r="Q40" s="1110"/>
      <c r="R40" s="1110"/>
      <c r="S40" s="1110"/>
      <c r="T40" s="1110"/>
      <c r="U40" s="1110"/>
      <c r="V40" s="1110"/>
      <c r="AB40" s="1098" t="s">
        <v>363</v>
      </c>
      <c r="AC40" s="1099"/>
      <c r="AD40" s="1100"/>
    </row>
    <row r="41" spans="1:30" ht="13.2" customHeight="1">
      <c r="A41" s="1085"/>
      <c r="B41" s="82"/>
      <c r="C41" s="1090"/>
      <c r="D41" s="1092"/>
      <c r="E41" s="1085"/>
      <c r="G41" s="1709"/>
      <c r="H41" s="1709"/>
      <c r="I41" s="1709"/>
      <c r="J41" s="1709"/>
      <c r="K41" s="1709"/>
      <c r="L41" s="1709"/>
      <c r="M41" s="1710"/>
      <c r="N41" s="1110"/>
      <c r="O41" s="1110"/>
      <c r="P41" s="1110"/>
      <c r="Q41" s="1110"/>
      <c r="R41" s="1110"/>
      <c r="S41" s="1110"/>
      <c r="T41" s="1110"/>
      <c r="U41" s="1110"/>
      <c r="V41" s="1110"/>
      <c r="AB41" s="1098"/>
      <c r="AC41" s="1099"/>
      <c r="AD41" s="1100"/>
    </row>
    <row r="42" spans="1:30" ht="13.2" customHeight="1">
      <c r="A42" s="1085"/>
      <c r="B42" s="82"/>
      <c r="C42" s="1090"/>
      <c r="D42" s="1092"/>
      <c r="E42" s="1085"/>
      <c r="G42" s="171"/>
      <c r="H42" s="171"/>
      <c r="I42" s="171"/>
      <c r="J42" s="171"/>
      <c r="K42" s="171"/>
      <c r="L42" s="171"/>
      <c r="M42" s="171"/>
      <c r="N42" s="171"/>
      <c r="O42" s="171"/>
      <c r="P42" s="171"/>
      <c r="Q42" s="171"/>
      <c r="R42" s="171"/>
      <c r="S42" s="171"/>
      <c r="T42" s="171"/>
      <c r="U42" s="171"/>
      <c r="V42" s="171"/>
      <c r="W42" s="171"/>
      <c r="X42" s="171"/>
      <c r="Y42" s="171"/>
      <c r="AB42" s="1098"/>
      <c r="AC42" s="1099"/>
      <c r="AD42" s="1100"/>
    </row>
    <row r="43" spans="1:30" ht="13.2" customHeight="1">
      <c r="A43" s="336"/>
      <c r="B43" s="82"/>
      <c r="C43" s="310"/>
      <c r="D43" s="330"/>
      <c r="E43" s="1085"/>
      <c r="G43" s="171"/>
      <c r="H43" s="171"/>
      <c r="I43" s="171"/>
      <c r="J43" s="171"/>
      <c r="K43" s="171"/>
      <c r="L43" s="171"/>
      <c r="M43" s="171"/>
      <c r="N43" s="171"/>
      <c r="O43" s="171"/>
      <c r="P43" s="171"/>
      <c r="Q43" s="171"/>
      <c r="R43" s="171"/>
      <c r="S43" s="171"/>
      <c r="T43" s="171"/>
      <c r="U43" s="171"/>
      <c r="V43" s="171"/>
      <c r="W43" s="171"/>
      <c r="X43" s="171"/>
      <c r="Y43" s="171"/>
      <c r="AB43" s="331"/>
      <c r="AC43" s="332"/>
      <c r="AD43" s="333"/>
    </row>
    <row r="44" spans="1:30" ht="13.2" customHeight="1">
      <c r="A44" s="336"/>
      <c r="B44" s="82"/>
      <c r="C44" s="310"/>
      <c r="D44" s="330"/>
      <c r="E44" s="1085"/>
      <c r="G44" s="171"/>
      <c r="H44" s="171"/>
      <c r="I44" s="171"/>
      <c r="J44" s="171"/>
      <c r="K44" s="171"/>
      <c r="L44" s="171"/>
      <c r="M44" s="171"/>
      <c r="N44" s="171"/>
      <c r="O44" s="171"/>
      <c r="P44" s="171"/>
      <c r="Q44" s="171"/>
      <c r="R44" s="171"/>
      <c r="S44" s="171"/>
      <c r="T44" s="171"/>
      <c r="U44" s="171"/>
      <c r="V44" s="171"/>
      <c r="W44" s="171"/>
      <c r="X44" s="171"/>
      <c r="Y44" s="171"/>
      <c r="AB44" s="331"/>
      <c r="AC44" s="332"/>
      <c r="AD44" s="333"/>
    </row>
    <row r="45" spans="1:30" ht="13.2" customHeight="1">
      <c r="A45" s="336"/>
      <c r="B45" s="82"/>
      <c r="C45" s="310"/>
      <c r="D45" s="642"/>
      <c r="E45" s="643"/>
      <c r="F45" s="644"/>
      <c r="G45" s="644"/>
      <c r="H45" s="644"/>
      <c r="I45" s="644"/>
      <c r="J45" s="644"/>
      <c r="K45" s="644"/>
      <c r="L45" s="644"/>
      <c r="M45" s="644"/>
      <c r="N45" s="644"/>
      <c r="O45" s="644"/>
      <c r="P45" s="644"/>
      <c r="Q45" s="644"/>
      <c r="R45" s="644"/>
      <c r="S45" s="644"/>
      <c r="T45" s="644"/>
      <c r="U45" s="644"/>
      <c r="V45" s="644"/>
      <c r="W45" s="644"/>
      <c r="X45" s="644"/>
      <c r="Y45" s="644"/>
      <c r="Z45" s="644"/>
      <c r="AA45" s="644"/>
      <c r="AB45" s="645"/>
      <c r="AC45" s="646"/>
      <c r="AD45" s="647"/>
    </row>
    <row r="46" spans="1:30" ht="13.2" customHeight="1">
      <c r="A46" s="336"/>
      <c r="B46" s="82"/>
      <c r="C46" s="648"/>
      <c r="D46" s="330" t="s">
        <v>1233</v>
      </c>
      <c r="E46" s="1085" t="s">
        <v>1234</v>
      </c>
      <c r="F46" s="171"/>
      <c r="G46" s="1552" t="s">
        <v>1235</v>
      </c>
      <c r="H46" s="1552"/>
      <c r="I46" s="1552"/>
      <c r="J46" s="1552"/>
      <c r="K46" s="1552"/>
      <c r="L46" s="1552"/>
      <c r="M46" s="1552"/>
      <c r="N46" s="1552"/>
      <c r="O46" s="1552"/>
      <c r="P46" s="1552"/>
      <c r="Q46" s="1552"/>
      <c r="R46" s="1552"/>
      <c r="S46" s="1552"/>
      <c r="T46" s="1552"/>
      <c r="U46" s="1552"/>
      <c r="V46" s="1552"/>
      <c r="W46" s="37"/>
      <c r="X46" s="37"/>
      <c r="Y46" s="37"/>
      <c r="Z46" s="37"/>
      <c r="AA46" s="171"/>
      <c r="AB46" s="1098" t="s">
        <v>198</v>
      </c>
      <c r="AC46" s="1099"/>
      <c r="AD46" s="1100"/>
    </row>
    <row r="47" spans="1:30" ht="13.2" customHeight="1">
      <c r="A47" s="336"/>
      <c r="B47" s="82"/>
      <c r="C47" s="310"/>
      <c r="D47" s="649"/>
      <c r="E47" s="1085"/>
      <c r="F47" s="171"/>
      <c r="G47" s="1767" t="s">
        <v>1236</v>
      </c>
      <c r="H47" s="1767"/>
      <c r="I47" s="1767"/>
      <c r="J47" s="1767"/>
      <c r="K47" s="1767"/>
      <c r="L47" s="1767"/>
      <c r="M47" s="1768"/>
      <c r="N47" s="1110" t="s">
        <v>1237</v>
      </c>
      <c r="O47" s="1110"/>
      <c r="P47" s="1110"/>
      <c r="Q47" s="1110"/>
      <c r="R47" s="1110"/>
      <c r="S47" s="1110"/>
      <c r="T47" s="1110"/>
      <c r="U47" s="1110"/>
      <c r="V47" s="1110"/>
      <c r="W47" s="1110"/>
      <c r="X47" s="1110"/>
      <c r="Y47" s="1110"/>
      <c r="Z47" s="1110"/>
      <c r="AA47" s="171"/>
      <c r="AB47" s="1098"/>
      <c r="AC47" s="1099"/>
      <c r="AD47" s="1100"/>
    </row>
    <row r="48" spans="1:30" ht="13.2" customHeight="1">
      <c r="A48" s="336"/>
      <c r="B48" s="82"/>
      <c r="C48" s="310"/>
      <c r="D48" s="649"/>
      <c r="E48" s="1085"/>
      <c r="F48" s="171"/>
      <c r="G48" s="1767"/>
      <c r="H48" s="1767"/>
      <c r="I48" s="1767"/>
      <c r="J48" s="1767"/>
      <c r="K48" s="1767"/>
      <c r="L48" s="1767"/>
      <c r="M48" s="1768"/>
      <c r="N48" s="1110"/>
      <c r="O48" s="1110"/>
      <c r="P48" s="1110"/>
      <c r="Q48" s="1110"/>
      <c r="R48" s="1110"/>
      <c r="S48" s="1110"/>
      <c r="T48" s="1110"/>
      <c r="U48" s="1110"/>
      <c r="V48" s="1110"/>
      <c r="W48" s="1110"/>
      <c r="X48" s="1110"/>
      <c r="Y48" s="1110"/>
      <c r="Z48" s="1110"/>
      <c r="AA48" s="171"/>
      <c r="AB48" s="76"/>
      <c r="AC48" s="77"/>
      <c r="AD48" s="78"/>
    </row>
    <row r="49" spans="1:30" ht="13.2" customHeight="1">
      <c r="A49" s="336"/>
      <c r="B49" s="82"/>
      <c r="C49" s="310"/>
      <c r="D49" s="642"/>
      <c r="E49" s="650"/>
      <c r="F49" s="171"/>
      <c r="AB49" s="76"/>
      <c r="AC49" s="77"/>
      <c r="AD49" s="78"/>
    </row>
    <row r="50" spans="1:30" ht="13.2" customHeight="1">
      <c r="A50" s="336"/>
      <c r="B50" s="82"/>
      <c r="C50" s="310"/>
      <c r="D50" s="642"/>
      <c r="E50" s="650"/>
      <c r="F50" s="171"/>
      <c r="H50" s="1786" t="s">
        <v>1238</v>
      </c>
      <c r="I50" s="1787"/>
      <c r="J50" s="1787"/>
      <c r="K50" s="1787"/>
      <c r="L50" s="1787"/>
      <c r="M50" s="1787"/>
      <c r="N50" s="1787"/>
      <c r="O50" s="1787"/>
      <c r="P50" s="1787"/>
      <c r="Q50" s="1788"/>
      <c r="R50" s="1097" t="s">
        <v>177</v>
      </c>
      <c r="S50" s="1097"/>
      <c r="T50" s="1097"/>
      <c r="U50" s="1097"/>
      <c r="V50" s="1097"/>
      <c r="W50" s="1097"/>
      <c r="AB50" s="76"/>
      <c r="AC50" s="77"/>
      <c r="AD50" s="78"/>
    </row>
    <row r="51" spans="1:30" ht="13.2" customHeight="1">
      <c r="A51" s="336"/>
      <c r="B51" s="82"/>
      <c r="C51" s="310"/>
      <c r="D51" s="642"/>
      <c r="E51" s="650"/>
      <c r="F51" s="171"/>
      <c r="H51" s="1789"/>
      <c r="I51" s="1790"/>
      <c r="J51" s="1790"/>
      <c r="K51" s="1790"/>
      <c r="L51" s="1790"/>
      <c r="M51" s="1790"/>
      <c r="N51" s="1790"/>
      <c r="O51" s="1790"/>
      <c r="P51" s="1790"/>
      <c r="Q51" s="1791"/>
      <c r="R51" s="1097"/>
      <c r="S51" s="1097"/>
      <c r="T51" s="1097"/>
      <c r="U51" s="1097"/>
      <c r="V51" s="1097"/>
      <c r="W51" s="1097"/>
      <c r="AB51" s="76"/>
      <c r="AC51" s="77"/>
      <c r="AD51" s="78"/>
    </row>
    <row r="52" spans="1:30" ht="13.2" customHeight="1">
      <c r="A52" s="336"/>
      <c r="B52" s="82"/>
      <c r="C52" s="310"/>
      <c r="D52" s="642"/>
      <c r="E52" s="650"/>
      <c r="F52" s="171"/>
      <c r="AB52" s="331"/>
      <c r="AC52" s="332"/>
      <c r="AD52" s="333"/>
    </row>
    <row r="53" spans="1:30" ht="13.2" customHeight="1">
      <c r="A53" s="336"/>
      <c r="B53" s="82"/>
      <c r="C53" s="310"/>
      <c r="D53" s="330" t="s">
        <v>1233</v>
      </c>
      <c r="E53" s="650"/>
      <c r="F53" s="171"/>
      <c r="G53" s="1552" t="s">
        <v>1239</v>
      </c>
      <c r="H53" s="1552"/>
      <c r="I53" s="1552"/>
      <c r="J53" s="1552"/>
      <c r="K53" s="1552"/>
      <c r="L53" s="1552"/>
      <c r="M53" s="1552"/>
      <c r="N53" s="1552"/>
      <c r="O53" s="1552"/>
      <c r="P53" s="1552"/>
      <c r="Q53" s="1552"/>
      <c r="R53" s="1552"/>
      <c r="S53" s="1552"/>
      <c r="T53" s="1552"/>
      <c r="U53" s="1552"/>
      <c r="V53" s="1552"/>
      <c r="W53" s="1552"/>
      <c r="X53" s="1552"/>
      <c r="Y53" s="1552"/>
      <c r="Z53" s="1552"/>
      <c r="AA53" s="171"/>
      <c r="AB53" s="1098" t="s">
        <v>198</v>
      </c>
      <c r="AC53" s="1099"/>
      <c r="AD53" s="1100"/>
    </row>
    <row r="54" spans="1:30" ht="13.2" customHeight="1">
      <c r="A54" s="336"/>
      <c r="B54" s="82"/>
      <c r="C54" s="310"/>
      <c r="D54" s="642"/>
      <c r="E54" s="650"/>
      <c r="F54" s="171"/>
      <c r="G54" s="1552"/>
      <c r="H54" s="1552"/>
      <c r="I54" s="1552"/>
      <c r="J54" s="1552"/>
      <c r="K54" s="1552"/>
      <c r="L54" s="1552"/>
      <c r="M54" s="1552"/>
      <c r="N54" s="1552"/>
      <c r="O54" s="1552"/>
      <c r="P54" s="1552"/>
      <c r="Q54" s="1552"/>
      <c r="R54" s="1552"/>
      <c r="S54" s="1552"/>
      <c r="T54" s="1552"/>
      <c r="U54" s="1552"/>
      <c r="V54" s="1552"/>
      <c r="W54" s="1552"/>
      <c r="X54" s="1552"/>
      <c r="Y54" s="1552"/>
      <c r="Z54" s="1552"/>
      <c r="AA54" s="171"/>
      <c r="AB54" s="1098"/>
      <c r="AC54" s="1099"/>
      <c r="AD54" s="1100"/>
    </row>
    <row r="55" spans="1:30" ht="13.2" customHeight="1">
      <c r="A55" s="336"/>
      <c r="B55" s="82"/>
      <c r="C55" s="310"/>
      <c r="D55" s="642"/>
      <c r="E55" s="650"/>
      <c r="F55" s="171"/>
      <c r="G55" s="1767" t="s">
        <v>1236</v>
      </c>
      <c r="H55" s="1767"/>
      <c r="I55" s="1767"/>
      <c r="J55" s="1767"/>
      <c r="K55" s="1767"/>
      <c r="L55" s="1767"/>
      <c r="M55" s="1768"/>
      <c r="N55" s="1110" t="s">
        <v>1237</v>
      </c>
      <c r="O55" s="1110"/>
      <c r="P55" s="1110"/>
      <c r="Q55" s="1110"/>
      <c r="R55" s="1110"/>
      <c r="S55" s="1110"/>
      <c r="T55" s="1110"/>
      <c r="U55" s="1110"/>
      <c r="V55" s="1110"/>
      <c r="W55" s="1110"/>
      <c r="X55" s="1110"/>
      <c r="Y55" s="1110"/>
      <c r="Z55" s="1110"/>
      <c r="AA55" s="171"/>
      <c r="AB55" s="76"/>
      <c r="AC55" s="77"/>
      <c r="AD55" s="78"/>
    </row>
    <row r="56" spans="1:30" ht="13.2" customHeight="1">
      <c r="A56" s="336"/>
      <c r="B56" s="82"/>
      <c r="C56" s="310"/>
      <c r="D56" s="642"/>
      <c r="E56" s="650"/>
      <c r="F56" s="171"/>
      <c r="G56" s="1767"/>
      <c r="H56" s="1767"/>
      <c r="I56" s="1767"/>
      <c r="J56" s="1767"/>
      <c r="K56" s="1767"/>
      <c r="L56" s="1767"/>
      <c r="M56" s="1768"/>
      <c r="N56" s="1110"/>
      <c r="O56" s="1110"/>
      <c r="P56" s="1110"/>
      <c r="Q56" s="1110"/>
      <c r="R56" s="1110"/>
      <c r="S56" s="1110"/>
      <c r="T56" s="1110"/>
      <c r="U56" s="1110"/>
      <c r="V56" s="1110"/>
      <c r="W56" s="1110"/>
      <c r="X56" s="1110"/>
      <c r="Y56" s="1110"/>
      <c r="Z56" s="1110"/>
      <c r="AA56" s="171"/>
      <c r="AB56" s="76"/>
      <c r="AC56" s="77"/>
      <c r="AD56" s="78"/>
    </row>
    <row r="57" spans="1:30" ht="13.2" customHeight="1">
      <c r="A57" s="336"/>
      <c r="B57" s="82"/>
      <c r="C57" s="310"/>
      <c r="D57" s="642"/>
      <c r="E57" s="650"/>
      <c r="F57" s="651"/>
      <c r="G57" s="223"/>
      <c r="H57" s="652"/>
      <c r="I57" s="652"/>
      <c r="J57" s="652"/>
      <c r="K57" s="652"/>
      <c r="L57" s="652"/>
      <c r="M57" s="652"/>
      <c r="N57" s="652"/>
      <c r="O57" s="652"/>
      <c r="P57" s="652"/>
      <c r="Q57" s="652"/>
      <c r="R57" s="652"/>
      <c r="S57" s="652"/>
      <c r="T57" s="652"/>
      <c r="U57" s="652"/>
      <c r="V57" s="652"/>
      <c r="W57" s="652"/>
      <c r="X57" s="652"/>
      <c r="Y57" s="652"/>
      <c r="Z57" s="652"/>
      <c r="AA57" s="653"/>
      <c r="AB57" s="76"/>
      <c r="AC57" s="77"/>
      <c r="AD57" s="78"/>
    </row>
    <row r="58" spans="1:30" ht="13.2" customHeight="1">
      <c r="A58" s="336"/>
      <c r="B58" s="82"/>
      <c r="C58" s="310"/>
      <c r="D58" s="330" t="s">
        <v>1233</v>
      </c>
      <c r="E58" s="650"/>
      <c r="F58" s="651"/>
      <c r="G58" s="1" t="s">
        <v>1240</v>
      </c>
      <c r="W58" s="654"/>
      <c r="X58" s="654"/>
      <c r="Y58" s="654"/>
      <c r="Z58" s="654"/>
      <c r="AA58" s="653"/>
      <c r="AB58" s="1098" t="s">
        <v>198</v>
      </c>
      <c r="AC58" s="1099"/>
      <c r="AD58" s="1100"/>
    </row>
    <row r="59" spans="1:30" ht="13.2" customHeight="1">
      <c r="A59" s="336"/>
      <c r="B59" s="82"/>
      <c r="C59" s="310"/>
      <c r="D59" s="642"/>
      <c r="E59" s="650"/>
      <c r="F59" s="651"/>
      <c r="G59" s="1767" t="s">
        <v>1236</v>
      </c>
      <c r="H59" s="1767"/>
      <c r="I59" s="1767"/>
      <c r="J59" s="1767"/>
      <c r="K59" s="1767"/>
      <c r="L59" s="1767"/>
      <c r="M59" s="1768"/>
      <c r="N59" s="1110" t="s">
        <v>966</v>
      </c>
      <c r="O59" s="1110"/>
      <c r="P59" s="1110"/>
      <c r="Q59" s="1110"/>
      <c r="R59" s="1110"/>
      <c r="S59" s="1110"/>
      <c r="T59" s="1110"/>
      <c r="U59" s="1110"/>
      <c r="V59" s="1110"/>
      <c r="W59" s="1110"/>
      <c r="X59" s="1110"/>
      <c r="Y59" s="1110"/>
      <c r="Z59" s="1110"/>
      <c r="AA59" s="653"/>
      <c r="AB59" s="1098"/>
      <c r="AC59" s="1099"/>
      <c r="AD59" s="1100"/>
    </row>
    <row r="60" spans="1:30" ht="13.2" customHeight="1">
      <c r="A60" s="336"/>
      <c r="B60" s="82"/>
      <c r="C60" s="310"/>
      <c r="D60" s="642"/>
      <c r="E60" s="650"/>
      <c r="F60" s="651"/>
      <c r="G60" s="1767"/>
      <c r="H60" s="1767"/>
      <c r="I60" s="1767"/>
      <c r="J60" s="1767"/>
      <c r="K60" s="1767"/>
      <c r="L60" s="1767"/>
      <c r="M60" s="1768"/>
      <c r="N60" s="1110"/>
      <c r="O60" s="1110"/>
      <c r="P60" s="1110"/>
      <c r="Q60" s="1110"/>
      <c r="R60" s="1110"/>
      <c r="S60" s="1110"/>
      <c r="T60" s="1110"/>
      <c r="U60" s="1110"/>
      <c r="V60" s="1110"/>
      <c r="W60" s="1110"/>
      <c r="X60" s="1110"/>
      <c r="Y60" s="1110"/>
      <c r="Z60" s="1110"/>
      <c r="AA60" s="653"/>
      <c r="AB60" s="76"/>
      <c r="AC60" s="77"/>
      <c r="AD60" s="78"/>
    </row>
    <row r="61" spans="1:30" ht="13.2" customHeight="1">
      <c r="A61" s="336"/>
      <c r="B61" s="82"/>
      <c r="C61" s="310"/>
      <c r="D61" s="642"/>
      <c r="E61" s="650"/>
      <c r="F61" s="651"/>
      <c r="W61" s="655"/>
      <c r="X61" s="655"/>
      <c r="Y61" s="655"/>
      <c r="Z61" s="655"/>
      <c r="AA61" s="656"/>
      <c r="AB61" s="76"/>
      <c r="AC61" s="77"/>
      <c r="AD61" s="78"/>
    </row>
    <row r="62" spans="1:30" ht="13.2" customHeight="1">
      <c r="A62" s="336"/>
      <c r="B62" s="82"/>
      <c r="C62" s="310"/>
      <c r="D62" s="330" t="s">
        <v>1233</v>
      </c>
      <c r="E62" s="650"/>
      <c r="F62" s="651"/>
      <c r="G62" s="1" t="s">
        <v>1241</v>
      </c>
      <c r="W62" s="655"/>
      <c r="X62" s="655"/>
      <c r="Y62" s="655"/>
      <c r="Z62" s="655"/>
      <c r="AA62" s="656"/>
      <c r="AB62" s="76"/>
      <c r="AC62" s="77"/>
      <c r="AD62" s="78"/>
    </row>
    <row r="63" spans="1:30" ht="13.2" customHeight="1">
      <c r="A63" s="336"/>
      <c r="B63" s="82"/>
      <c r="C63" s="310"/>
      <c r="D63" s="642"/>
      <c r="E63" s="650"/>
      <c r="F63" s="651"/>
      <c r="G63" s="1767" t="s">
        <v>1236</v>
      </c>
      <c r="H63" s="1767"/>
      <c r="I63" s="1767"/>
      <c r="J63" s="1767"/>
      <c r="K63" s="1767"/>
      <c r="L63" s="1767"/>
      <c r="M63" s="1768"/>
      <c r="N63" s="1110" t="s">
        <v>1237</v>
      </c>
      <c r="O63" s="1110"/>
      <c r="P63" s="1110"/>
      <c r="Q63" s="1110"/>
      <c r="R63" s="1110"/>
      <c r="S63" s="1110"/>
      <c r="T63" s="1110"/>
      <c r="U63" s="1110"/>
      <c r="V63" s="1110"/>
      <c r="W63" s="1110"/>
      <c r="X63" s="1110"/>
      <c r="Y63" s="1110"/>
      <c r="Z63" s="1110"/>
      <c r="AA63" s="653"/>
      <c r="AB63" s="1098" t="s">
        <v>198</v>
      </c>
      <c r="AC63" s="1099"/>
      <c r="AD63" s="1100"/>
    </row>
    <row r="64" spans="1:30" ht="13.2" customHeight="1">
      <c r="A64" s="336"/>
      <c r="B64" s="82"/>
      <c r="C64" s="310"/>
      <c r="D64" s="642"/>
      <c r="E64" s="650"/>
      <c r="F64" s="651"/>
      <c r="G64" s="1767"/>
      <c r="H64" s="1767"/>
      <c r="I64" s="1767"/>
      <c r="J64" s="1767"/>
      <c r="K64" s="1767"/>
      <c r="L64" s="1767"/>
      <c r="M64" s="1768"/>
      <c r="N64" s="1110"/>
      <c r="O64" s="1110"/>
      <c r="P64" s="1110"/>
      <c r="Q64" s="1110"/>
      <c r="R64" s="1110"/>
      <c r="S64" s="1110"/>
      <c r="T64" s="1110"/>
      <c r="U64" s="1110"/>
      <c r="V64" s="1110"/>
      <c r="W64" s="1110"/>
      <c r="X64" s="1110"/>
      <c r="Y64" s="1110"/>
      <c r="Z64" s="1110"/>
      <c r="AA64" s="653"/>
      <c r="AB64" s="1098"/>
      <c r="AC64" s="1099"/>
      <c r="AD64" s="1100"/>
    </row>
    <row r="65" spans="1:30" ht="13.2" customHeight="1">
      <c r="A65" s="336"/>
      <c r="B65" s="82"/>
      <c r="C65" s="310"/>
      <c r="D65" s="642"/>
      <c r="E65" s="650"/>
      <c r="F65" s="651"/>
      <c r="W65" s="654"/>
      <c r="X65" s="654"/>
      <c r="Y65" s="654"/>
      <c r="Z65" s="654"/>
      <c r="AA65" s="653"/>
      <c r="AB65" s="76"/>
      <c r="AC65" s="77"/>
      <c r="AD65" s="78"/>
    </row>
    <row r="66" spans="1:30" ht="13.2" customHeight="1">
      <c r="A66" s="336"/>
      <c r="B66" s="82"/>
      <c r="C66" s="310"/>
      <c r="D66" s="330"/>
      <c r="E66" s="147"/>
      <c r="F66" s="651"/>
      <c r="G66" s="657" t="s">
        <v>1242</v>
      </c>
      <c r="H66" s="658"/>
      <c r="I66" s="658"/>
      <c r="J66" s="658"/>
      <c r="K66" s="659"/>
      <c r="L66" s="657" t="s">
        <v>1243</v>
      </c>
      <c r="M66" s="658"/>
      <c r="N66" s="658"/>
      <c r="O66" s="658"/>
      <c r="P66" s="658"/>
      <c r="Q66" s="658"/>
      <c r="R66" s="658"/>
      <c r="S66" s="658"/>
      <c r="T66" s="658"/>
      <c r="U66" s="658"/>
      <c r="V66" s="659"/>
      <c r="W66" s="657" t="s">
        <v>1244</v>
      </c>
      <c r="X66" s="660"/>
      <c r="Y66" s="660"/>
      <c r="Z66" s="661"/>
      <c r="AA66" s="653"/>
      <c r="AB66" s="331"/>
      <c r="AC66" s="332"/>
      <c r="AD66" s="333"/>
    </row>
    <row r="67" spans="1:30" ht="13.2" customHeight="1">
      <c r="A67" s="336"/>
      <c r="B67" s="82"/>
      <c r="C67" s="310"/>
      <c r="D67" s="330"/>
      <c r="E67" s="147"/>
      <c r="F67" s="651"/>
      <c r="G67" s="1998"/>
      <c r="H67" s="1999"/>
      <c r="I67" s="1999"/>
      <c r="J67" s="1999"/>
      <c r="K67" s="2000"/>
      <c r="L67" s="2001"/>
      <c r="M67" s="2002"/>
      <c r="N67" s="2002"/>
      <c r="O67" s="2002"/>
      <c r="P67" s="2002"/>
      <c r="Q67" s="2002"/>
      <c r="R67" s="2002"/>
      <c r="S67" s="2002"/>
      <c r="T67" s="2002"/>
      <c r="U67" s="2002"/>
      <c r="V67" s="2003"/>
      <c r="W67" s="1744"/>
      <c r="X67" s="1745"/>
      <c r="Y67" s="1745"/>
      <c r="Z67" s="2004"/>
      <c r="AA67" s="653"/>
      <c r="AB67" s="331"/>
      <c r="AC67" s="332"/>
      <c r="AD67" s="333"/>
    </row>
    <row r="68" spans="1:30" ht="13.2" customHeight="1">
      <c r="A68" s="336"/>
      <c r="B68" s="82"/>
      <c r="C68" s="310"/>
      <c r="D68" s="330"/>
      <c r="E68" s="147"/>
      <c r="F68" s="651"/>
      <c r="G68" s="1998"/>
      <c r="H68" s="1999"/>
      <c r="I68" s="1999"/>
      <c r="J68" s="1999"/>
      <c r="K68" s="2000"/>
      <c r="L68" s="2001"/>
      <c r="M68" s="2002"/>
      <c r="N68" s="2002"/>
      <c r="O68" s="2002"/>
      <c r="P68" s="2002"/>
      <c r="Q68" s="2002"/>
      <c r="R68" s="2002"/>
      <c r="S68" s="2002"/>
      <c r="T68" s="2002"/>
      <c r="U68" s="2002"/>
      <c r="V68" s="2003"/>
      <c r="W68" s="1744"/>
      <c r="X68" s="1745"/>
      <c r="Y68" s="1745"/>
      <c r="Z68" s="2004"/>
      <c r="AA68" s="653"/>
      <c r="AB68" s="331"/>
      <c r="AC68" s="332"/>
      <c r="AD68" s="333"/>
    </row>
    <row r="69" spans="1:30" ht="13.2" customHeight="1">
      <c r="A69" s="336"/>
      <c r="B69" s="82"/>
      <c r="C69" s="310"/>
      <c r="D69" s="330"/>
      <c r="E69" s="81"/>
      <c r="F69" s="651"/>
      <c r="G69" s="1996" t="s">
        <v>1245</v>
      </c>
      <c r="H69" s="1997"/>
      <c r="I69" s="1997"/>
      <c r="J69" s="1997"/>
      <c r="K69" s="1997"/>
      <c r="L69" s="1997"/>
      <c r="M69" s="1997"/>
      <c r="N69" s="1997"/>
      <c r="O69" s="1997"/>
      <c r="P69" s="1997"/>
      <c r="Q69" s="1997"/>
      <c r="R69" s="1997"/>
      <c r="S69" s="1997"/>
      <c r="T69" s="1997"/>
      <c r="U69" s="1997"/>
      <c r="V69" s="1997"/>
      <c r="W69" s="1997"/>
      <c r="X69" s="1997"/>
      <c r="Y69" s="1997"/>
      <c r="Z69" s="1997"/>
      <c r="AA69" s="653"/>
      <c r="AB69" s="331"/>
      <c r="AC69" s="332"/>
      <c r="AD69" s="333"/>
    </row>
    <row r="70" spans="1:30" ht="13.2" customHeight="1">
      <c r="A70" s="336"/>
      <c r="B70" s="82"/>
      <c r="C70" s="310"/>
      <c r="D70" s="330"/>
      <c r="E70" s="81"/>
      <c r="F70" s="651"/>
      <c r="G70" s="1746"/>
      <c r="H70" s="1747"/>
      <c r="I70" s="1747"/>
      <c r="J70" s="1747"/>
      <c r="K70" s="1747"/>
      <c r="L70" s="1747"/>
      <c r="M70" s="1747"/>
      <c r="N70" s="1747"/>
      <c r="O70" s="1747"/>
      <c r="P70" s="1747"/>
      <c r="Q70" s="1747"/>
      <c r="R70" s="1747"/>
      <c r="S70" s="1747"/>
      <c r="T70" s="1747"/>
      <c r="U70" s="1747"/>
      <c r="V70" s="1747"/>
      <c r="W70" s="1747"/>
      <c r="X70" s="1747"/>
      <c r="Y70" s="1747"/>
      <c r="Z70" s="1748"/>
      <c r="AA70" s="653"/>
      <c r="AB70" s="331"/>
      <c r="AC70" s="332"/>
      <c r="AD70" s="333"/>
    </row>
    <row r="71" spans="1:30" ht="13.2" customHeight="1">
      <c r="A71" s="336"/>
      <c r="B71" s="82"/>
      <c r="C71" s="310"/>
      <c r="D71" s="330"/>
      <c r="E71" s="81"/>
      <c r="F71" s="651"/>
      <c r="G71" s="1749"/>
      <c r="H71" s="1750"/>
      <c r="I71" s="1750"/>
      <c r="J71" s="1750"/>
      <c r="K71" s="1750"/>
      <c r="L71" s="1750"/>
      <c r="M71" s="1750"/>
      <c r="N71" s="1750"/>
      <c r="O71" s="1750"/>
      <c r="P71" s="1750"/>
      <c r="Q71" s="1750"/>
      <c r="R71" s="1750"/>
      <c r="S71" s="1750"/>
      <c r="T71" s="1750"/>
      <c r="U71" s="1750"/>
      <c r="V71" s="1750"/>
      <c r="W71" s="1750"/>
      <c r="X71" s="1750"/>
      <c r="Y71" s="1750"/>
      <c r="Z71" s="1751"/>
      <c r="AA71" s="653"/>
      <c r="AB71" s="331"/>
      <c r="AC71" s="332"/>
      <c r="AD71" s="333"/>
    </row>
    <row r="72" spans="1:30" ht="13.2" customHeight="1">
      <c r="A72" s="336"/>
      <c r="B72" s="82"/>
      <c r="C72" s="310"/>
      <c r="D72" s="330"/>
      <c r="E72" s="81"/>
      <c r="F72" s="651"/>
      <c r="G72" s="1752"/>
      <c r="H72" s="1753"/>
      <c r="I72" s="1753"/>
      <c r="J72" s="1753"/>
      <c r="K72" s="1753"/>
      <c r="L72" s="1753"/>
      <c r="M72" s="1753"/>
      <c r="N72" s="1753"/>
      <c r="O72" s="1753"/>
      <c r="P72" s="1753"/>
      <c r="Q72" s="1753"/>
      <c r="R72" s="1753"/>
      <c r="S72" s="1753"/>
      <c r="T72" s="1753"/>
      <c r="U72" s="1753"/>
      <c r="V72" s="1753"/>
      <c r="W72" s="1753"/>
      <c r="X72" s="1753"/>
      <c r="Y72" s="1753"/>
      <c r="Z72" s="1754"/>
      <c r="AA72" s="653"/>
      <c r="AB72" s="331"/>
      <c r="AC72" s="332"/>
      <c r="AD72" s="333"/>
    </row>
    <row r="73" spans="1:30" ht="13.2" customHeight="1">
      <c r="A73" s="336"/>
      <c r="B73" s="82"/>
      <c r="C73" s="310"/>
      <c r="D73" s="330"/>
      <c r="E73" s="81"/>
      <c r="AB73" s="331"/>
      <c r="AC73" s="332"/>
      <c r="AD73" s="333"/>
    </row>
    <row r="74" spans="1:30" ht="13.2" customHeight="1">
      <c r="A74" s="336"/>
      <c r="B74" s="82"/>
      <c r="C74" s="310"/>
      <c r="D74" s="330" t="s">
        <v>311</v>
      </c>
      <c r="E74" s="1085" t="s">
        <v>686</v>
      </c>
      <c r="F74" s="662"/>
      <c r="G74" s="1709" t="s">
        <v>114</v>
      </c>
      <c r="H74" s="1709"/>
      <c r="I74" s="1709"/>
      <c r="J74" s="1709"/>
      <c r="K74" s="1709"/>
      <c r="L74" s="1709"/>
      <c r="M74" s="1710"/>
      <c r="N74" s="1110" t="s">
        <v>113</v>
      </c>
      <c r="O74" s="1110"/>
      <c r="P74" s="1110"/>
      <c r="Q74" s="1110"/>
      <c r="R74" s="1110"/>
      <c r="S74" s="1110"/>
      <c r="T74" s="1110"/>
      <c r="U74" s="1110"/>
      <c r="V74" s="1110"/>
      <c r="W74" s="194"/>
      <c r="AB74" s="1098" t="s">
        <v>1246</v>
      </c>
      <c r="AC74" s="1099"/>
      <c r="AD74" s="1100"/>
    </row>
    <row r="75" spans="1:30" ht="13.2" customHeight="1">
      <c r="A75" s="336"/>
      <c r="B75" s="82"/>
      <c r="C75" s="310"/>
      <c r="D75" s="330"/>
      <c r="E75" s="1085"/>
      <c r="F75" s="662"/>
      <c r="G75" s="1709"/>
      <c r="H75" s="1709"/>
      <c r="I75" s="1709"/>
      <c r="J75" s="1709"/>
      <c r="K75" s="1709"/>
      <c r="L75" s="1709"/>
      <c r="M75" s="1710"/>
      <c r="N75" s="1110"/>
      <c r="O75" s="1110"/>
      <c r="P75" s="1110"/>
      <c r="Q75" s="1110"/>
      <c r="R75" s="1110"/>
      <c r="S75" s="1110"/>
      <c r="T75" s="1110"/>
      <c r="U75" s="1110"/>
      <c r="V75" s="1110"/>
      <c r="W75" s="194"/>
      <c r="AB75" s="1098"/>
      <c r="AC75" s="1099"/>
      <c r="AD75" s="1100"/>
    </row>
    <row r="76" spans="1:30" ht="13.2" customHeight="1">
      <c r="A76" s="336"/>
      <c r="B76" s="82"/>
      <c r="C76" s="310"/>
      <c r="D76" s="330"/>
      <c r="E76" s="1085"/>
      <c r="F76" s="663"/>
      <c r="G76" s="171"/>
      <c r="H76" s="171"/>
      <c r="I76" s="171"/>
      <c r="J76" s="171"/>
      <c r="K76" s="171"/>
      <c r="L76" s="171"/>
      <c r="M76" s="171"/>
      <c r="N76" s="171"/>
      <c r="O76" s="171"/>
      <c r="P76" s="171"/>
      <c r="Q76" s="171"/>
      <c r="R76" s="171"/>
      <c r="S76" s="171"/>
      <c r="T76" s="171"/>
      <c r="U76" s="171"/>
      <c r="V76" s="171"/>
      <c r="W76" s="171"/>
      <c r="X76" s="171"/>
      <c r="Y76" s="171"/>
      <c r="Z76" s="171"/>
      <c r="AA76" s="171"/>
      <c r="AB76" s="1098"/>
      <c r="AC76" s="1099"/>
      <c r="AD76" s="1100"/>
    </row>
    <row r="77" spans="1:30" ht="13.2" customHeight="1">
      <c r="A77" s="336"/>
      <c r="B77" s="82"/>
      <c r="C77" s="310"/>
      <c r="D77" s="330"/>
      <c r="E77" s="1085"/>
      <c r="F77" s="664"/>
      <c r="G77" s="37"/>
      <c r="H77" s="37"/>
      <c r="I77" s="37"/>
      <c r="J77" s="37"/>
      <c r="K77" s="37"/>
      <c r="L77" s="37"/>
      <c r="M77" s="37"/>
      <c r="N77" s="37"/>
      <c r="O77" s="37"/>
      <c r="P77" s="37"/>
      <c r="Q77" s="37"/>
      <c r="R77" s="37"/>
      <c r="S77" s="37"/>
      <c r="T77" s="37"/>
      <c r="U77" s="37"/>
      <c r="V77" s="37"/>
      <c r="W77" s="37"/>
      <c r="X77" s="37"/>
      <c r="Y77" s="37"/>
      <c r="Z77" s="37"/>
      <c r="AA77" s="37"/>
      <c r="AB77" s="1098"/>
      <c r="AC77" s="1099"/>
      <c r="AD77" s="1100"/>
    </row>
    <row r="78" spans="1:30" ht="13.2" customHeight="1">
      <c r="A78" s="336"/>
      <c r="B78" s="82"/>
      <c r="C78" s="310"/>
      <c r="D78" s="330"/>
      <c r="E78" s="1085"/>
      <c r="F78" s="663"/>
      <c r="G78" s="663"/>
      <c r="H78" s="663"/>
      <c r="I78" s="663"/>
      <c r="J78" s="663"/>
      <c r="K78" s="663"/>
      <c r="L78" s="663"/>
      <c r="M78" s="663"/>
      <c r="N78" s="663"/>
      <c r="O78" s="663"/>
      <c r="P78" s="663"/>
      <c r="Q78" s="663"/>
      <c r="R78" s="663"/>
      <c r="S78" s="663"/>
      <c r="T78" s="663"/>
      <c r="U78" s="663"/>
      <c r="V78" s="663"/>
      <c r="W78" s="663"/>
      <c r="X78" s="663"/>
      <c r="Y78" s="663"/>
      <c r="Z78" s="663"/>
      <c r="AA78" s="663"/>
      <c r="AB78" s="665"/>
      <c r="AC78" s="666"/>
      <c r="AD78" s="667"/>
    </row>
    <row r="79" spans="1:30" ht="13.2" customHeight="1">
      <c r="A79" s="208"/>
      <c r="B79" s="668"/>
      <c r="C79" s="669"/>
      <c r="D79" s="670"/>
      <c r="E79" s="1086"/>
      <c r="F79" s="360"/>
      <c r="G79" s="360"/>
      <c r="H79" s="360"/>
      <c r="I79" s="360"/>
      <c r="J79" s="360"/>
      <c r="K79" s="360"/>
      <c r="L79" s="360"/>
      <c r="M79" s="360"/>
      <c r="N79" s="360"/>
      <c r="O79" s="360"/>
      <c r="P79" s="360"/>
      <c r="Q79" s="360"/>
      <c r="R79" s="360"/>
      <c r="S79" s="360"/>
      <c r="T79" s="360"/>
      <c r="U79" s="360"/>
      <c r="V79" s="360"/>
      <c r="W79" s="360"/>
      <c r="X79" s="360"/>
      <c r="Y79" s="360"/>
      <c r="Z79" s="360"/>
      <c r="AA79" s="360"/>
      <c r="AB79" s="351"/>
      <c r="AC79" s="352"/>
      <c r="AD79" s="353"/>
    </row>
    <row r="80" spans="1:30" ht="13.2" customHeight="1">
      <c r="A80" s="671"/>
      <c r="B80" s="672"/>
      <c r="C80" s="673"/>
      <c r="D80" s="674"/>
      <c r="E80" s="675"/>
      <c r="F80" s="459"/>
      <c r="G80" s="459"/>
      <c r="H80" s="459"/>
      <c r="I80" s="459"/>
      <c r="J80" s="459"/>
      <c r="K80" s="459"/>
      <c r="L80" s="459"/>
      <c r="M80" s="459"/>
      <c r="N80" s="459"/>
      <c r="O80" s="459"/>
      <c r="P80" s="459"/>
      <c r="Q80" s="459"/>
      <c r="R80" s="459"/>
      <c r="S80" s="459"/>
      <c r="T80" s="459"/>
      <c r="U80" s="459"/>
      <c r="V80" s="459"/>
      <c r="W80" s="459"/>
      <c r="X80" s="459"/>
      <c r="Y80" s="459"/>
      <c r="Z80" s="459"/>
      <c r="AA80" s="459"/>
      <c r="AB80" s="411"/>
      <c r="AC80" s="412"/>
      <c r="AD80" s="413"/>
    </row>
    <row r="81" spans="1:30" ht="13.2" customHeight="1">
      <c r="A81" s="1504" t="s">
        <v>1247</v>
      </c>
      <c r="B81" s="214">
        <v>2</v>
      </c>
      <c r="C81" s="359" t="s">
        <v>1248</v>
      </c>
      <c r="D81" s="258" t="s">
        <v>312</v>
      </c>
      <c r="E81" s="1085" t="s">
        <v>1249</v>
      </c>
      <c r="G81" s="1709" t="s">
        <v>114</v>
      </c>
      <c r="H81" s="1709"/>
      <c r="I81" s="1709"/>
      <c r="J81" s="1709"/>
      <c r="K81" s="1709"/>
      <c r="L81" s="1709"/>
      <c r="M81" s="1710"/>
      <c r="N81" s="1110" t="s">
        <v>113</v>
      </c>
      <c r="O81" s="1110"/>
      <c r="P81" s="1110"/>
      <c r="Q81" s="1110"/>
      <c r="R81" s="1110"/>
      <c r="S81" s="1110"/>
      <c r="T81" s="1110"/>
      <c r="U81" s="1110"/>
      <c r="V81" s="1110"/>
      <c r="W81" s="171"/>
      <c r="X81" s="171"/>
      <c r="Y81" s="171"/>
      <c r="Z81" s="171"/>
      <c r="AA81" s="171"/>
      <c r="AB81" s="1098" t="s">
        <v>363</v>
      </c>
      <c r="AC81" s="1099"/>
      <c r="AD81" s="1100"/>
    </row>
    <row r="82" spans="1:30" ht="13.2" customHeight="1">
      <c r="A82" s="1504"/>
      <c r="B82" s="676"/>
      <c r="C82" s="677"/>
      <c r="D82" s="678"/>
      <c r="E82" s="1085"/>
      <c r="G82" s="1709"/>
      <c r="H82" s="1709"/>
      <c r="I82" s="1709"/>
      <c r="J82" s="1709"/>
      <c r="K82" s="1709"/>
      <c r="L82" s="1709"/>
      <c r="M82" s="1710"/>
      <c r="N82" s="1110"/>
      <c r="O82" s="1110"/>
      <c r="P82" s="1110"/>
      <c r="Q82" s="1110"/>
      <c r="R82" s="1110"/>
      <c r="S82" s="1110"/>
      <c r="T82" s="1110"/>
      <c r="U82" s="1110"/>
      <c r="V82" s="1110"/>
      <c r="W82" s="171"/>
      <c r="X82" s="171"/>
      <c r="Y82" s="171"/>
      <c r="Z82" s="171"/>
      <c r="AA82" s="171"/>
      <c r="AB82" s="1098"/>
      <c r="AC82" s="1099"/>
      <c r="AD82" s="1100"/>
    </row>
    <row r="83" spans="1:30" ht="13.2" customHeight="1">
      <c r="A83" s="336"/>
      <c r="B83" s="676"/>
      <c r="C83" s="677"/>
      <c r="D83" s="678"/>
      <c r="E83" s="1085"/>
      <c r="F83" s="171"/>
      <c r="G83" s="171"/>
      <c r="H83" s="171"/>
      <c r="I83" s="171"/>
      <c r="J83" s="171"/>
      <c r="K83" s="171"/>
      <c r="L83" s="171"/>
      <c r="M83" s="171"/>
      <c r="N83" s="171"/>
      <c r="O83" s="171"/>
      <c r="P83" s="171"/>
      <c r="Q83" s="171"/>
      <c r="R83" s="171"/>
      <c r="S83" s="171"/>
      <c r="T83" s="171"/>
      <c r="U83" s="171"/>
      <c r="V83" s="171"/>
      <c r="W83" s="171"/>
      <c r="X83" s="171"/>
      <c r="Y83" s="171"/>
      <c r="Z83" s="171"/>
      <c r="AA83" s="171"/>
      <c r="AB83" s="1098"/>
      <c r="AC83" s="1099"/>
      <c r="AD83" s="1100"/>
    </row>
    <row r="84" spans="1:30" ht="13.2" customHeight="1">
      <c r="A84" s="336"/>
      <c r="B84" s="676"/>
      <c r="C84" s="677"/>
      <c r="D84" s="678"/>
      <c r="E84" s="1085"/>
      <c r="F84" s="171"/>
      <c r="G84" s="171"/>
      <c r="H84" s="171"/>
      <c r="I84" s="171"/>
      <c r="J84" s="171"/>
      <c r="K84" s="171"/>
      <c r="L84" s="171"/>
      <c r="M84" s="171"/>
      <c r="N84" s="171"/>
      <c r="O84" s="171"/>
      <c r="P84" s="171"/>
      <c r="Q84" s="171"/>
      <c r="R84" s="171"/>
      <c r="S84" s="171"/>
      <c r="T84" s="171"/>
      <c r="U84" s="171"/>
      <c r="V84" s="171"/>
      <c r="W84" s="171"/>
      <c r="X84" s="171"/>
      <c r="Y84" s="171"/>
      <c r="Z84" s="171"/>
      <c r="AA84" s="171"/>
      <c r="AB84" s="331"/>
      <c r="AC84" s="332"/>
      <c r="AD84" s="333"/>
    </row>
    <row r="85" spans="1:30" ht="13.2" customHeight="1">
      <c r="A85" s="336"/>
      <c r="B85" s="676"/>
      <c r="C85" s="677"/>
      <c r="D85" s="678"/>
      <c r="E85" s="1085"/>
      <c r="F85" s="171"/>
      <c r="G85" s="171"/>
      <c r="H85" s="171"/>
      <c r="I85" s="171"/>
      <c r="J85" s="171"/>
      <c r="K85" s="171"/>
      <c r="L85" s="171"/>
      <c r="M85" s="171"/>
      <c r="N85" s="171"/>
      <c r="O85" s="171"/>
      <c r="P85" s="171"/>
      <c r="Q85" s="171"/>
      <c r="R85" s="171"/>
      <c r="S85" s="171"/>
      <c r="T85" s="171"/>
      <c r="U85" s="171"/>
      <c r="V85" s="171"/>
      <c r="W85" s="171"/>
      <c r="X85" s="171"/>
      <c r="Y85" s="171"/>
      <c r="Z85" s="171"/>
      <c r="AA85" s="171"/>
      <c r="AB85" s="331"/>
      <c r="AC85" s="332"/>
      <c r="AD85" s="333"/>
    </row>
    <row r="86" spans="1:30" ht="13.2" customHeight="1">
      <c r="A86" s="336"/>
      <c r="B86" s="676"/>
      <c r="C86" s="677"/>
      <c r="D86" s="678"/>
      <c r="E86" s="1085"/>
      <c r="F86" s="171"/>
      <c r="G86" s="171"/>
      <c r="H86" s="171"/>
      <c r="I86" s="171"/>
      <c r="J86" s="171"/>
      <c r="K86" s="171"/>
      <c r="L86" s="171"/>
      <c r="M86" s="171"/>
      <c r="N86" s="171"/>
      <c r="O86" s="171"/>
      <c r="P86" s="171"/>
      <c r="Q86" s="171"/>
      <c r="R86" s="171"/>
      <c r="S86" s="171"/>
      <c r="T86" s="171"/>
      <c r="U86" s="171"/>
      <c r="V86" s="171"/>
      <c r="W86" s="171"/>
      <c r="X86" s="171"/>
      <c r="Y86" s="171"/>
      <c r="Z86" s="171"/>
      <c r="AA86" s="171"/>
      <c r="AB86" s="331"/>
      <c r="AC86" s="332"/>
      <c r="AD86" s="333"/>
    </row>
    <row r="87" spans="1:30" ht="13.2" customHeight="1">
      <c r="A87" s="336"/>
      <c r="B87" s="676"/>
      <c r="C87" s="677"/>
      <c r="D87" s="678"/>
      <c r="E87" s="81" t="s">
        <v>1250</v>
      </c>
      <c r="F87" s="171"/>
      <c r="G87" s="171"/>
      <c r="H87" s="171"/>
      <c r="I87" s="171"/>
      <c r="J87" s="171"/>
      <c r="K87" s="171"/>
      <c r="L87" s="171"/>
      <c r="M87" s="171"/>
      <c r="N87" s="171"/>
      <c r="O87" s="171"/>
      <c r="P87" s="171"/>
      <c r="Q87" s="171"/>
      <c r="R87" s="171"/>
      <c r="S87" s="171"/>
      <c r="T87" s="171"/>
      <c r="U87" s="171"/>
      <c r="V87" s="171"/>
      <c r="W87" s="171"/>
      <c r="X87" s="171"/>
      <c r="Y87" s="171"/>
      <c r="Z87" s="171"/>
      <c r="AA87" s="171"/>
      <c r="AB87" s="331"/>
      <c r="AC87" s="332"/>
      <c r="AD87" s="333"/>
    </row>
    <row r="88" spans="1:30" ht="13.2" customHeight="1">
      <c r="A88" s="1838"/>
      <c r="B88" s="679"/>
      <c r="C88" s="1994"/>
      <c r="D88" s="1995"/>
      <c r="E88" s="1085" t="s">
        <v>1251</v>
      </c>
      <c r="G88" s="1096"/>
      <c r="H88" s="1096"/>
      <c r="I88" s="1096"/>
      <c r="J88" s="1096"/>
      <c r="K88" s="1096"/>
      <c r="L88" s="1096"/>
      <c r="M88" s="1096"/>
      <c r="N88" s="1800"/>
      <c r="O88" s="1800"/>
      <c r="P88" s="1800"/>
      <c r="Q88" s="1800"/>
      <c r="R88" s="1800"/>
      <c r="S88" s="1800"/>
      <c r="T88" s="1800"/>
      <c r="U88" s="1800"/>
      <c r="V88" s="1800"/>
      <c r="W88" s="37"/>
      <c r="X88" s="37"/>
      <c r="Y88" s="37"/>
      <c r="Z88" s="37"/>
      <c r="AA88" s="37"/>
      <c r="AB88" s="156"/>
      <c r="AC88" s="157"/>
      <c r="AD88" s="158"/>
    </row>
    <row r="89" spans="1:30" ht="13.2" customHeight="1">
      <c r="A89" s="1838"/>
      <c r="B89" s="679"/>
      <c r="C89" s="1994"/>
      <c r="D89" s="1995"/>
      <c r="E89" s="1085"/>
      <c r="G89" s="1096"/>
      <c r="H89" s="1096"/>
      <c r="I89" s="1096"/>
      <c r="J89" s="1096"/>
      <c r="K89" s="1096"/>
      <c r="L89" s="1096"/>
      <c r="M89" s="1096"/>
      <c r="N89" s="1800"/>
      <c r="O89" s="1800"/>
      <c r="P89" s="1800"/>
      <c r="Q89" s="1800"/>
      <c r="R89" s="1800"/>
      <c r="S89" s="1800"/>
      <c r="T89" s="1800"/>
      <c r="U89" s="1800"/>
      <c r="V89" s="1800"/>
      <c r="W89" s="37"/>
      <c r="X89" s="37"/>
      <c r="Y89" s="37"/>
      <c r="Z89" s="37"/>
      <c r="AA89" s="37"/>
      <c r="AB89" s="156"/>
      <c r="AC89" s="157"/>
      <c r="AD89" s="158"/>
    </row>
    <row r="90" spans="1:30" ht="13.2" customHeight="1">
      <c r="A90" s="1838"/>
      <c r="B90" s="679"/>
      <c r="C90" s="1994"/>
      <c r="D90" s="1995"/>
      <c r="E90" s="1085"/>
      <c r="F90" s="171"/>
      <c r="G90" s="171"/>
      <c r="H90" s="171"/>
      <c r="I90" s="171"/>
      <c r="J90" s="171"/>
      <c r="K90" s="171"/>
      <c r="L90" s="171"/>
      <c r="M90" s="171"/>
      <c r="N90" s="171"/>
      <c r="O90" s="171"/>
      <c r="P90" s="171"/>
      <c r="Q90" s="171"/>
      <c r="R90" s="171"/>
      <c r="S90" s="171"/>
      <c r="T90" s="171"/>
      <c r="U90" s="171"/>
      <c r="V90" s="171"/>
      <c r="W90" s="171"/>
      <c r="X90" s="171"/>
      <c r="Y90" s="171"/>
      <c r="Z90" s="171"/>
      <c r="AA90" s="171"/>
      <c r="AB90" s="156"/>
      <c r="AC90" s="157"/>
      <c r="AD90" s="158"/>
    </row>
    <row r="91" spans="1:30" ht="13.2" customHeight="1">
      <c r="A91" s="1838"/>
      <c r="B91" s="679"/>
      <c r="C91" s="1994"/>
      <c r="D91" s="1995"/>
      <c r="E91" s="1085"/>
      <c r="F91" s="121"/>
      <c r="G91" s="37"/>
      <c r="H91" s="37"/>
      <c r="I91" s="37"/>
      <c r="J91" s="37"/>
      <c r="K91" s="37"/>
      <c r="L91" s="37"/>
      <c r="M91" s="37"/>
      <c r="N91" s="37"/>
      <c r="O91" s="37"/>
      <c r="P91" s="37"/>
      <c r="Q91" s="37"/>
      <c r="R91" s="37"/>
      <c r="S91" s="37"/>
      <c r="T91" s="37"/>
      <c r="U91" s="37"/>
      <c r="V91" s="37"/>
      <c r="W91" s="37"/>
      <c r="X91" s="37"/>
      <c r="Y91" s="37"/>
      <c r="Z91" s="37"/>
      <c r="AA91" s="271"/>
      <c r="AB91" s="76"/>
      <c r="AC91" s="77"/>
      <c r="AD91" s="78"/>
    </row>
    <row r="92" spans="1:30" ht="13.2" customHeight="1">
      <c r="A92" s="1838"/>
      <c r="B92" s="679"/>
      <c r="C92" s="1994"/>
      <c r="D92" s="1995"/>
      <c r="E92" s="1085"/>
      <c r="F92" s="121"/>
      <c r="G92" s="37"/>
      <c r="H92" s="37"/>
      <c r="I92" s="37"/>
      <c r="J92" s="37"/>
      <c r="K92" s="37"/>
      <c r="L92" s="37"/>
      <c r="M92" s="37"/>
      <c r="N92" s="37"/>
      <c r="O92" s="37"/>
      <c r="P92" s="37"/>
      <c r="Q92" s="37"/>
      <c r="R92" s="37"/>
      <c r="S92" s="37"/>
      <c r="T92" s="37"/>
      <c r="U92" s="37"/>
      <c r="V92" s="37"/>
      <c r="W92" s="37"/>
      <c r="X92" s="37"/>
      <c r="Y92" s="37"/>
      <c r="Z92" s="37"/>
      <c r="AA92" s="271"/>
      <c r="AB92" s="76"/>
      <c r="AC92" s="77"/>
      <c r="AD92" s="78"/>
    </row>
    <row r="93" spans="1:30" ht="13.2" customHeight="1">
      <c r="A93" s="1838"/>
      <c r="B93" s="679"/>
      <c r="C93" s="1994"/>
      <c r="D93" s="1995"/>
      <c r="E93" s="1085"/>
      <c r="F93" s="121"/>
      <c r="G93" s="37"/>
      <c r="H93" s="37"/>
      <c r="I93" s="37"/>
      <c r="J93" s="37"/>
      <c r="K93" s="37"/>
      <c r="L93" s="37"/>
      <c r="M93" s="37"/>
      <c r="N93" s="37"/>
      <c r="O93" s="37"/>
      <c r="P93" s="37"/>
      <c r="Q93" s="37"/>
      <c r="R93" s="37"/>
      <c r="S93" s="37"/>
      <c r="T93" s="37"/>
      <c r="U93" s="37"/>
      <c r="V93" s="37"/>
      <c r="W93" s="37"/>
      <c r="X93" s="37"/>
      <c r="Y93" s="37"/>
      <c r="Z93" s="37"/>
      <c r="AA93" s="271"/>
      <c r="AB93" s="76"/>
      <c r="AC93" s="77"/>
      <c r="AD93" s="78"/>
    </row>
    <row r="94" spans="1:30" ht="13.2" customHeight="1">
      <c r="A94" s="1838"/>
      <c r="B94" s="679"/>
      <c r="C94" s="1994"/>
      <c r="D94" s="1995"/>
      <c r="E94" s="1085"/>
      <c r="F94" s="121"/>
      <c r="G94" s="37"/>
      <c r="H94" s="37"/>
      <c r="I94" s="37"/>
      <c r="J94" s="37"/>
      <c r="K94" s="37"/>
      <c r="L94" s="37"/>
      <c r="M94" s="37"/>
      <c r="N94" s="37"/>
      <c r="O94" s="37"/>
      <c r="P94" s="37"/>
      <c r="Q94" s="37"/>
      <c r="R94" s="37"/>
      <c r="S94" s="37"/>
      <c r="T94" s="37"/>
      <c r="U94" s="37"/>
      <c r="V94" s="37"/>
      <c r="W94" s="37"/>
      <c r="X94" s="37"/>
      <c r="Y94" s="37"/>
      <c r="Z94" s="37"/>
      <c r="AA94" s="271"/>
      <c r="AB94" s="76"/>
      <c r="AC94" s="77"/>
      <c r="AD94" s="78"/>
    </row>
    <row r="95" spans="1:30" ht="13.2" customHeight="1">
      <c r="A95" s="1838"/>
      <c r="B95" s="679"/>
      <c r="C95" s="1994"/>
      <c r="D95" s="1995"/>
      <c r="E95" s="1085"/>
      <c r="F95" s="194"/>
      <c r="G95" s="37"/>
      <c r="H95" s="37"/>
      <c r="I95" s="37"/>
      <c r="J95" s="37"/>
      <c r="K95" s="37"/>
      <c r="L95" s="37"/>
      <c r="M95" s="37"/>
      <c r="N95" s="37"/>
      <c r="O95" s="37"/>
      <c r="P95" s="37"/>
      <c r="Q95" s="37"/>
      <c r="R95" s="37"/>
      <c r="S95" s="37"/>
      <c r="T95" s="37"/>
      <c r="U95" s="37"/>
      <c r="V95" s="37"/>
      <c r="W95" s="37"/>
      <c r="X95" s="37"/>
      <c r="Y95" s="37"/>
      <c r="Z95" s="37"/>
      <c r="AA95" s="271"/>
      <c r="AB95" s="76"/>
      <c r="AC95" s="77"/>
      <c r="AD95" s="78"/>
    </row>
    <row r="96" spans="1:30" ht="13.2" customHeight="1">
      <c r="A96" s="1838"/>
      <c r="B96" s="679"/>
      <c r="C96" s="1994"/>
      <c r="D96" s="1995"/>
      <c r="E96" s="1085"/>
      <c r="F96" s="194"/>
      <c r="G96" s="37"/>
      <c r="H96" s="37"/>
      <c r="I96" s="37"/>
      <c r="J96" s="37"/>
      <c r="K96" s="37"/>
      <c r="L96" s="37"/>
      <c r="M96" s="37"/>
      <c r="N96" s="37"/>
      <c r="O96" s="37"/>
      <c r="P96" s="37"/>
      <c r="Q96" s="37"/>
      <c r="R96" s="37"/>
      <c r="S96" s="37"/>
      <c r="T96" s="37"/>
      <c r="U96" s="37"/>
      <c r="V96" s="37"/>
      <c r="W96" s="37"/>
      <c r="X96" s="37"/>
      <c r="Y96" s="37"/>
      <c r="Z96" s="37"/>
      <c r="AA96" s="271"/>
      <c r="AB96" s="76"/>
      <c r="AC96" s="77"/>
      <c r="AD96" s="78"/>
    </row>
    <row r="97" spans="1:30" ht="13.2" customHeight="1">
      <c r="A97" s="1838"/>
      <c r="B97" s="679"/>
      <c r="C97" s="1994"/>
      <c r="D97" s="1995"/>
      <c r="E97" s="1085"/>
      <c r="F97" s="194"/>
      <c r="G97" s="194"/>
      <c r="H97" s="194"/>
      <c r="I97" s="194"/>
      <c r="J97" s="194"/>
      <c r="K97" s="194"/>
      <c r="L97" s="196"/>
      <c r="M97" s="194"/>
      <c r="N97" s="194"/>
      <c r="O97" s="194"/>
      <c r="P97" s="194"/>
      <c r="Q97" s="194"/>
      <c r="R97" s="194"/>
      <c r="S97" s="194"/>
      <c r="T97" s="194"/>
      <c r="U97" s="194"/>
      <c r="V97" s="194"/>
      <c r="W97" s="194"/>
      <c r="X97" s="194"/>
      <c r="Y97" s="194"/>
      <c r="Z97" s="194"/>
      <c r="AA97" s="194"/>
      <c r="AB97" s="76"/>
      <c r="AC97" s="77"/>
      <c r="AD97" s="78"/>
    </row>
    <row r="98" spans="1:30" ht="13.2" customHeight="1">
      <c r="A98" s="1085" t="s">
        <v>1252</v>
      </c>
      <c r="B98" s="195">
        <v>3</v>
      </c>
      <c r="C98" s="1426" t="s">
        <v>1253</v>
      </c>
      <c r="D98" s="1092" t="s">
        <v>1126</v>
      </c>
      <c r="E98" s="1085" t="s">
        <v>1254</v>
      </c>
      <c r="F98" s="194"/>
      <c r="G98" s="1709" t="s">
        <v>114</v>
      </c>
      <c r="H98" s="1709"/>
      <c r="I98" s="1709"/>
      <c r="J98" s="1709"/>
      <c r="K98" s="1709"/>
      <c r="L98" s="1709"/>
      <c r="M98" s="1710"/>
      <c r="N98" s="1174" t="s">
        <v>113</v>
      </c>
      <c r="O98" s="1175"/>
      <c r="P98" s="1175"/>
      <c r="Q98" s="1175"/>
      <c r="R98" s="1175"/>
      <c r="S98" s="1175"/>
      <c r="T98" s="1175"/>
      <c r="U98" s="1175"/>
      <c r="V98" s="1176"/>
      <c r="W98" s="194"/>
      <c r="X98" s="194"/>
      <c r="Y98" s="194"/>
      <c r="Z98" s="194"/>
      <c r="AA98" s="201"/>
      <c r="AB98" s="1098" t="s">
        <v>363</v>
      </c>
      <c r="AC98" s="1099"/>
      <c r="AD98" s="1100"/>
    </row>
    <row r="99" spans="1:30" ht="13.2" customHeight="1">
      <c r="A99" s="1085"/>
      <c r="B99" s="1"/>
      <c r="C99" s="1426"/>
      <c r="D99" s="1092"/>
      <c r="E99" s="1085"/>
      <c r="F99" s="194"/>
      <c r="G99" s="1709"/>
      <c r="H99" s="1709"/>
      <c r="I99" s="1709"/>
      <c r="J99" s="1709"/>
      <c r="K99" s="1709"/>
      <c r="L99" s="1709"/>
      <c r="M99" s="1710"/>
      <c r="N99" s="1177"/>
      <c r="O99" s="1178"/>
      <c r="P99" s="1178"/>
      <c r="Q99" s="1178"/>
      <c r="R99" s="1178"/>
      <c r="S99" s="1178"/>
      <c r="T99" s="1178"/>
      <c r="U99" s="1178"/>
      <c r="V99" s="1179"/>
      <c r="W99" s="194"/>
      <c r="X99" s="194"/>
      <c r="Y99" s="194"/>
      <c r="Z99" s="194"/>
      <c r="AA99" s="201"/>
      <c r="AB99" s="1098"/>
      <c r="AC99" s="1099"/>
      <c r="AD99" s="1100"/>
    </row>
    <row r="100" spans="1:30" ht="13.2" customHeight="1">
      <c r="A100" s="1085"/>
      <c r="B100" s="195"/>
      <c r="C100" s="1426"/>
      <c r="D100" s="1092"/>
      <c r="E100" s="1085"/>
      <c r="F100" s="194"/>
      <c r="W100" s="194"/>
      <c r="X100" s="194"/>
      <c r="Y100" s="194"/>
      <c r="Z100" s="194"/>
      <c r="AA100" s="201"/>
      <c r="AB100" s="1098"/>
      <c r="AC100" s="1099"/>
      <c r="AD100" s="1100"/>
    </row>
    <row r="101" spans="1:30" ht="13.2" customHeight="1">
      <c r="A101" s="1085"/>
      <c r="B101" s="195"/>
      <c r="C101" s="1426"/>
      <c r="D101" s="1092"/>
      <c r="E101" s="1085"/>
      <c r="F101" s="194"/>
      <c r="G101" s="194"/>
      <c r="H101" s="194"/>
      <c r="I101" s="194"/>
      <c r="J101" s="194"/>
      <c r="K101" s="194"/>
      <c r="L101" s="194"/>
      <c r="M101" s="194"/>
      <c r="N101" s="194"/>
      <c r="O101" s="194"/>
      <c r="P101" s="194"/>
      <c r="Q101" s="194"/>
      <c r="R101" s="194"/>
      <c r="S101" s="194"/>
      <c r="T101" s="194"/>
      <c r="U101" s="194"/>
      <c r="V101" s="194"/>
      <c r="W101" s="194"/>
      <c r="X101" s="194"/>
      <c r="Y101" s="194"/>
      <c r="Z101" s="194"/>
      <c r="AA101" s="201"/>
      <c r="AB101" s="157"/>
      <c r="AC101" s="157"/>
      <c r="AD101" s="158"/>
    </row>
    <row r="102" spans="1:30" ht="13.2" customHeight="1">
      <c r="A102" s="1085"/>
      <c r="B102" s="195"/>
      <c r="C102" s="1426"/>
      <c r="D102" s="1092"/>
      <c r="E102" s="1085"/>
      <c r="F102" s="194"/>
      <c r="G102" s="200" t="s">
        <v>103</v>
      </c>
      <c r="H102" s="1993" t="s">
        <v>364</v>
      </c>
      <c r="I102" s="1993"/>
      <c r="J102" s="1993"/>
      <c r="K102" s="1993"/>
      <c r="L102" s="1993"/>
      <c r="M102" s="1993"/>
      <c r="N102" s="1993"/>
      <c r="O102" s="1993"/>
      <c r="P102" s="1993"/>
      <c r="Q102" s="1993"/>
      <c r="R102" s="1993"/>
      <c r="S102" s="1993"/>
      <c r="T102" s="1993"/>
      <c r="U102" s="1993"/>
      <c r="V102" s="1993"/>
      <c r="W102" s="1993"/>
      <c r="X102" s="1993"/>
      <c r="Y102" s="1993"/>
      <c r="Z102" s="194"/>
      <c r="AA102" s="201"/>
      <c r="AB102" s="76"/>
      <c r="AC102" s="77"/>
      <c r="AD102" s="78"/>
    </row>
    <row r="103" spans="1:30" ht="13.2" customHeight="1">
      <c r="A103" s="1085"/>
      <c r="B103" s="195"/>
      <c r="C103" s="310"/>
      <c r="D103" s="330"/>
      <c r="E103" s="1085"/>
      <c r="F103" s="194"/>
      <c r="G103" s="202"/>
      <c r="H103" s="1993"/>
      <c r="I103" s="1993"/>
      <c r="J103" s="1993"/>
      <c r="K103" s="1993"/>
      <c r="L103" s="1993"/>
      <c r="M103" s="1993"/>
      <c r="N103" s="1993"/>
      <c r="O103" s="1993"/>
      <c r="P103" s="1993"/>
      <c r="Q103" s="1993"/>
      <c r="R103" s="1993"/>
      <c r="S103" s="1993"/>
      <c r="T103" s="1993"/>
      <c r="U103" s="1993"/>
      <c r="V103" s="1993"/>
      <c r="W103" s="1993"/>
      <c r="X103" s="1993"/>
      <c r="Y103" s="1993"/>
      <c r="Z103" s="203"/>
      <c r="AA103" s="201"/>
      <c r="AB103" s="157"/>
      <c r="AC103" s="157"/>
      <c r="AD103" s="158"/>
    </row>
    <row r="104" spans="1:30" ht="13.2" customHeight="1">
      <c r="A104" s="1085"/>
      <c r="B104" s="195"/>
      <c r="C104" s="310"/>
      <c r="D104" s="330"/>
      <c r="E104" s="1085"/>
      <c r="F104" s="194"/>
      <c r="G104" s="203"/>
      <c r="H104" s="203"/>
      <c r="I104" s="203"/>
      <c r="J104" s="203"/>
      <c r="K104" s="203"/>
      <c r="L104" s="203"/>
      <c r="M104" s="203"/>
      <c r="N104" s="203"/>
      <c r="O104" s="203"/>
      <c r="P104" s="203"/>
      <c r="Q104" s="203"/>
      <c r="R104" s="203"/>
      <c r="S104" s="203"/>
      <c r="T104" s="203"/>
      <c r="U104" s="203"/>
      <c r="V104" s="203"/>
      <c r="W104" s="203"/>
      <c r="X104" s="203"/>
      <c r="Y104" s="203"/>
      <c r="Z104" s="203"/>
      <c r="AA104" s="201"/>
      <c r="AB104" s="157"/>
      <c r="AC104" s="157"/>
      <c r="AD104" s="158"/>
    </row>
    <row r="105" spans="1:30" ht="13.2" customHeight="1">
      <c r="A105" s="336"/>
      <c r="B105" s="195"/>
      <c r="C105" s="310"/>
      <c r="D105" s="330"/>
      <c r="E105" s="1085"/>
      <c r="F105" s="194"/>
      <c r="W105" s="203"/>
      <c r="X105" s="203"/>
      <c r="Y105" s="203"/>
      <c r="Z105" s="203"/>
      <c r="AA105" s="201"/>
      <c r="AB105" s="157"/>
      <c r="AC105" s="157"/>
      <c r="AD105" s="158"/>
    </row>
    <row r="106" spans="1:30" ht="13.2" customHeight="1">
      <c r="A106" s="336"/>
      <c r="B106" s="195"/>
      <c r="C106" s="310"/>
      <c r="D106" s="330"/>
      <c r="E106" s="1085"/>
      <c r="F106" s="194"/>
      <c r="W106" s="194"/>
      <c r="X106" s="194"/>
      <c r="Y106" s="194"/>
      <c r="Z106" s="194"/>
      <c r="AA106" s="201"/>
      <c r="AB106" s="332"/>
      <c r="AC106" s="332"/>
      <c r="AD106" s="333"/>
    </row>
    <row r="107" spans="1:30" ht="13.2" customHeight="1">
      <c r="A107" s="336"/>
      <c r="B107" s="195"/>
      <c r="C107" s="310"/>
      <c r="D107" s="330"/>
      <c r="E107" s="1085"/>
      <c r="F107" s="194"/>
      <c r="G107" s="194"/>
      <c r="H107" s="194"/>
      <c r="I107" s="194"/>
      <c r="J107" s="194"/>
      <c r="K107" s="194"/>
      <c r="L107" s="194"/>
      <c r="M107" s="194"/>
      <c r="N107" s="194"/>
      <c r="O107" s="194"/>
      <c r="P107" s="194"/>
      <c r="Q107" s="194"/>
      <c r="R107" s="194"/>
      <c r="S107" s="194"/>
      <c r="T107" s="194"/>
      <c r="U107" s="194"/>
      <c r="V107" s="194"/>
      <c r="W107" s="194"/>
      <c r="X107" s="194"/>
      <c r="Y107" s="194"/>
      <c r="Z107" s="194"/>
      <c r="AA107" s="201"/>
      <c r="AB107" s="332"/>
      <c r="AC107" s="332"/>
      <c r="AD107" s="333"/>
    </row>
    <row r="108" spans="1:30" ht="13.2" customHeight="1">
      <c r="A108" s="336"/>
      <c r="B108" s="195"/>
      <c r="C108" s="310"/>
      <c r="D108" s="330"/>
      <c r="E108" s="1085"/>
      <c r="F108" s="194"/>
      <c r="G108" s="194"/>
      <c r="H108" s="194"/>
      <c r="I108" s="194"/>
      <c r="J108" s="194"/>
      <c r="K108" s="194"/>
      <c r="L108" s="194"/>
      <c r="M108" s="194"/>
      <c r="N108" s="194"/>
      <c r="O108" s="194"/>
      <c r="P108" s="194"/>
      <c r="Q108" s="194"/>
      <c r="R108" s="194"/>
      <c r="S108" s="194"/>
      <c r="T108" s="194"/>
      <c r="U108" s="194"/>
      <c r="V108" s="194"/>
      <c r="W108" s="194"/>
      <c r="X108" s="194"/>
      <c r="Y108" s="194"/>
      <c r="Z108" s="194"/>
      <c r="AA108" s="194"/>
      <c r="AB108" s="331"/>
      <c r="AC108" s="332"/>
      <c r="AD108" s="333"/>
    </row>
    <row r="109" spans="1:30" ht="13.2" customHeight="1">
      <c r="A109" s="336"/>
      <c r="B109" s="195"/>
      <c r="C109" s="310"/>
      <c r="D109" s="330"/>
      <c r="E109" s="1085"/>
      <c r="F109" s="194"/>
      <c r="G109" s="194"/>
      <c r="H109" s="194"/>
      <c r="I109" s="194"/>
      <c r="J109" s="194"/>
      <c r="K109" s="194"/>
      <c r="L109" s="194"/>
      <c r="M109" s="194"/>
      <c r="N109" s="194"/>
      <c r="O109" s="194"/>
      <c r="P109" s="194"/>
      <c r="Q109" s="194"/>
      <c r="R109" s="194"/>
      <c r="S109" s="194"/>
      <c r="T109" s="194"/>
      <c r="U109" s="194"/>
      <c r="V109" s="194"/>
      <c r="W109" s="194"/>
      <c r="X109" s="194"/>
      <c r="Y109" s="194"/>
      <c r="Z109" s="194"/>
      <c r="AA109" s="194"/>
      <c r="AB109" s="331"/>
      <c r="AC109" s="332"/>
      <c r="AD109" s="333"/>
    </row>
    <row r="110" spans="1:30" ht="13.2" customHeight="1">
      <c r="A110" s="336"/>
      <c r="B110" s="195"/>
      <c r="C110" s="310"/>
      <c r="D110" s="330"/>
      <c r="E110" s="1085"/>
      <c r="F110" s="194"/>
      <c r="G110" s="194"/>
      <c r="H110" s="194"/>
      <c r="I110" s="194"/>
      <c r="J110" s="194"/>
      <c r="K110" s="194"/>
      <c r="L110" s="194"/>
      <c r="M110" s="194"/>
      <c r="N110" s="194"/>
      <c r="O110" s="194"/>
      <c r="P110" s="194"/>
      <c r="Q110" s="194"/>
      <c r="R110" s="194"/>
      <c r="S110" s="194"/>
      <c r="T110" s="194"/>
      <c r="U110" s="194"/>
      <c r="V110" s="194"/>
      <c r="W110" s="194"/>
      <c r="X110" s="194"/>
      <c r="Y110" s="194"/>
      <c r="Z110" s="194"/>
      <c r="AA110" s="194"/>
      <c r="AB110" s="331"/>
      <c r="AC110" s="332"/>
      <c r="AD110" s="333"/>
    </row>
    <row r="111" spans="1:30" ht="13.2" customHeight="1">
      <c r="A111" s="336"/>
      <c r="B111" s="195"/>
      <c r="C111" s="310"/>
      <c r="D111" s="330"/>
      <c r="E111" s="1085"/>
      <c r="F111" s="194"/>
      <c r="G111" s="194"/>
      <c r="H111" s="194"/>
      <c r="I111" s="194"/>
      <c r="J111" s="194"/>
      <c r="K111" s="194"/>
      <c r="L111" s="194"/>
      <c r="M111" s="194"/>
      <c r="N111" s="194"/>
      <c r="O111" s="194"/>
      <c r="P111" s="194"/>
      <c r="Q111" s="194"/>
      <c r="R111" s="194"/>
      <c r="S111" s="194"/>
      <c r="T111" s="194"/>
      <c r="U111" s="194"/>
      <c r="V111" s="194"/>
      <c r="W111" s="194"/>
      <c r="X111" s="194"/>
      <c r="Y111" s="194"/>
      <c r="Z111" s="194"/>
      <c r="AA111" s="194"/>
      <c r="AB111" s="331"/>
      <c r="AC111" s="332"/>
      <c r="AD111" s="333"/>
    </row>
    <row r="112" spans="1:30" ht="13.2" customHeight="1">
      <c r="A112" s="336"/>
      <c r="B112" s="195"/>
      <c r="C112" s="310"/>
      <c r="D112" s="330"/>
      <c r="E112" s="1085"/>
      <c r="F112" s="194"/>
      <c r="G112" s="194"/>
      <c r="H112" s="194"/>
      <c r="I112" s="194"/>
      <c r="J112" s="194"/>
      <c r="K112" s="194"/>
      <c r="L112" s="194"/>
      <c r="M112" s="194"/>
      <c r="N112" s="194"/>
      <c r="O112" s="194"/>
      <c r="P112" s="194"/>
      <c r="Q112" s="194"/>
      <c r="R112" s="194"/>
      <c r="S112" s="194"/>
      <c r="T112" s="194"/>
      <c r="U112" s="194"/>
      <c r="V112" s="194"/>
      <c r="W112" s="194"/>
      <c r="X112" s="194"/>
      <c r="Y112" s="194"/>
      <c r="Z112" s="194"/>
      <c r="AA112" s="194"/>
      <c r="AB112" s="331"/>
      <c r="AC112" s="332"/>
      <c r="AD112" s="333"/>
    </row>
    <row r="113" spans="1:30" ht="13.2" customHeight="1">
      <c r="A113" s="336"/>
      <c r="B113" s="195"/>
      <c r="C113" s="310"/>
      <c r="D113" s="330"/>
      <c r="E113" s="1085"/>
      <c r="F113" s="194"/>
      <c r="G113" s="194"/>
      <c r="H113" s="194"/>
      <c r="I113" s="194"/>
      <c r="J113" s="194"/>
      <c r="K113" s="194"/>
      <c r="L113" s="194"/>
      <c r="M113" s="194"/>
      <c r="N113" s="194"/>
      <c r="O113" s="194"/>
      <c r="P113" s="194"/>
      <c r="Q113" s="194"/>
      <c r="R113" s="194"/>
      <c r="S113" s="194"/>
      <c r="T113" s="194"/>
      <c r="U113" s="194"/>
      <c r="V113" s="194"/>
      <c r="W113" s="194"/>
      <c r="X113" s="194"/>
      <c r="Y113" s="194"/>
      <c r="Z113" s="194"/>
      <c r="AA113" s="194"/>
      <c r="AB113" s="331"/>
      <c r="AC113" s="332"/>
      <c r="AD113" s="333"/>
    </row>
    <row r="114" spans="1:30" ht="13.2" customHeight="1">
      <c r="A114" s="208"/>
      <c r="B114" s="204"/>
      <c r="C114" s="112"/>
      <c r="D114" s="349"/>
      <c r="E114" s="1086"/>
      <c r="F114" s="198"/>
      <c r="G114" s="198"/>
      <c r="H114" s="198"/>
      <c r="I114" s="198"/>
      <c r="J114" s="198"/>
      <c r="K114" s="198"/>
      <c r="L114" s="198"/>
      <c r="M114" s="198"/>
      <c r="N114" s="198"/>
      <c r="O114" s="198"/>
      <c r="P114" s="198"/>
      <c r="Q114" s="198"/>
      <c r="R114" s="198"/>
      <c r="S114" s="198"/>
      <c r="T114" s="198"/>
      <c r="U114" s="198"/>
      <c r="V114" s="198"/>
      <c r="W114" s="198"/>
      <c r="X114" s="198"/>
      <c r="Y114" s="198"/>
      <c r="Z114" s="198"/>
      <c r="AA114" s="198"/>
      <c r="AB114" s="351"/>
      <c r="AC114" s="352"/>
      <c r="AD114" s="353"/>
    </row>
    <row r="115" spans="1:30" ht="13.2" customHeight="1">
      <c r="A115" s="671"/>
      <c r="B115" s="429"/>
      <c r="C115" s="681"/>
      <c r="D115" s="408"/>
      <c r="E115" s="426"/>
      <c r="F115" s="682"/>
      <c r="G115" s="409"/>
      <c r="H115" s="409"/>
      <c r="I115" s="409"/>
      <c r="J115" s="409"/>
      <c r="K115" s="409"/>
      <c r="L115" s="409"/>
      <c r="M115" s="409"/>
      <c r="N115" s="683"/>
      <c r="O115" s="683"/>
      <c r="P115" s="683"/>
      <c r="Q115" s="683"/>
      <c r="R115" s="683"/>
      <c r="S115" s="683"/>
      <c r="T115" s="683"/>
      <c r="U115" s="683"/>
      <c r="V115" s="683"/>
      <c r="W115" s="409"/>
      <c r="X115" s="409"/>
      <c r="Y115" s="409"/>
      <c r="Z115" s="409"/>
      <c r="AA115" s="684"/>
      <c r="AB115" s="411"/>
      <c r="AC115" s="412"/>
      <c r="AD115" s="413"/>
    </row>
    <row r="116" spans="1:30" ht="13.2" customHeight="1">
      <c r="A116" s="650"/>
      <c r="B116" s="195">
        <v>4</v>
      </c>
      <c r="C116" s="1426" t="s">
        <v>1255</v>
      </c>
      <c r="D116" s="1092" t="s">
        <v>1126</v>
      </c>
      <c r="E116" s="1085" t="s">
        <v>1256</v>
      </c>
      <c r="G116" s="1709" t="s">
        <v>114</v>
      </c>
      <c r="H116" s="1709"/>
      <c r="I116" s="1709"/>
      <c r="J116" s="1709"/>
      <c r="K116" s="1709"/>
      <c r="L116" s="1709"/>
      <c r="M116" s="1710"/>
      <c r="N116" s="1110" t="s">
        <v>113</v>
      </c>
      <c r="O116" s="1110"/>
      <c r="P116" s="1110"/>
      <c r="Q116" s="1110"/>
      <c r="R116" s="1110"/>
      <c r="S116" s="1110"/>
      <c r="T116" s="1110"/>
      <c r="U116" s="1110"/>
      <c r="V116" s="1110"/>
      <c r="AA116" s="73"/>
      <c r="AB116" s="1098" t="s">
        <v>363</v>
      </c>
      <c r="AC116" s="1099"/>
      <c r="AD116" s="1100"/>
    </row>
    <row r="117" spans="1:30" ht="13.2" customHeight="1">
      <c r="A117" s="650"/>
      <c r="B117" s="1"/>
      <c r="C117" s="1426"/>
      <c r="D117" s="1092"/>
      <c r="E117" s="1085"/>
      <c r="G117" s="1709"/>
      <c r="H117" s="1709"/>
      <c r="I117" s="1709"/>
      <c r="J117" s="1709"/>
      <c r="K117" s="1709"/>
      <c r="L117" s="1709"/>
      <c r="M117" s="1710"/>
      <c r="N117" s="1110"/>
      <c r="O117" s="1110"/>
      <c r="P117" s="1110"/>
      <c r="Q117" s="1110"/>
      <c r="R117" s="1110"/>
      <c r="S117" s="1110"/>
      <c r="T117" s="1110"/>
      <c r="U117" s="1110"/>
      <c r="V117" s="1110"/>
      <c r="AB117" s="1098"/>
      <c r="AC117" s="1099"/>
      <c r="AD117" s="1100"/>
    </row>
    <row r="118" spans="1:30" ht="13.2" customHeight="1">
      <c r="A118" s="650"/>
      <c r="B118" s="1"/>
      <c r="C118" s="1426"/>
      <c r="D118" s="1092"/>
      <c r="E118" s="1085"/>
      <c r="F118" s="194"/>
      <c r="G118" s="194"/>
      <c r="H118" s="194"/>
      <c r="I118" s="194"/>
      <c r="J118" s="194"/>
      <c r="K118" s="194"/>
      <c r="L118" s="194"/>
      <c r="M118" s="194"/>
      <c r="N118" s="194"/>
      <c r="O118" s="194"/>
      <c r="P118" s="194"/>
      <c r="Q118" s="194"/>
      <c r="R118" s="194"/>
      <c r="S118" s="194"/>
      <c r="T118" s="194"/>
      <c r="U118" s="194"/>
      <c r="V118" s="194"/>
      <c r="W118" s="194"/>
      <c r="X118" s="194"/>
      <c r="Y118" s="194"/>
      <c r="Z118" s="194"/>
      <c r="AA118" s="194"/>
      <c r="AB118" s="1098"/>
      <c r="AC118" s="1099"/>
      <c r="AD118" s="1100"/>
    </row>
    <row r="119" spans="1:30" ht="13.2" customHeight="1">
      <c r="A119" s="650"/>
      <c r="B119" s="195"/>
      <c r="C119" s="350"/>
      <c r="D119" s="330"/>
      <c r="E119" s="1085"/>
      <c r="F119" s="194"/>
      <c r="G119" s="205" t="s">
        <v>103</v>
      </c>
      <c r="H119" s="1732" t="s">
        <v>1257</v>
      </c>
      <c r="I119" s="1732"/>
      <c r="J119" s="1732"/>
      <c r="K119" s="1732"/>
      <c r="L119" s="1732"/>
      <c r="M119" s="1732"/>
      <c r="N119" s="1732"/>
      <c r="O119" s="1732"/>
      <c r="P119" s="1732"/>
      <c r="Q119" s="1732"/>
      <c r="R119" s="1732"/>
      <c r="S119" s="1732"/>
      <c r="T119" s="1732"/>
      <c r="U119" s="1732"/>
      <c r="V119" s="1732"/>
      <c r="W119" s="1732"/>
      <c r="X119" s="1732"/>
      <c r="Y119" s="1732"/>
      <c r="Z119" s="685"/>
      <c r="AA119" s="686"/>
      <c r="AB119" s="76"/>
      <c r="AC119" s="77"/>
      <c r="AD119" s="78"/>
    </row>
    <row r="120" spans="1:30" ht="13.2" customHeight="1">
      <c r="A120" s="650"/>
      <c r="B120" s="195"/>
      <c r="C120" s="350"/>
      <c r="D120" s="330"/>
      <c r="E120" s="1085"/>
      <c r="F120" s="194"/>
      <c r="G120" s="205"/>
      <c r="H120" s="1732"/>
      <c r="I120" s="1732"/>
      <c r="J120" s="1732"/>
      <c r="K120" s="1732"/>
      <c r="L120" s="1732"/>
      <c r="M120" s="1732"/>
      <c r="N120" s="1732"/>
      <c r="O120" s="1732"/>
      <c r="P120" s="1732"/>
      <c r="Q120" s="1732"/>
      <c r="R120" s="1732"/>
      <c r="S120" s="1732"/>
      <c r="T120" s="1732"/>
      <c r="U120" s="1732"/>
      <c r="V120" s="1732"/>
      <c r="W120" s="1732"/>
      <c r="X120" s="1732"/>
      <c r="Y120" s="1732"/>
      <c r="Z120" s="685"/>
      <c r="AA120" s="686"/>
      <c r="AB120" s="76"/>
      <c r="AC120" s="77"/>
      <c r="AD120" s="78"/>
    </row>
    <row r="121" spans="1:30" ht="13.2" customHeight="1">
      <c r="A121" s="650"/>
      <c r="B121" s="195"/>
      <c r="C121" s="310"/>
      <c r="D121" s="330"/>
      <c r="E121" s="1085" t="s">
        <v>1258</v>
      </c>
      <c r="F121" s="194"/>
      <c r="G121" s="206"/>
      <c r="H121" s="1732"/>
      <c r="I121" s="1732"/>
      <c r="J121" s="1732"/>
      <c r="K121" s="1732"/>
      <c r="L121" s="1732"/>
      <c r="M121" s="1732"/>
      <c r="N121" s="1732"/>
      <c r="O121" s="1732"/>
      <c r="P121" s="1732"/>
      <c r="Q121" s="1732"/>
      <c r="R121" s="1732"/>
      <c r="S121" s="1732"/>
      <c r="T121" s="1732"/>
      <c r="U121" s="1732"/>
      <c r="V121" s="1732"/>
      <c r="W121" s="1732"/>
      <c r="X121" s="1732"/>
      <c r="Y121" s="1732"/>
      <c r="Z121" s="685"/>
      <c r="AA121" s="686"/>
      <c r="AB121" s="331"/>
      <c r="AC121" s="332"/>
      <c r="AD121" s="333"/>
    </row>
    <row r="122" spans="1:30" ht="13.2" customHeight="1">
      <c r="A122" s="650"/>
      <c r="B122" s="195"/>
      <c r="C122" s="310"/>
      <c r="D122" s="330"/>
      <c r="E122" s="1085"/>
      <c r="F122" s="194"/>
      <c r="G122" s="206"/>
      <c r="H122" s="1732"/>
      <c r="I122" s="1732"/>
      <c r="J122" s="1732"/>
      <c r="K122" s="1732"/>
      <c r="L122" s="1732"/>
      <c r="M122" s="1732"/>
      <c r="N122" s="1732"/>
      <c r="O122" s="1732"/>
      <c r="P122" s="1732"/>
      <c r="Q122" s="1732"/>
      <c r="R122" s="1732"/>
      <c r="S122" s="1732"/>
      <c r="T122" s="1732"/>
      <c r="U122" s="1732"/>
      <c r="V122" s="1732"/>
      <c r="W122" s="1732"/>
      <c r="X122" s="1732"/>
      <c r="Y122" s="1732"/>
      <c r="Z122" s="685"/>
      <c r="AA122" s="686"/>
      <c r="AB122" s="331"/>
      <c r="AC122" s="332"/>
      <c r="AD122" s="333"/>
    </row>
    <row r="123" spans="1:30" ht="13.2" customHeight="1">
      <c r="A123" s="650"/>
      <c r="B123" s="195"/>
      <c r="C123" s="310"/>
      <c r="D123" s="330"/>
      <c r="E123" s="1085"/>
      <c r="F123" s="194"/>
      <c r="G123" s="206"/>
      <c r="H123" s="1732"/>
      <c r="I123" s="1732"/>
      <c r="J123" s="1732"/>
      <c r="K123" s="1732"/>
      <c r="L123" s="1732"/>
      <c r="M123" s="1732"/>
      <c r="N123" s="1732"/>
      <c r="O123" s="1732"/>
      <c r="P123" s="1732"/>
      <c r="Q123" s="1732"/>
      <c r="R123" s="1732"/>
      <c r="S123" s="1732"/>
      <c r="T123" s="1732"/>
      <c r="U123" s="1732"/>
      <c r="V123" s="1732"/>
      <c r="W123" s="1732"/>
      <c r="X123" s="1732"/>
      <c r="Y123" s="1732"/>
      <c r="Z123" s="685"/>
      <c r="AA123" s="686"/>
      <c r="AB123" s="331"/>
      <c r="AC123" s="332"/>
      <c r="AD123" s="333"/>
    </row>
    <row r="124" spans="1:30" ht="13.2" customHeight="1">
      <c r="A124" s="650"/>
      <c r="B124" s="195"/>
      <c r="C124" s="310"/>
      <c r="D124" s="330"/>
      <c r="E124" s="1085"/>
      <c r="F124" s="194"/>
      <c r="G124" s="206"/>
      <c r="H124" s="1732"/>
      <c r="I124" s="1732"/>
      <c r="J124" s="1732"/>
      <c r="K124" s="1732"/>
      <c r="L124" s="1732"/>
      <c r="M124" s="1732"/>
      <c r="N124" s="1732"/>
      <c r="O124" s="1732"/>
      <c r="P124" s="1732"/>
      <c r="Q124" s="1732"/>
      <c r="R124" s="1732"/>
      <c r="S124" s="1732"/>
      <c r="T124" s="1732"/>
      <c r="U124" s="1732"/>
      <c r="V124" s="1732"/>
      <c r="W124" s="1732"/>
      <c r="X124" s="1732"/>
      <c r="Y124" s="1732"/>
      <c r="Z124" s="685"/>
      <c r="AA124" s="686"/>
      <c r="AB124" s="331"/>
      <c r="AC124" s="332"/>
      <c r="AD124" s="333"/>
    </row>
    <row r="125" spans="1:30" ht="13.2" customHeight="1">
      <c r="A125" s="650"/>
      <c r="B125" s="195"/>
      <c r="C125" s="310"/>
      <c r="D125" s="330"/>
      <c r="E125" s="1085"/>
      <c r="F125" s="194"/>
      <c r="G125" s="206"/>
      <c r="H125" s="685"/>
      <c r="I125" s="685"/>
      <c r="J125" s="685"/>
      <c r="K125" s="685"/>
      <c r="L125" s="685"/>
      <c r="M125" s="685"/>
      <c r="N125" s="685"/>
      <c r="O125" s="685"/>
      <c r="P125" s="685"/>
      <c r="Q125" s="685"/>
      <c r="R125" s="685"/>
      <c r="S125" s="685"/>
      <c r="T125" s="685"/>
      <c r="U125" s="685"/>
      <c r="V125" s="685"/>
      <c r="W125" s="685"/>
      <c r="X125" s="685"/>
      <c r="Y125" s="685"/>
      <c r="Z125" s="685"/>
      <c r="AA125" s="686"/>
      <c r="AB125" s="331"/>
      <c r="AC125" s="332"/>
      <c r="AD125" s="333"/>
    </row>
    <row r="126" spans="1:30" ht="13.2" customHeight="1">
      <c r="A126" s="650"/>
      <c r="B126" s="195"/>
      <c r="C126" s="310"/>
      <c r="D126" s="330"/>
      <c r="E126" s="1085"/>
      <c r="F126" s="194"/>
      <c r="G126" s="206"/>
      <c r="H126" s="685"/>
      <c r="I126" s="685"/>
      <c r="J126" s="685"/>
      <c r="K126" s="685"/>
      <c r="L126" s="685"/>
      <c r="M126" s="685"/>
      <c r="N126" s="685"/>
      <c r="O126" s="685"/>
      <c r="P126" s="685"/>
      <c r="Q126" s="685"/>
      <c r="R126" s="685"/>
      <c r="S126" s="685"/>
      <c r="T126" s="685"/>
      <c r="U126" s="685"/>
      <c r="V126" s="685"/>
      <c r="W126" s="685"/>
      <c r="X126" s="685"/>
      <c r="Y126" s="685"/>
      <c r="Z126" s="685"/>
      <c r="AA126" s="686"/>
      <c r="AB126" s="331"/>
      <c r="AC126" s="332"/>
      <c r="AD126" s="333"/>
    </row>
    <row r="127" spans="1:30" ht="13.2" customHeight="1">
      <c r="A127" s="650"/>
      <c r="B127" s="195"/>
      <c r="C127" s="310"/>
      <c r="D127" s="330"/>
      <c r="E127" s="1085"/>
      <c r="F127" s="194"/>
      <c r="G127" s="206"/>
      <c r="H127" s="685"/>
      <c r="I127" s="685"/>
      <c r="J127" s="685"/>
      <c r="K127" s="685"/>
      <c r="L127" s="685"/>
      <c r="M127" s="685"/>
      <c r="N127" s="685"/>
      <c r="O127" s="685"/>
      <c r="P127" s="685"/>
      <c r="Q127" s="685"/>
      <c r="R127" s="685"/>
      <c r="S127" s="685"/>
      <c r="T127" s="685"/>
      <c r="U127" s="685"/>
      <c r="V127" s="685"/>
      <c r="W127" s="685"/>
      <c r="X127" s="685"/>
      <c r="Y127" s="685"/>
      <c r="Z127" s="685"/>
      <c r="AA127" s="686"/>
      <c r="AB127" s="331"/>
      <c r="AC127" s="332"/>
      <c r="AD127" s="333"/>
    </row>
    <row r="128" spans="1:30" ht="13.2" customHeight="1">
      <c r="A128" s="650"/>
      <c r="B128" s="195"/>
      <c r="C128" s="310"/>
      <c r="D128" s="330"/>
      <c r="E128" s="1085"/>
      <c r="F128" s="194"/>
      <c r="G128" s="206"/>
      <c r="H128" s="685"/>
      <c r="I128" s="685"/>
      <c r="J128" s="685"/>
      <c r="K128" s="685"/>
      <c r="L128" s="685"/>
      <c r="M128" s="685"/>
      <c r="N128" s="685"/>
      <c r="O128" s="685"/>
      <c r="P128" s="685"/>
      <c r="Q128" s="685"/>
      <c r="R128" s="685"/>
      <c r="S128" s="685"/>
      <c r="T128" s="685"/>
      <c r="U128" s="685"/>
      <c r="V128" s="685"/>
      <c r="W128" s="685"/>
      <c r="X128" s="685"/>
      <c r="Y128" s="685"/>
      <c r="Z128" s="685"/>
      <c r="AA128" s="686"/>
      <c r="AB128" s="331"/>
      <c r="AC128" s="332"/>
      <c r="AD128" s="333"/>
    </row>
    <row r="129" spans="1:30" ht="13.2" customHeight="1">
      <c r="A129" s="650"/>
      <c r="B129" s="214">
        <v>5</v>
      </c>
      <c r="C129" s="1426" t="s">
        <v>1259</v>
      </c>
      <c r="D129" s="330" t="s">
        <v>312</v>
      </c>
      <c r="E129" s="1109" t="s">
        <v>1260</v>
      </c>
      <c r="F129" s="194"/>
      <c r="G129" s="1709" t="s">
        <v>114</v>
      </c>
      <c r="H129" s="1709"/>
      <c r="I129" s="1709"/>
      <c r="J129" s="1709"/>
      <c r="K129" s="1709"/>
      <c r="L129" s="1709"/>
      <c r="M129" s="1710"/>
      <c r="N129" s="1110" t="s">
        <v>113</v>
      </c>
      <c r="O129" s="1110"/>
      <c r="P129" s="1110"/>
      <c r="Q129" s="1110"/>
      <c r="R129" s="1110"/>
      <c r="S129" s="1110"/>
      <c r="T129" s="1110"/>
      <c r="U129" s="1110"/>
      <c r="V129" s="1110"/>
      <c r="W129" s="685"/>
      <c r="X129" s="685"/>
      <c r="Y129" s="685"/>
      <c r="Z129" s="685"/>
      <c r="AA129" s="686"/>
      <c r="AB129" s="1099" t="s">
        <v>363</v>
      </c>
      <c r="AC129" s="1099"/>
      <c r="AD129" s="1100"/>
    </row>
    <row r="130" spans="1:30" ht="13.2" customHeight="1">
      <c r="A130" s="650"/>
      <c r="B130" s="195"/>
      <c r="C130" s="1426"/>
      <c r="D130" s="258"/>
      <c r="E130" s="1109"/>
      <c r="F130" s="194"/>
      <c r="G130" s="1709"/>
      <c r="H130" s="1709"/>
      <c r="I130" s="1709"/>
      <c r="J130" s="1709"/>
      <c r="K130" s="1709"/>
      <c r="L130" s="1709"/>
      <c r="M130" s="1710"/>
      <c r="N130" s="1110"/>
      <c r="O130" s="1110"/>
      <c r="P130" s="1110"/>
      <c r="Q130" s="1110"/>
      <c r="R130" s="1110"/>
      <c r="S130" s="1110"/>
      <c r="T130" s="1110"/>
      <c r="U130" s="1110"/>
      <c r="V130" s="1110"/>
      <c r="W130" s="685"/>
      <c r="X130" s="685"/>
      <c r="Y130" s="685"/>
      <c r="Z130" s="685"/>
      <c r="AA130" s="686"/>
      <c r="AB130" s="1098"/>
      <c r="AC130" s="1099"/>
      <c r="AD130" s="1100"/>
    </row>
    <row r="131" spans="1:30" ht="13.2" customHeight="1">
      <c r="A131" s="336"/>
      <c r="B131" s="195"/>
      <c r="C131" s="338"/>
      <c r="D131" s="330"/>
      <c r="E131" s="1109"/>
      <c r="F131" s="194"/>
      <c r="H131" s="685"/>
      <c r="I131" s="685"/>
      <c r="J131" s="685"/>
      <c r="K131" s="685"/>
      <c r="L131" s="685"/>
      <c r="M131" s="685"/>
      <c r="N131" s="685"/>
      <c r="O131" s="685"/>
      <c r="P131" s="685"/>
      <c r="Q131" s="685"/>
      <c r="R131" s="685"/>
      <c r="S131" s="685"/>
      <c r="T131" s="685"/>
      <c r="U131" s="685"/>
      <c r="V131" s="685"/>
      <c r="W131" s="685"/>
      <c r="X131" s="685"/>
      <c r="Y131" s="685"/>
      <c r="Z131" s="685"/>
      <c r="AA131" s="686"/>
      <c r="AB131" s="1098"/>
      <c r="AC131" s="1099"/>
      <c r="AD131" s="1100"/>
    </row>
    <row r="132" spans="1:30" ht="13.2" customHeight="1">
      <c r="A132" s="336"/>
      <c r="B132" s="195"/>
      <c r="C132" s="338"/>
      <c r="D132" s="330"/>
      <c r="E132" s="1109"/>
      <c r="F132" s="194"/>
      <c r="H132" s="685"/>
      <c r="I132" s="685"/>
      <c r="J132" s="685"/>
      <c r="K132" s="685"/>
      <c r="L132" s="685"/>
      <c r="M132" s="685"/>
      <c r="N132" s="685"/>
      <c r="O132" s="685"/>
      <c r="P132" s="685"/>
      <c r="Q132" s="685"/>
      <c r="R132" s="685"/>
      <c r="S132" s="685"/>
      <c r="T132" s="685"/>
      <c r="U132" s="685"/>
      <c r="V132" s="685"/>
      <c r="W132" s="685"/>
      <c r="X132" s="685"/>
      <c r="Y132" s="685"/>
      <c r="Z132" s="685"/>
      <c r="AA132" s="686"/>
      <c r="AB132" s="331"/>
      <c r="AC132" s="332"/>
      <c r="AD132" s="333"/>
    </row>
    <row r="133" spans="1:30" ht="13.2" customHeight="1">
      <c r="A133" s="336"/>
      <c r="B133" s="195"/>
      <c r="C133" s="338"/>
      <c r="D133" s="330"/>
      <c r="E133" s="1109"/>
      <c r="F133" s="210"/>
      <c r="G133" s="207"/>
      <c r="H133" s="207"/>
      <c r="I133" s="207"/>
      <c r="J133" s="207"/>
      <c r="K133" s="207"/>
      <c r="L133" s="207"/>
      <c r="M133" s="207"/>
      <c r="N133" s="207"/>
      <c r="O133" s="207"/>
      <c r="P133" s="207"/>
      <c r="Q133" s="207"/>
      <c r="R133" s="207"/>
      <c r="S133" s="207"/>
      <c r="T133" s="207"/>
      <c r="U133" s="207"/>
      <c r="V133" s="207"/>
      <c r="W133" s="207"/>
      <c r="X133" s="207"/>
      <c r="Y133" s="207"/>
      <c r="Z133" s="207"/>
      <c r="AA133" s="201"/>
      <c r="AB133" s="76"/>
      <c r="AC133" s="77"/>
      <c r="AD133" s="78"/>
    </row>
    <row r="134" spans="1:30" ht="13.2" customHeight="1">
      <c r="A134" s="83"/>
      <c r="B134" s="82"/>
      <c r="C134" s="338"/>
      <c r="D134" s="330"/>
      <c r="E134" s="1798" t="s">
        <v>1261</v>
      </c>
      <c r="AB134" s="331"/>
      <c r="AC134" s="332"/>
      <c r="AD134" s="333"/>
    </row>
    <row r="135" spans="1:30" ht="13.2" customHeight="1">
      <c r="A135" s="83"/>
      <c r="B135" s="82"/>
      <c r="C135" s="338"/>
      <c r="D135" s="330"/>
      <c r="E135" s="1798"/>
      <c r="AB135" s="76"/>
      <c r="AC135" s="77"/>
      <c r="AD135" s="78"/>
    </row>
    <row r="136" spans="1:30">
      <c r="A136" s="82"/>
      <c r="B136" s="82"/>
      <c r="C136" s="338"/>
      <c r="D136" s="330"/>
      <c r="E136" s="1798"/>
      <c r="AB136" s="76"/>
      <c r="AC136" s="77"/>
      <c r="AD136" s="78"/>
    </row>
    <row r="137" spans="1:30" ht="13.2" customHeight="1">
      <c r="A137" s="82"/>
      <c r="B137" s="82"/>
      <c r="C137" s="338"/>
      <c r="D137" s="330"/>
      <c r="E137" s="1798" t="s">
        <v>1262</v>
      </c>
      <c r="AB137" s="76"/>
      <c r="AC137" s="77"/>
      <c r="AD137" s="78"/>
    </row>
    <row r="138" spans="1:30" ht="13.2" customHeight="1">
      <c r="A138" s="82"/>
      <c r="B138" s="82"/>
      <c r="C138" s="338"/>
      <c r="D138" s="330"/>
      <c r="E138" s="1992"/>
      <c r="AB138" s="76"/>
      <c r="AC138" s="77"/>
      <c r="AD138" s="78"/>
    </row>
    <row r="139" spans="1:30" ht="13.2" customHeight="1">
      <c r="A139" s="82"/>
      <c r="B139" s="82"/>
      <c r="C139" s="338"/>
      <c r="D139" s="330"/>
      <c r="E139" s="1992"/>
      <c r="AB139" s="76"/>
      <c r="AC139" s="77"/>
      <c r="AD139" s="78"/>
    </row>
    <row r="140" spans="1:30" ht="13.2" customHeight="1">
      <c r="A140" s="82"/>
      <c r="B140" s="82"/>
      <c r="C140" s="338"/>
      <c r="D140" s="330"/>
      <c r="E140" s="1798" t="s">
        <v>1263</v>
      </c>
      <c r="AB140" s="76"/>
      <c r="AC140" s="77"/>
      <c r="AD140" s="78"/>
    </row>
    <row r="141" spans="1:30" ht="13.2" customHeight="1">
      <c r="A141" s="82"/>
      <c r="B141" s="82"/>
      <c r="C141" s="338"/>
      <c r="D141" s="330"/>
      <c r="E141" s="1992"/>
      <c r="AB141" s="76"/>
      <c r="AC141" s="77"/>
      <c r="AD141" s="78"/>
    </row>
    <row r="142" spans="1:30" ht="13.2" customHeight="1">
      <c r="A142" s="82"/>
      <c r="B142" s="82"/>
      <c r="C142" s="338"/>
      <c r="D142" s="330"/>
      <c r="E142" s="1992"/>
      <c r="AB142" s="76"/>
      <c r="AC142" s="77"/>
      <c r="AD142" s="78"/>
    </row>
    <row r="143" spans="1:30" ht="13.2" customHeight="1">
      <c r="A143" s="82"/>
      <c r="B143" s="82"/>
      <c r="C143" s="338"/>
      <c r="D143" s="330"/>
      <c r="E143" s="1992"/>
      <c r="AB143" s="76"/>
      <c r="AC143" s="77"/>
      <c r="AD143" s="78"/>
    </row>
    <row r="144" spans="1:30" ht="13.2" customHeight="1">
      <c r="A144" s="82"/>
      <c r="B144" s="82"/>
      <c r="C144" s="338"/>
      <c r="D144" s="330"/>
      <c r="E144" s="687"/>
      <c r="AB144" s="76"/>
      <c r="AC144" s="77"/>
      <c r="AD144" s="78"/>
    </row>
    <row r="145" spans="1:30" ht="13.2" customHeight="1">
      <c r="A145" s="82"/>
      <c r="B145" s="214">
        <v>6</v>
      </c>
      <c r="C145" s="1426" t="s">
        <v>1264</v>
      </c>
      <c r="D145" s="258" t="s">
        <v>312</v>
      </c>
      <c r="E145" s="1798" t="s">
        <v>1265</v>
      </c>
      <c r="G145" s="1709" t="s">
        <v>114</v>
      </c>
      <c r="H145" s="1709"/>
      <c r="I145" s="1709"/>
      <c r="J145" s="1709"/>
      <c r="K145" s="1709"/>
      <c r="L145" s="1709"/>
      <c r="M145" s="1710"/>
      <c r="N145" s="1110" t="s">
        <v>113</v>
      </c>
      <c r="O145" s="1110"/>
      <c r="P145" s="1110"/>
      <c r="Q145" s="1110"/>
      <c r="R145" s="1110"/>
      <c r="S145" s="1110"/>
      <c r="T145" s="1110"/>
      <c r="U145" s="1110"/>
      <c r="V145" s="1110"/>
      <c r="AB145" s="1098" t="s">
        <v>363</v>
      </c>
      <c r="AC145" s="1099"/>
      <c r="AD145" s="1100"/>
    </row>
    <row r="146" spans="1:30" ht="13.2" customHeight="1">
      <c r="A146" s="82"/>
      <c r="B146" s="82"/>
      <c r="C146" s="1426"/>
      <c r="D146" s="330"/>
      <c r="E146" s="1798"/>
      <c r="G146" s="1709"/>
      <c r="H146" s="1709"/>
      <c r="I146" s="1709"/>
      <c r="J146" s="1709"/>
      <c r="K146" s="1709"/>
      <c r="L146" s="1709"/>
      <c r="M146" s="1710"/>
      <c r="N146" s="1110"/>
      <c r="O146" s="1110"/>
      <c r="P146" s="1110"/>
      <c r="Q146" s="1110"/>
      <c r="R146" s="1110"/>
      <c r="S146" s="1110"/>
      <c r="T146" s="1110"/>
      <c r="U146" s="1110"/>
      <c r="V146" s="1110"/>
      <c r="AB146" s="1098"/>
      <c r="AC146" s="1099"/>
      <c r="AD146" s="1100"/>
    </row>
    <row r="147" spans="1:30" ht="13.2" customHeight="1">
      <c r="A147" s="82"/>
      <c r="B147" s="82"/>
      <c r="C147" s="338"/>
      <c r="D147" s="330"/>
      <c r="E147" s="1798"/>
      <c r="L147" s="389"/>
      <c r="M147" s="389"/>
      <c r="N147" s="389"/>
      <c r="O147" s="389"/>
      <c r="Q147" s="383"/>
      <c r="W147" s="194"/>
      <c r="X147" s="194"/>
      <c r="Y147" s="194"/>
      <c r="Z147" s="194"/>
      <c r="AB147" s="156"/>
      <c r="AC147" s="157"/>
      <c r="AD147" s="158"/>
    </row>
    <row r="148" spans="1:30" ht="13.2" customHeight="1">
      <c r="A148" s="82"/>
      <c r="B148" s="82"/>
      <c r="C148" s="350"/>
      <c r="D148" s="258"/>
      <c r="E148" s="1798"/>
      <c r="L148" s="389"/>
      <c r="M148" s="389"/>
      <c r="N148" s="389"/>
      <c r="O148" s="389"/>
      <c r="Q148" s="383"/>
      <c r="W148" s="194"/>
      <c r="X148" s="194"/>
      <c r="Y148" s="194"/>
      <c r="Z148" s="194"/>
      <c r="AB148" s="156"/>
      <c r="AC148" s="157"/>
      <c r="AD148" s="158"/>
    </row>
    <row r="149" spans="1:30" ht="13.2" customHeight="1">
      <c r="A149" s="82"/>
      <c r="B149" s="82"/>
      <c r="C149" s="350"/>
      <c r="D149" s="688"/>
      <c r="E149" s="73"/>
      <c r="G149" s="1991"/>
      <c r="H149" s="1991"/>
      <c r="I149" s="1991"/>
      <c r="J149" s="1991"/>
      <c r="K149" s="1991"/>
      <c r="L149" s="1991"/>
      <c r="M149" s="1991"/>
      <c r="N149" s="1991"/>
      <c r="O149" s="1991"/>
      <c r="P149" s="1991"/>
      <c r="Q149" s="1991"/>
      <c r="R149" s="1991"/>
      <c r="S149" s="1991"/>
      <c r="T149" s="1991"/>
      <c r="U149" s="1991"/>
      <c r="V149" s="689"/>
      <c r="W149" s="326"/>
      <c r="X149" s="326"/>
      <c r="Y149" s="326"/>
      <c r="Z149" s="326"/>
      <c r="AB149" s="76"/>
      <c r="AC149" s="77"/>
      <c r="AD149" s="78"/>
    </row>
    <row r="150" spans="1:30" ht="13.2" customHeight="1">
      <c r="A150" s="82"/>
      <c r="B150" s="82"/>
      <c r="C150" s="350"/>
      <c r="D150" s="258" t="s">
        <v>312</v>
      </c>
      <c r="E150" s="1798" t="s">
        <v>1266</v>
      </c>
      <c r="G150" s="1709" t="s">
        <v>114</v>
      </c>
      <c r="H150" s="1709"/>
      <c r="I150" s="1709"/>
      <c r="J150" s="1709"/>
      <c r="K150" s="1709"/>
      <c r="L150" s="1709"/>
      <c r="M150" s="1710"/>
      <c r="N150" s="1110" t="s">
        <v>113</v>
      </c>
      <c r="O150" s="1110"/>
      <c r="P150" s="1110"/>
      <c r="Q150" s="1110"/>
      <c r="R150" s="1110"/>
      <c r="S150" s="1110"/>
      <c r="T150" s="1110"/>
      <c r="U150" s="1110"/>
      <c r="V150" s="1110"/>
      <c r="AA150" s="73"/>
      <c r="AB150" s="1099" t="s">
        <v>363</v>
      </c>
      <c r="AC150" s="1099"/>
      <c r="AD150" s="1100"/>
    </row>
    <row r="151" spans="1:30" ht="13.2" customHeight="1">
      <c r="A151" s="82"/>
      <c r="B151" s="82"/>
      <c r="C151" s="338"/>
      <c r="D151" s="330"/>
      <c r="E151" s="1798"/>
      <c r="G151" s="1709"/>
      <c r="H151" s="1709"/>
      <c r="I151" s="1709"/>
      <c r="J151" s="1709"/>
      <c r="K151" s="1709"/>
      <c r="L151" s="1709"/>
      <c r="M151" s="1710"/>
      <c r="N151" s="1110"/>
      <c r="O151" s="1110"/>
      <c r="P151" s="1110"/>
      <c r="Q151" s="1110"/>
      <c r="R151" s="1110"/>
      <c r="S151" s="1110"/>
      <c r="T151" s="1110"/>
      <c r="U151" s="1110"/>
      <c r="V151" s="1110"/>
      <c r="AA151" s="73"/>
      <c r="AB151" s="1099"/>
      <c r="AC151" s="1099"/>
      <c r="AD151" s="1100"/>
    </row>
    <row r="152" spans="1:30" ht="13.2" customHeight="1">
      <c r="A152" s="82"/>
      <c r="B152" s="82"/>
      <c r="C152" s="338"/>
      <c r="D152" s="330"/>
      <c r="E152" s="1798"/>
      <c r="AB152" s="76"/>
      <c r="AC152" s="77"/>
      <c r="AD152" s="78"/>
    </row>
    <row r="153" spans="1:30" ht="13.2" customHeight="1">
      <c r="A153" s="82"/>
      <c r="B153" s="82"/>
      <c r="C153" s="338"/>
      <c r="D153" s="330"/>
      <c r="E153" s="1798"/>
      <c r="H153" s="1195" t="s">
        <v>19</v>
      </c>
      <c r="I153" s="1196"/>
      <c r="J153" s="1196"/>
      <c r="K153" s="1197"/>
      <c r="L153" s="1985"/>
      <c r="M153" s="1986"/>
      <c r="N153" s="1986"/>
      <c r="O153" s="1986"/>
      <c r="P153" s="690" t="s">
        <v>179</v>
      </c>
      <c r="AB153" s="76"/>
      <c r="AC153" s="77"/>
      <c r="AD153" s="78"/>
    </row>
    <row r="154" spans="1:30" ht="13.2" customHeight="1">
      <c r="A154" s="82"/>
      <c r="B154" s="82"/>
      <c r="C154" s="338"/>
      <c r="D154" s="330"/>
      <c r="E154" s="335"/>
      <c r="H154" s="1195" t="s">
        <v>20</v>
      </c>
      <c r="I154" s="1196"/>
      <c r="J154" s="1196"/>
      <c r="K154" s="1197"/>
      <c r="L154" s="1985"/>
      <c r="M154" s="1986"/>
      <c r="N154" s="1986"/>
      <c r="O154" s="1986"/>
      <c r="P154" s="690" t="s">
        <v>179</v>
      </c>
      <c r="AB154" s="76"/>
      <c r="AC154" s="77"/>
      <c r="AD154" s="78"/>
    </row>
    <row r="155" spans="1:30" ht="13.2" customHeight="1">
      <c r="A155" s="348"/>
      <c r="B155" s="348"/>
      <c r="C155" s="357"/>
      <c r="D155" s="349"/>
      <c r="E155" s="691"/>
      <c r="F155" s="84"/>
      <c r="G155" s="84"/>
      <c r="H155" s="84"/>
      <c r="I155" s="84"/>
      <c r="J155" s="84"/>
      <c r="K155" s="84"/>
      <c r="L155" s="84"/>
      <c r="M155" s="84"/>
      <c r="N155" s="84"/>
      <c r="O155" s="84"/>
      <c r="P155" s="84"/>
      <c r="Q155" s="84"/>
      <c r="R155" s="84"/>
      <c r="S155" s="84"/>
      <c r="T155" s="84"/>
      <c r="U155" s="84"/>
      <c r="V155" s="84"/>
      <c r="W155" s="84"/>
      <c r="X155" s="84"/>
      <c r="Y155" s="84"/>
      <c r="Z155" s="84"/>
      <c r="AA155" s="84"/>
      <c r="AB155" s="93"/>
      <c r="AC155" s="94"/>
      <c r="AD155" s="95"/>
    </row>
    <row r="156" spans="1:30" ht="13.2" customHeight="1">
      <c r="A156" s="424"/>
      <c r="B156" s="425"/>
      <c r="C156" s="425"/>
      <c r="D156" s="692"/>
      <c r="E156" s="417"/>
      <c r="F156" s="417"/>
      <c r="G156" s="417"/>
      <c r="H156" s="417"/>
      <c r="I156" s="417"/>
      <c r="J156" s="417"/>
      <c r="K156" s="417"/>
      <c r="L156" s="417"/>
      <c r="M156" s="417"/>
      <c r="N156" s="417"/>
      <c r="O156" s="417"/>
      <c r="P156" s="417"/>
      <c r="Q156" s="417"/>
      <c r="R156" s="417"/>
      <c r="S156" s="417"/>
      <c r="T156" s="417"/>
      <c r="U156" s="417"/>
      <c r="V156" s="417"/>
      <c r="W156" s="417"/>
      <c r="X156" s="417"/>
      <c r="Y156" s="417"/>
      <c r="Z156" s="417"/>
      <c r="AA156" s="417"/>
      <c r="AB156" s="438"/>
      <c r="AC156" s="439"/>
      <c r="AD156" s="440"/>
    </row>
    <row r="157" spans="1:30" ht="13.2" customHeight="1">
      <c r="A157" s="1987" t="s">
        <v>1267</v>
      </c>
      <c r="B157" s="1843"/>
      <c r="C157" s="1843"/>
      <c r="D157" s="1843"/>
      <c r="E157" s="1843"/>
      <c r="H157" s="1988" t="s">
        <v>1268</v>
      </c>
      <c r="I157" s="1988"/>
      <c r="J157" s="1988"/>
      <c r="K157" s="1988"/>
      <c r="L157" s="1988"/>
      <c r="M157" s="1988"/>
      <c r="N157" s="1988"/>
      <c r="O157" s="1988"/>
      <c r="P157" s="1988"/>
      <c r="Q157" s="1988"/>
      <c r="R157" s="1988"/>
      <c r="S157" s="1988"/>
      <c r="T157" s="1988"/>
      <c r="U157" s="1988"/>
      <c r="V157" s="1988"/>
      <c r="W157" s="1988"/>
      <c r="X157" s="1988"/>
      <c r="Y157" s="1988"/>
      <c r="AB157" s="76"/>
      <c r="AC157" s="77"/>
      <c r="AD157" s="78"/>
    </row>
    <row r="158" spans="1:30" ht="13.2" customHeight="1">
      <c r="A158" s="1989" t="s">
        <v>1269</v>
      </c>
      <c r="B158" s="1090"/>
      <c r="C158" s="1090"/>
      <c r="D158" s="1090"/>
      <c r="E158" s="1090"/>
      <c r="G158" s="144"/>
      <c r="H158" s="1988"/>
      <c r="I158" s="1988"/>
      <c r="J158" s="1988"/>
      <c r="K158" s="1988"/>
      <c r="L158" s="1988"/>
      <c r="M158" s="1988"/>
      <c r="N158" s="1988"/>
      <c r="O158" s="1988"/>
      <c r="P158" s="1988"/>
      <c r="Q158" s="1988"/>
      <c r="R158" s="1988"/>
      <c r="S158" s="1988"/>
      <c r="T158" s="1988"/>
      <c r="U158" s="1988"/>
      <c r="V158" s="1988"/>
      <c r="W158" s="1988"/>
      <c r="X158" s="1988"/>
      <c r="Y158" s="1988"/>
      <c r="AA158" s="73"/>
      <c r="AB158" s="76"/>
      <c r="AC158" s="77"/>
      <c r="AD158" s="78"/>
    </row>
    <row r="159" spans="1:30" ht="13.2" customHeight="1">
      <c r="A159" s="1989"/>
      <c r="B159" s="1090"/>
      <c r="C159" s="1090"/>
      <c r="D159" s="1090"/>
      <c r="E159" s="1090"/>
      <c r="H159" s="1988"/>
      <c r="I159" s="1988"/>
      <c r="J159" s="1988"/>
      <c r="K159" s="1988"/>
      <c r="L159" s="1988"/>
      <c r="M159" s="1988"/>
      <c r="N159" s="1988"/>
      <c r="O159" s="1988"/>
      <c r="P159" s="1988"/>
      <c r="Q159" s="1988"/>
      <c r="R159" s="1988"/>
      <c r="S159" s="1988"/>
      <c r="T159" s="1988"/>
      <c r="U159" s="1988"/>
      <c r="V159" s="1988"/>
      <c r="W159" s="1988"/>
      <c r="X159" s="1988"/>
      <c r="Y159" s="1988"/>
      <c r="AA159" s="73"/>
      <c r="AB159" s="76"/>
      <c r="AC159" s="77"/>
      <c r="AD159" s="78"/>
    </row>
    <row r="160" spans="1:30" ht="13.2" customHeight="1">
      <c r="A160" s="1989"/>
      <c r="B160" s="1090"/>
      <c r="C160" s="1090"/>
      <c r="D160" s="1090"/>
      <c r="E160" s="1090"/>
      <c r="H160" s="1988"/>
      <c r="I160" s="1988"/>
      <c r="J160" s="1988"/>
      <c r="K160" s="1988"/>
      <c r="L160" s="1988"/>
      <c r="M160" s="1988"/>
      <c r="N160" s="1988"/>
      <c r="O160" s="1988"/>
      <c r="P160" s="1988"/>
      <c r="Q160" s="1988"/>
      <c r="R160" s="1988"/>
      <c r="S160" s="1988"/>
      <c r="T160" s="1988"/>
      <c r="U160" s="1988"/>
      <c r="V160" s="1988"/>
      <c r="W160" s="1988"/>
      <c r="X160" s="1988"/>
      <c r="Y160" s="1988"/>
      <c r="AA160" s="73"/>
      <c r="AB160" s="76"/>
      <c r="AC160" s="77"/>
      <c r="AD160" s="78"/>
    </row>
    <row r="161" spans="1:30" ht="13.2" customHeight="1">
      <c r="A161" s="1989"/>
      <c r="B161" s="1090"/>
      <c r="C161" s="1090"/>
      <c r="D161" s="1090"/>
      <c r="E161" s="1090"/>
      <c r="H161" s="1988"/>
      <c r="I161" s="1988"/>
      <c r="J161" s="1988"/>
      <c r="K161" s="1988"/>
      <c r="L161" s="1988"/>
      <c r="M161" s="1988"/>
      <c r="N161" s="1988"/>
      <c r="O161" s="1988"/>
      <c r="P161" s="1988"/>
      <c r="Q161" s="1988"/>
      <c r="R161" s="1988"/>
      <c r="S161" s="1988"/>
      <c r="T161" s="1988"/>
      <c r="U161" s="1988"/>
      <c r="V161" s="1988"/>
      <c r="W161" s="1988"/>
      <c r="X161" s="1988"/>
      <c r="Y161" s="1988"/>
      <c r="AA161" s="73"/>
      <c r="AB161" s="76"/>
      <c r="AC161" s="77"/>
      <c r="AD161" s="78"/>
    </row>
    <row r="162" spans="1:30" ht="13.2" customHeight="1">
      <c r="A162" s="1989"/>
      <c r="B162" s="1090"/>
      <c r="C162" s="1090"/>
      <c r="D162" s="1090"/>
      <c r="E162" s="1090"/>
      <c r="H162" s="1988"/>
      <c r="I162" s="1988"/>
      <c r="J162" s="1988"/>
      <c r="K162" s="1988"/>
      <c r="L162" s="1988"/>
      <c r="M162" s="1988"/>
      <c r="N162" s="1988"/>
      <c r="O162" s="1988"/>
      <c r="P162" s="1988"/>
      <c r="Q162" s="1988"/>
      <c r="R162" s="1988"/>
      <c r="S162" s="1988"/>
      <c r="T162" s="1988"/>
      <c r="U162" s="1988"/>
      <c r="V162" s="1988"/>
      <c r="W162" s="1988"/>
      <c r="X162" s="1988"/>
      <c r="Y162" s="1988"/>
      <c r="AA162" s="73"/>
      <c r="AB162" s="76"/>
      <c r="AC162" s="77"/>
      <c r="AD162" s="78"/>
    </row>
    <row r="163" spans="1:30" ht="13.2" customHeight="1">
      <c r="A163" s="1989"/>
      <c r="B163" s="1090"/>
      <c r="C163" s="1090"/>
      <c r="D163" s="1090"/>
      <c r="E163" s="1090"/>
      <c r="H163" s="1988"/>
      <c r="I163" s="1988"/>
      <c r="J163" s="1988"/>
      <c r="K163" s="1988"/>
      <c r="L163" s="1988"/>
      <c r="M163" s="1988"/>
      <c r="N163" s="1988"/>
      <c r="O163" s="1988"/>
      <c r="P163" s="1988"/>
      <c r="Q163" s="1988"/>
      <c r="R163" s="1988"/>
      <c r="S163" s="1988"/>
      <c r="T163" s="1988"/>
      <c r="U163" s="1988"/>
      <c r="V163" s="1988"/>
      <c r="W163" s="1988"/>
      <c r="X163" s="1988"/>
      <c r="Y163" s="1988"/>
      <c r="AA163" s="73"/>
      <c r="AB163" s="76"/>
      <c r="AC163" s="77"/>
      <c r="AD163" s="78"/>
    </row>
    <row r="164" spans="1:30" ht="13.2" customHeight="1">
      <c r="A164" s="1989"/>
      <c r="B164" s="1090"/>
      <c r="C164" s="1090"/>
      <c r="D164" s="1090"/>
      <c r="E164" s="1090"/>
      <c r="H164" s="1988"/>
      <c r="I164" s="1988"/>
      <c r="J164" s="1988"/>
      <c r="K164" s="1988"/>
      <c r="L164" s="1988"/>
      <c r="M164" s="1988"/>
      <c r="N164" s="1988"/>
      <c r="O164" s="1988"/>
      <c r="P164" s="1988"/>
      <c r="Q164" s="1988"/>
      <c r="R164" s="1988"/>
      <c r="S164" s="1988"/>
      <c r="T164" s="1988"/>
      <c r="U164" s="1988"/>
      <c r="V164" s="1988"/>
      <c r="W164" s="1988"/>
      <c r="X164" s="1988"/>
      <c r="Y164" s="1988"/>
      <c r="AA164" s="73"/>
      <c r="AB164" s="76"/>
      <c r="AC164" s="77"/>
      <c r="AD164" s="78"/>
    </row>
    <row r="165" spans="1:30" ht="13.2" customHeight="1">
      <c r="A165" s="1989"/>
      <c r="B165" s="1090"/>
      <c r="C165" s="1090"/>
      <c r="D165" s="1090"/>
      <c r="E165" s="1090"/>
      <c r="H165" s="693"/>
      <c r="I165" s="693"/>
      <c r="J165" s="693"/>
      <c r="K165" s="693"/>
      <c r="L165" s="693"/>
      <c r="M165" s="693"/>
      <c r="N165" s="693"/>
      <c r="O165" s="693"/>
      <c r="P165" s="693"/>
      <c r="Q165" s="693"/>
      <c r="R165" s="693"/>
      <c r="S165" s="693"/>
      <c r="T165" s="693"/>
      <c r="U165" s="693"/>
      <c r="V165" s="693"/>
      <c r="W165" s="693"/>
      <c r="X165" s="693"/>
      <c r="Y165" s="693"/>
      <c r="AA165" s="73"/>
      <c r="AB165" s="76"/>
      <c r="AC165" s="77"/>
      <c r="AD165" s="78"/>
    </row>
    <row r="166" spans="1:30" ht="13.2" customHeight="1">
      <c r="A166" s="1989" t="s">
        <v>1270</v>
      </c>
      <c r="B166" s="1090"/>
      <c r="C166" s="1090"/>
      <c r="D166" s="1090"/>
      <c r="E166" s="1090"/>
      <c r="H166" s="1090" t="s">
        <v>1271</v>
      </c>
      <c r="I166" s="1090"/>
      <c r="J166" s="1090"/>
      <c r="K166" s="1090"/>
      <c r="L166" s="1090"/>
      <c r="M166" s="1090"/>
      <c r="N166" s="1090"/>
      <c r="O166" s="1090"/>
      <c r="P166" s="1090"/>
      <c r="Q166" s="1090"/>
      <c r="R166" s="1090"/>
      <c r="S166" s="1090"/>
      <c r="T166" s="1090"/>
      <c r="U166" s="1090"/>
      <c r="V166" s="1090"/>
      <c r="W166" s="1090"/>
      <c r="X166" s="1090"/>
      <c r="Y166" s="338"/>
      <c r="AA166" s="73"/>
      <c r="AB166" s="76"/>
      <c r="AC166" s="77"/>
      <c r="AD166" s="78"/>
    </row>
    <row r="167" spans="1:30" ht="13.2" customHeight="1">
      <c r="A167" s="1989"/>
      <c r="B167" s="1090"/>
      <c r="C167" s="1090"/>
      <c r="D167" s="1090"/>
      <c r="E167" s="1090"/>
      <c r="H167" s="1090"/>
      <c r="I167" s="1090"/>
      <c r="J167" s="1090"/>
      <c r="K167" s="1090"/>
      <c r="L167" s="1090"/>
      <c r="M167" s="1090"/>
      <c r="N167" s="1090"/>
      <c r="O167" s="1090"/>
      <c r="P167" s="1090"/>
      <c r="Q167" s="1090"/>
      <c r="R167" s="1090"/>
      <c r="S167" s="1090"/>
      <c r="T167" s="1090"/>
      <c r="U167" s="1090"/>
      <c r="V167" s="1090"/>
      <c r="W167" s="1090"/>
      <c r="X167" s="1090"/>
      <c r="Y167" s="338"/>
      <c r="AA167" s="73"/>
      <c r="AB167" s="331"/>
      <c r="AC167" s="332"/>
      <c r="AD167" s="333"/>
    </row>
    <row r="168" spans="1:30" ht="13.2" customHeight="1">
      <c r="A168" s="1989"/>
      <c r="B168" s="1090"/>
      <c r="C168" s="1090"/>
      <c r="D168" s="1090"/>
      <c r="E168" s="1090"/>
      <c r="G168" s="144"/>
      <c r="H168" s="1090"/>
      <c r="I168" s="1090"/>
      <c r="J168" s="1090"/>
      <c r="K168" s="1090"/>
      <c r="L168" s="1090"/>
      <c r="M168" s="1090"/>
      <c r="N168" s="1090"/>
      <c r="O168" s="1090"/>
      <c r="P168" s="1090"/>
      <c r="Q168" s="1090"/>
      <c r="R168" s="1090"/>
      <c r="S168" s="1090"/>
      <c r="T168" s="1090"/>
      <c r="U168" s="1090"/>
      <c r="V168" s="1090"/>
      <c r="W168" s="1090"/>
      <c r="X168" s="1090"/>
      <c r="Y168" s="338"/>
      <c r="AB168" s="331"/>
      <c r="AC168" s="332"/>
      <c r="AD168" s="333"/>
    </row>
    <row r="169" spans="1:30" ht="13.2" customHeight="1">
      <c r="A169" s="1989"/>
      <c r="B169" s="1090"/>
      <c r="C169" s="1090"/>
      <c r="D169" s="1090"/>
      <c r="E169" s="1090"/>
      <c r="G169" s="144"/>
      <c r="H169" s="1090"/>
      <c r="I169" s="1090"/>
      <c r="J169" s="1090"/>
      <c r="K169" s="1090"/>
      <c r="L169" s="1090"/>
      <c r="M169" s="1090"/>
      <c r="N169" s="1090"/>
      <c r="O169" s="1090"/>
      <c r="P169" s="1090"/>
      <c r="Q169" s="1090"/>
      <c r="R169" s="1090"/>
      <c r="S169" s="1090"/>
      <c r="T169" s="1090"/>
      <c r="U169" s="1090"/>
      <c r="V169" s="1090"/>
      <c r="W169" s="1090"/>
      <c r="X169" s="1090"/>
      <c r="Y169" s="338"/>
      <c r="AB169" s="331"/>
      <c r="AC169" s="332"/>
      <c r="AD169" s="333"/>
    </row>
    <row r="170" spans="1:30" ht="13.2" customHeight="1">
      <c r="A170" s="1989"/>
      <c r="B170" s="1090"/>
      <c r="C170" s="1090"/>
      <c r="D170" s="1090"/>
      <c r="E170" s="1090"/>
      <c r="G170" s="144"/>
      <c r="H170" s="1090"/>
      <c r="I170" s="1090"/>
      <c r="J170" s="1090"/>
      <c r="K170" s="1090"/>
      <c r="L170" s="1090"/>
      <c r="M170" s="1090"/>
      <c r="N170" s="1090"/>
      <c r="O170" s="1090"/>
      <c r="P170" s="1090"/>
      <c r="Q170" s="1090"/>
      <c r="R170" s="1090"/>
      <c r="S170" s="1090"/>
      <c r="T170" s="1090"/>
      <c r="U170" s="1090"/>
      <c r="V170" s="1090"/>
      <c r="W170" s="1090"/>
      <c r="X170" s="1090"/>
      <c r="Y170" s="338"/>
      <c r="AB170" s="331"/>
      <c r="AC170" s="332"/>
      <c r="AD170" s="333"/>
    </row>
    <row r="171" spans="1:30" ht="13.2" customHeight="1">
      <c r="A171" s="1989"/>
      <c r="B171" s="1090"/>
      <c r="C171" s="1090"/>
      <c r="D171" s="1090"/>
      <c r="E171" s="1090"/>
      <c r="H171" s="1090"/>
      <c r="I171" s="1090"/>
      <c r="J171" s="1090"/>
      <c r="K171" s="1090"/>
      <c r="L171" s="1090"/>
      <c r="M171" s="1090"/>
      <c r="N171" s="1090"/>
      <c r="O171" s="1090"/>
      <c r="P171" s="1090"/>
      <c r="Q171" s="1090"/>
      <c r="R171" s="1090"/>
      <c r="S171" s="1090"/>
      <c r="T171" s="1090"/>
      <c r="U171" s="1090"/>
      <c r="V171" s="1090"/>
      <c r="W171" s="1090"/>
      <c r="X171" s="1090"/>
      <c r="Y171" s="338"/>
      <c r="AB171" s="331"/>
      <c r="AC171" s="332"/>
      <c r="AD171" s="333"/>
    </row>
    <row r="172" spans="1:30" ht="13.2" customHeight="1">
      <c r="A172" s="1989"/>
      <c r="B172" s="1090"/>
      <c r="C172" s="1090"/>
      <c r="D172" s="1090"/>
      <c r="E172" s="1090"/>
      <c r="H172" s="1090"/>
      <c r="I172" s="1090"/>
      <c r="J172" s="1090"/>
      <c r="K172" s="1090"/>
      <c r="L172" s="1090"/>
      <c r="M172" s="1090"/>
      <c r="N172" s="1090"/>
      <c r="O172" s="1090"/>
      <c r="P172" s="1090"/>
      <c r="Q172" s="1090"/>
      <c r="R172" s="1090"/>
      <c r="S172" s="1090"/>
      <c r="T172" s="1090"/>
      <c r="U172" s="1090"/>
      <c r="V172" s="1090"/>
      <c r="W172" s="1090"/>
      <c r="X172" s="1090"/>
      <c r="Y172" s="338"/>
      <c r="AB172" s="331"/>
      <c r="AC172" s="332"/>
      <c r="AD172" s="333"/>
    </row>
    <row r="173" spans="1:30" ht="13.2" customHeight="1">
      <c r="A173" s="336"/>
      <c r="B173" s="310"/>
      <c r="C173" s="310"/>
      <c r="D173" s="310"/>
      <c r="E173" s="310"/>
      <c r="H173" s="310"/>
      <c r="I173" s="310"/>
      <c r="J173" s="310"/>
      <c r="K173" s="310"/>
      <c r="L173" s="310"/>
      <c r="M173" s="310"/>
      <c r="N173" s="310"/>
      <c r="O173" s="310"/>
      <c r="P173" s="310"/>
      <c r="Q173" s="310"/>
      <c r="R173" s="310"/>
      <c r="S173" s="310"/>
      <c r="T173" s="310"/>
      <c r="U173" s="310"/>
      <c r="V173" s="310"/>
      <c r="W173" s="310"/>
      <c r="X173" s="310"/>
      <c r="Y173" s="338"/>
      <c r="AB173" s="331"/>
      <c r="AC173" s="332"/>
      <c r="AD173" s="333"/>
    </row>
    <row r="174" spans="1:30" ht="16.8" customHeight="1">
      <c r="A174" s="82"/>
      <c r="B174" s="82"/>
      <c r="C174" s="338"/>
      <c r="D174" s="330"/>
      <c r="E174" s="81"/>
      <c r="AB174" s="694"/>
      <c r="AC174" s="695"/>
      <c r="AD174" s="696"/>
    </row>
    <row r="175" spans="1:30" ht="13.2" customHeight="1">
      <c r="A175" s="82"/>
      <c r="B175" s="214">
        <v>7</v>
      </c>
      <c r="C175" s="1426" t="s">
        <v>365</v>
      </c>
      <c r="D175" s="258" t="s">
        <v>312</v>
      </c>
      <c r="E175" s="1085" t="s">
        <v>1272</v>
      </c>
      <c r="F175" s="194"/>
      <c r="G175" s="1709" t="s">
        <v>114</v>
      </c>
      <c r="H175" s="1709"/>
      <c r="I175" s="1709"/>
      <c r="J175" s="1709"/>
      <c r="K175" s="1709"/>
      <c r="L175" s="1709"/>
      <c r="M175" s="1710"/>
      <c r="N175" s="1110" t="s">
        <v>113</v>
      </c>
      <c r="O175" s="1110"/>
      <c r="P175" s="1110"/>
      <c r="Q175" s="1110"/>
      <c r="R175" s="1110"/>
      <c r="S175" s="1110"/>
      <c r="T175" s="1110"/>
      <c r="U175" s="1110"/>
      <c r="V175" s="1110"/>
      <c r="AB175" s="1098" t="s">
        <v>198</v>
      </c>
      <c r="AC175" s="1099"/>
      <c r="AD175" s="1100"/>
    </row>
    <row r="176" spans="1:30" ht="13.2" customHeight="1">
      <c r="A176" s="82"/>
      <c r="B176" s="82"/>
      <c r="C176" s="1426"/>
      <c r="D176" s="267"/>
      <c r="E176" s="1085"/>
      <c r="F176" s="194"/>
      <c r="G176" s="1709"/>
      <c r="H176" s="1709"/>
      <c r="I176" s="1709"/>
      <c r="J176" s="1709"/>
      <c r="K176" s="1709"/>
      <c r="L176" s="1709"/>
      <c r="M176" s="1710"/>
      <c r="N176" s="1110"/>
      <c r="O176" s="1110"/>
      <c r="P176" s="1110"/>
      <c r="Q176" s="1110"/>
      <c r="R176" s="1110"/>
      <c r="S176" s="1110"/>
      <c r="T176" s="1110"/>
      <c r="U176" s="1110"/>
      <c r="V176" s="1110"/>
      <c r="AB176" s="1098"/>
      <c r="AC176" s="1099"/>
      <c r="AD176" s="1100"/>
    </row>
    <row r="177" spans="1:30" ht="13.2" customHeight="1">
      <c r="A177" s="82"/>
      <c r="B177" s="82"/>
      <c r="C177" s="338"/>
      <c r="D177" s="172"/>
      <c r="E177" s="1085"/>
      <c r="F177" s="194"/>
      <c r="G177" s="194"/>
      <c r="H177" s="194"/>
      <c r="I177" s="194"/>
      <c r="J177" s="194"/>
      <c r="K177" s="194"/>
      <c r="L177" s="194"/>
      <c r="M177" s="194"/>
      <c r="N177" s="194"/>
      <c r="O177" s="194"/>
      <c r="P177" s="194"/>
      <c r="Q177" s="194"/>
      <c r="R177" s="194"/>
      <c r="S177" s="194"/>
      <c r="T177" s="194"/>
      <c r="U177" s="194"/>
      <c r="V177" s="194"/>
      <c r="W177" s="194"/>
      <c r="X177" s="194"/>
      <c r="Y177" s="194"/>
      <c r="Z177" s="194"/>
      <c r="AA177" s="194"/>
      <c r="AB177" s="1098"/>
      <c r="AC177" s="1099"/>
      <c r="AD177" s="1100"/>
    </row>
    <row r="178" spans="1:30" ht="13.2" customHeight="1">
      <c r="A178" s="82"/>
      <c r="B178" s="82"/>
      <c r="C178" s="338"/>
      <c r="D178" s="172"/>
      <c r="E178" s="1085"/>
      <c r="F178" s="194"/>
      <c r="G178" s="697"/>
      <c r="H178" s="697"/>
      <c r="I178" s="697"/>
      <c r="J178" s="697"/>
      <c r="K178" s="697"/>
      <c r="L178" s="697"/>
      <c r="M178" s="697"/>
      <c r="N178" s="697"/>
      <c r="O178" s="697"/>
      <c r="P178" s="697"/>
      <c r="Q178" s="697"/>
      <c r="R178" s="697"/>
      <c r="S178" s="697"/>
      <c r="T178" s="697"/>
      <c r="U178" s="697"/>
      <c r="V178" s="697"/>
      <c r="W178" s="697"/>
      <c r="X178" s="697"/>
      <c r="Y178" s="697"/>
      <c r="Z178" s="697"/>
      <c r="AA178" s="194"/>
      <c r="AB178" s="76"/>
      <c r="AC178" s="77"/>
      <c r="AD178" s="78"/>
    </row>
    <row r="179" spans="1:30" ht="13.2" customHeight="1">
      <c r="A179" s="82"/>
      <c r="B179" s="82"/>
      <c r="C179" s="338"/>
      <c r="D179" s="172"/>
      <c r="E179" s="81"/>
      <c r="F179" s="194"/>
      <c r="G179" s="697"/>
      <c r="H179" s="697"/>
      <c r="I179" s="697"/>
      <c r="J179" s="697"/>
      <c r="K179" s="697"/>
      <c r="L179" s="697"/>
      <c r="M179" s="697"/>
      <c r="N179" s="697"/>
      <c r="O179" s="697"/>
      <c r="P179" s="697"/>
      <c r="Q179" s="697"/>
      <c r="R179" s="697"/>
      <c r="S179" s="697"/>
      <c r="T179" s="697"/>
      <c r="U179" s="697"/>
      <c r="V179" s="697"/>
      <c r="W179" s="697"/>
      <c r="X179" s="697"/>
      <c r="Y179" s="697"/>
      <c r="Z179" s="697"/>
      <c r="AA179" s="194"/>
      <c r="AB179" s="76"/>
      <c r="AC179" s="77"/>
      <c r="AD179" s="78"/>
    </row>
    <row r="180" spans="1:30" ht="13.2" customHeight="1">
      <c r="A180" s="1085" t="s">
        <v>1273</v>
      </c>
      <c r="B180" s="214">
        <v>8</v>
      </c>
      <c r="C180" s="1426" t="s">
        <v>1274</v>
      </c>
      <c r="D180" s="330" t="s">
        <v>312</v>
      </c>
      <c r="E180" s="1085" t="s">
        <v>1275</v>
      </c>
      <c r="F180" s="194"/>
      <c r="G180" s="194" t="s">
        <v>1276</v>
      </c>
      <c r="H180" s="698"/>
      <c r="I180" s="698"/>
      <c r="J180" s="698"/>
      <c r="K180" s="698"/>
      <c r="L180" s="698"/>
      <c r="M180" s="698"/>
      <c r="N180" s="698"/>
      <c r="O180" s="698"/>
      <c r="P180" s="698"/>
      <c r="Q180" s="698"/>
      <c r="R180" s="698"/>
      <c r="S180" s="698"/>
      <c r="T180" s="698"/>
      <c r="U180" s="698"/>
      <c r="V180" s="698"/>
      <c r="W180" s="698"/>
      <c r="X180" s="698"/>
      <c r="Y180" s="698"/>
      <c r="Z180" s="698"/>
      <c r="AA180" s="194"/>
      <c r="AB180" s="1098" t="s">
        <v>363</v>
      </c>
      <c r="AC180" s="1099"/>
      <c r="AD180" s="1100"/>
    </row>
    <row r="181" spans="1:30" ht="13.2" customHeight="1">
      <c r="A181" s="1085"/>
      <c r="B181" s="1983"/>
      <c r="C181" s="1426"/>
      <c r="D181" s="1990"/>
      <c r="E181" s="1085"/>
      <c r="G181" s="1767" t="s">
        <v>1236</v>
      </c>
      <c r="H181" s="1767"/>
      <c r="I181" s="1767"/>
      <c r="J181" s="1767"/>
      <c r="K181" s="1767"/>
      <c r="L181" s="1767"/>
      <c r="M181" s="1768"/>
      <c r="N181" s="1110" t="s">
        <v>1237</v>
      </c>
      <c r="O181" s="1110"/>
      <c r="P181" s="1110"/>
      <c r="Q181" s="1110"/>
      <c r="R181" s="1110"/>
      <c r="S181" s="1110"/>
      <c r="T181" s="1110"/>
      <c r="U181" s="1110"/>
      <c r="V181" s="1110"/>
      <c r="W181" s="1110"/>
      <c r="X181" s="1110"/>
      <c r="Y181" s="1110"/>
      <c r="Z181" s="1110"/>
      <c r="AA181" s="73"/>
      <c r="AB181" s="1098"/>
      <c r="AC181" s="1099"/>
      <c r="AD181" s="1100"/>
    </row>
    <row r="182" spans="1:30" ht="13.2" customHeight="1">
      <c r="A182" s="1085"/>
      <c r="B182" s="1984"/>
      <c r="C182" s="700"/>
      <c r="D182" s="1990"/>
      <c r="E182" s="1085"/>
      <c r="G182" s="1767"/>
      <c r="H182" s="1767"/>
      <c r="I182" s="1767"/>
      <c r="J182" s="1767"/>
      <c r="K182" s="1767"/>
      <c r="L182" s="1767"/>
      <c r="M182" s="1768"/>
      <c r="N182" s="1110"/>
      <c r="O182" s="1110"/>
      <c r="P182" s="1110"/>
      <c r="Q182" s="1110"/>
      <c r="R182" s="1110"/>
      <c r="S182" s="1110"/>
      <c r="T182" s="1110"/>
      <c r="U182" s="1110"/>
      <c r="V182" s="1110"/>
      <c r="W182" s="1110"/>
      <c r="X182" s="1110"/>
      <c r="Y182" s="1110"/>
      <c r="Z182" s="1110"/>
      <c r="AA182" s="73"/>
      <c r="AB182" s="331"/>
      <c r="AC182" s="332"/>
      <c r="AD182" s="333"/>
    </row>
    <row r="183" spans="1:30" ht="13.2" customHeight="1">
      <c r="A183" s="650"/>
      <c r="B183" s="701"/>
      <c r="C183" s="702"/>
      <c r="D183" s="642"/>
      <c r="E183" s="650"/>
      <c r="G183" s="1" t="s">
        <v>1277</v>
      </c>
      <c r="AB183" s="331"/>
      <c r="AC183" s="332"/>
      <c r="AD183" s="333"/>
    </row>
    <row r="184" spans="1:30" ht="13.2" customHeight="1">
      <c r="A184" s="152"/>
      <c r="B184" s="1"/>
      <c r="C184" s="1"/>
      <c r="D184" s="688"/>
      <c r="E184" s="152"/>
      <c r="G184" s="171"/>
      <c r="H184" s="171"/>
      <c r="I184" s="1181"/>
      <c r="J184" s="1182"/>
      <c r="K184" s="1891" t="s">
        <v>933</v>
      </c>
      <c r="L184" s="1892"/>
      <c r="M184" s="1892"/>
      <c r="N184" s="1892"/>
      <c r="O184" s="1892"/>
      <c r="P184" s="1892"/>
      <c r="Q184" s="1892"/>
      <c r="R184" s="1892"/>
      <c r="S184" s="1892"/>
      <c r="T184" s="1892"/>
      <c r="U184" s="1892"/>
      <c r="V184" s="1892"/>
      <c r="W184" s="1892"/>
      <c r="X184" s="1892"/>
      <c r="Y184" s="1892"/>
      <c r="Z184" s="1893"/>
      <c r="AA184" s="73"/>
      <c r="AB184" s="331"/>
      <c r="AC184" s="332"/>
      <c r="AD184" s="333"/>
    </row>
    <row r="185" spans="1:30" ht="13.2" customHeight="1">
      <c r="A185" s="147"/>
      <c r="B185" s="703"/>
      <c r="C185" s="704"/>
      <c r="D185" s="649"/>
      <c r="E185" s="147"/>
      <c r="G185" s="171"/>
      <c r="H185" s="171"/>
      <c r="I185" s="1181"/>
      <c r="J185" s="1182"/>
      <c r="K185" s="1891" t="s">
        <v>934</v>
      </c>
      <c r="L185" s="1892"/>
      <c r="M185" s="1892"/>
      <c r="N185" s="1892"/>
      <c r="O185" s="1892"/>
      <c r="P185" s="1892"/>
      <c r="Q185" s="1892"/>
      <c r="R185" s="1892"/>
      <c r="S185" s="1892"/>
      <c r="T185" s="1892"/>
      <c r="U185" s="1892"/>
      <c r="V185" s="1892"/>
      <c r="W185" s="1892"/>
      <c r="X185" s="1892"/>
      <c r="Y185" s="1892"/>
      <c r="Z185" s="1893"/>
      <c r="AA185" s="73"/>
      <c r="AB185" s="331"/>
      <c r="AC185" s="332"/>
      <c r="AD185" s="333"/>
    </row>
    <row r="186" spans="1:30" ht="13.2" customHeight="1">
      <c r="A186" s="82"/>
      <c r="B186" s="371"/>
      <c r="C186" s="350"/>
      <c r="D186" s="330"/>
      <c r="E186" s="83"/>
      <c r="I186" s="705" t="s">
        <v>935</v>
      </c>
      <c r="J186" s="417"/>
      <c r="K186" s="417"/>
      <c r="L186" s="417"/>
      <c r="M186" s="417"/>
      <c r="N186" s="417"/>
      <c r="O186" s="417"/>
      <c r="P186" s="417"/>
      <c r="Q186" s="417"/>
      <c r="R186" s="417"/>
      <c r="S186" s="417"/>
      <c r="T186" s="417"/>
      <c r="U186" s="417"/>
      <c r="V186" s="417"/>
      <c r="W186" s="417"/>
      <c r="X186" s="417"/>
      <c r="Y186" s="417"/>
      <c r="Z186" s="417"/>
      <c r="AA186" s="73"/>
      <c r="AB186" s="331"/>
      <c r="AC186" s="332"/>
      <c r="AD186" s="333"/>
    </row>
    <row r="187" spans="1:30" ht="13.2" customHeight="1">
      <c r="A187" s="82"/>
      <c r="B187" s="371"/>
      <c r="C187" s="350"/>
      <c r="D187" s="330"/>
      <c r="E187" s="83"/>
      <c r="I187" s="706"/>
      <c r="AB187" s="331"/>
      <c r="AC187" s="332"/>
      <c r="AD187" s="333"/>
    </row>
    <row r="188" spans="1:30" ht="13.2" customHeight="1">
      <c r="A188" s="82"/>
      <c r="B188" s="371"/>
      <c r="C188" s="350"/>
      <c r="D188" s="330" t="s">
        <v>312</v>
      </c>
      <c r="E188" s="83"/>
      <c r="G188" s="194" t="s">
        <v>1278</v>
      </c>
      <c r="I188" s="707"/>
      <c r="AB188" s="1098" t="s">
        <v>363</v>
      </c>
      <c r="AC188" s="1099"/>
      <c r="AD188" s="1100"/>
    </row>
    <row r="189" spans="1:30" ht="13.2" customHeight="1">
      <c r="A189" s="82"/>
      <c r="B189" s="371"/>
      <c r="C189" s="350"/>
      <c r="D189" s="330"/>
      <c r="E189" s="83"/>
      <c r="G189" s="1767" t="s">
        <v>1236</v>
      </c>
      <c r="H189" s="1767"/>
      <c r="I189" s="1767"/>
      <c r="J189" s="1767"/>
      <c r="K189" s="1767"/>
      <c r="L189" s="1767"/>
      <c r="M189" s="1768"/>
      <c r="N189" s="1110" t="s">
        <v>1237</v>
      </c>
      <c r="O189" s="1110"/>
      <c r="P189" s="1110"/>
      <c r="Q189" s="1110"/>
      <c r="R189" s="1110"/>
      <c r="S189" s="1110"/>
      <c r="T189" s="1110"/>
      <c r="U189" s="1110"/>
      <c r="V189" s="1110"/>
      <c r="W189" s="1110"/>
      <c r="X189" s="1110"/>
      <c r="Y189" s="1110"/>
      <c r="Z189" s="1110"/>
      <c r="AB189" s="1098"/>
      <c r="AC189" s="1099"/>
      <c r="AD189" s="1100"/>
    </row>
    <row r="190" spans="1:30" ht="13.2" customHeight="1">
      <c r="A190" s="82"/>
      <c r="B190" s="371"/>
      <c r="C190" s="350"/>
      <c r="D190" s="330"/>
      <c r="E190" s="83"/>
      <c r="G190" s="1767"/>
      <c r="H190" s="1767"/>
      <c r="I190" s="1767"/>
      <c r="J190" s="1767"/>
      <c r="K190" s="1767"/>
      <c r="L190" s="1767"/>
      <c r="M190" s="1768"/>
      <c r="N190" s="1110"/>
      <c r="O190" s="1110"/>
      <c r="P190" s="1110"/>
      <c r="Q190" s="1110"/>
      <c r="R190" s="1110"/>
      <c r="S190" s="1110"/>
      <c r="T190" s="1110"/>
      <c r="U190" s="1110"/>
      <c r="V190" s="1110"/>
      <c r="W190" s="1110"/>
      <c r="X190" s="1110"/>
      <c r="Y190" s="1110"/>
      <c r="Z190" s="1110"/>
      <c r="AB190" s="1098"/>
      <c r="AC190" s="1099"/>
      <c r="AD190" s="1100"/>
    </row>
    <row r="191" spans="1:30" ht="13.2" customHeight="1">
      <c r="A191" s="82"/>
      <c r="B191" s="371"/>
      <c r="C191" s="350"/>
      <c r="D191" s="330"/>
      <c r="E191" s="83"/>
      <c r="G191" s="194"/>
      <c r="I191" s="707"/>
      <c r="AB191" s="331"/>
      <c r="AC191" s="332"/>
      <c r="AD191" s="333"/>
    </row>
    <row r="192" spans="1:30" ht="13.2" customHeight="1">
      <c r="A192" s="83"/>
      <c r="B192" s="371"/>
      <c r="C192" s="350"/>
      <c r="D192" s="330"/>
      <c r="E192" s="83"/>
      <c r="F192" s="72"/>
      <c r="G192" s="1957" t="s">
        <v>1279</v>
      </c>
      <c r="H192" s="1957"/>
      <c r="I192" s="1957"/>
      <c r="J192" s="1957"/>
      <c r="K192" s="1957"/>
      <c r="L192" s="1957"/>
      <c r="M192" s="1957"/>
      <c r="N192" s="1957"/>
      <c r="O192" s="1957"/>
      <c r="P192" s="1957"/>
      <c r="Q192" s="1957"/>
      <c r="R192" s="1957"/>
      <c r="S192" s="1957"/>
      <c r="T192" s="1957"/>
      <c r="U192" s="1957"/>
      <c r="V192" s="1957"/>
      <c r="W192" s="1957"/>
      <c r="X192" s="1957"/>
      <c r="Y192" s="1957"/>
      <c r="Z192" s="1957"/>
      <c r="AA192" s="73"/>
      <c r="AB192" s="331"/>
      <c r="AC192" s="332"/>
      <c r="AD192" s="333"/>
    </row>
    <row r="193" spans="1:30" ht="13.2" customHeight="1">
      <c r="A193" s="82"/>
      <c r="B193" s="371"/>
      <c r="C193" s="350"/>
      <c r="D193" s="330"/>
      <c r="E193" s="83"/>
      <c r="G193" s="1958"/>
      <c r="H193" s="1958"/>
      <c r="I193" s="1958"/>
      <c r="J193" s="1958"/>
      <c r="K193" s="1958"/>
      <c r="L193" s="1958"/>
      <c r="M193" s="1958"/>
      <c r="N193" s="1958"/>
      <c r="O193" s="1958"/>
      <c r="P193" s="1958"/>
      <c r="Q193" s="1958"/>
      <c r="R193" s="1958"/>
      <c r="S193" s="1958"/>
      <c r="T193" s="1958"/>
      <c r="U193" s="1958"/>
      <c r="V193" s="1958"/>
      <c r="W193" s="1958"/>
      <c r="X193" s="1958"/>
      <c r="Y193" s="1958"/>
      <c r="Z193" s="1958"/>
      <c r="AB193" s="331"/>
      <c r="AC193" s="332"/>
      <c r="AD193" s="333"/>
    </row>
    <row r="194" spans="1:30" ht="13.2" customHeight="1">
      <c r="A194" s="82"/>
      <c r="B194" s="371"/>
      <c r="C194" s="350"/>
      <c r="D194" s="330"/>
      <c r="E194" s="83"/>
      <c r="G194" s="1973"/>
      <c r="H194" s="1974"/>
      <c r="I194" s="1974"/>
      <c r="J194" s="1974"/>
      <c r="K194" s="1974"/>
      <c r="L194" s="1974"/>
      <c r="M194" s="1974"/>
      <c r="N194" s="1974"/>
      <c r="O194" s="1974"/>
      <c r="P194" s="1974"/>
      <c r="Q194" s="1974"/>
      <c r="R194" s="1974"/>
      <c r="S194" s="1974"/>
      <c r="T194" s="1974"/>
      <c r="U194" s="1974"/>
      <c r="V194" s="1974"/>
      <c r="W194" s="1974"/>
      <c r="X194" s="1974"/>
      <c r="Y194" s="1974"/>
      <c r="Z194" s="1975"/>
      <c r="AB194" s="331"/>
      <c r="AC194" s="332"/>
      <c r="AD194" s="333"/>
    </row>
    <row r="195" spans="1:30" ht="13.2" customHeight="1">
      <c r="A195" s="82"/>
      <c r="B195" s="371"/>
      <c r="C195" s="350"/>
      <c r="D195" s="330"/>
      <c r="E195" s="83"/>
      <c r="G195" s="1976"/>
      <c r="H195" s="1977"/>
      <c r="I195" s="1977"/>
      <c r="J195" s="1977"/>
      <c r="K195" s="1977"/>
      <c r="L195" s="1977"/>
      <c r="M195" s="1977"/>
      <c r="N195" s="1977"/>
      <c r="O195" s="1977"/>
      <c r="P195" s="1977"/>
      <c r="Q195" s="1977"/>
      <c r="R195" s="1977"/>
      <c r="S195" s="1977"/>
      <c r="T195" s="1977"/>
      <c r="U195" s="1977"/>
      <c r="V195" s="1977"/>
      <c r="W195" s="1977"/>
      <c r="X195" s="1977"/>
      <c r="Y195" s="1977"/>
      <c r="Z195" s="1978"/>
      <c r="AB195" s="331"/>
      <c r="AC195" s="332"/>
      <c r="AD195" s="333"/>
    </row>
    <row r="196" spans="1:30" ht="13.2" customHeight="1">
      <c r="A196" s="82"/>
      <c r="B196" s="371"/>
      <c r="C196" s="350"/>
      <c r="D196" s="330"/>
      <c r="E196" s="83"/>
      <c r="G196" s="1979"/>
      <c r="H196" s="1980"/>
      <c r="I196" s="1980"/>
      <c r="J196" s="1980"/>
      <c r="K196" s="1980"/>
      <c r="L196" s="1980"/>
      <c r="M196" s="1980"/>
      <c r="N196" s="1980"/>
      <c r="O196" s="1980"/>
      <c r="P196" s="1980"/>
      <c r="Q196" s="1980"/>
      <c r="R196" s="1980"/>
      <c r="S196" s="1980"/>
      <c r="T196" s="1980"/>
      <c r="U196" s="1980"/>
      <c r="V196" s="1980"/>
      <c r="W196" s="1980"/>
      <c r="X196" s="1980"/>
      <c r="Y196" s="1980"/>
      <c r="Z196" s="1981"/>
      <c r="AB196" s="331"/>
      <c r="AC196" s="332"/>
      <c r="AD196" s="333"/>
    </row>
    <row r="197" spans="1:30" ht="13.2" customHeight="1">
      <c r="A197" s="348"/>
      <c r="B197" s="708"/>
      <c r="C197" s="357"/>
      <c r="D197" s="349"/>
      <c r="E197" s="90"/>
      <c r="F197" s="84"/>
      <c r="G197" s="709"/>
      <c r="H197" s="709"/>
      <c r="I197" s="709"/>
      <c r="J197" s="709"/>
      <c r="K197" s="709"/>
      <c r="L197" s="709"/>
      <c r="M197" s="709"/>
      <c r="N197" s="709"/>
      <c r="O197" s="709"/>
      <c r="P197" s="709"/>
      <c r="Q197" s="709"/>
      <c r="R197" s="709"/>
      <c r="S197" s="709"/>
      <c r="T197" s="709"/>
      <c r="U197" s="709"/>
      <c r="V197" s="709"/>
      <c r="W197" s="709"/>
      <c r="X197" s="709"/>
      <c r="Y197" s="709"/>
      <c r="Z197" s="709"/>
      <c r="AA197" s="84"/>
      <c r="AB197" s="351"/>
      <c r="AC197" s="352"/>
      <c r="AD197" s="353"/>
    </row>
    <row r="198" spans="1:30" ht="13.2" customHeight="1">
      <c r="A198" s="424"/>
      <c r="B198" s="710"/>
      <c r="C198" s="425"/>
      <c r="D198" s="408"/>
      <c r="E198" s="426"/>
      <c r="F198" s="417"/>
      <c r="G198" s="711"/>
      <c r="H198" s="711"/>
      <c r="I198" s="711"/>
      <c r="J198" s="711"/>
      <c r="K198" s="711"/>
      <c r="L198" s="711"/>
      <c r="M198" s="711"/>
      <c r="N198" s="711"/>
      <c r="O198" s="711"/>
      <c r="P198" s="711"/>
      <c r="Q198" s="711"/>
      <c r="R198" s="711"/>
      <c r="S198" s="711"/>
      <c r="T198" s="711"/>
      <c r="U198" s="711"/>
      <c r="V198" s="711"/>
      <c r="W198" s="711"/>
      <c r="X198" s="711"/>
      <c r="Y198" s="711"/>
      <c r="Z198" s="711"/>
      <c r="AA198" s="417"/>
      <c r="AB198" s="411"/>
      <c r="AC198" s="412"/>
      <c r="AD198" s="413"/>
    </row>
    <row r="199" spans="1:30" ht="13.2" customHeight="1">
      <c r="A199" s="82"/>
      <c r="B199" s="214">
        <v>9</v>
      </c>
      <c r="C199" s="1090" t="s">
        <v>1280</v>
      </c>
      <c r="D199" s="330" t="s">
        <v>312</v>
      </c>
      <c r="E199" s="1085" t="s">
        <v>1281</v>
      </c>
      <c r="G199" s="1982" t="s">
        <v>1282</v>
      </c>
      <c r="H199" s="1982"/>
      <c r="I199" s="1982"/>
      <c r="J199" s="1982"/>
      <c r="K199" s="1982"/>
      <c r="L199" s="1982"/>
      <c r="M199" s="1982"/>
      <c r="N199" s="1982"/>
      <c r="O199" s="1982"/>
      <c r="P199" s="1982"/>
      <c r="Q199" s="1982"/>
      <c r="R199" s="1982"/>
      <c r="S199" s="1982"/>
      <c r="T199" s="1982"/>
      <c r="U199" s="1982"/>
      <c r="V199" s="1982"/>
      <c r="W199" s="1982"/>
      <c r="X199" s="1982"/>
      <c r="Y199" s="1982"/>
      <c r="Z199" s="1982"/>
      <c r="AA199" s="712"/>
      <c r="AB199" s="1098" t="s">
        <v>1246</v>
      </c>
      <c r="AC199" s="1099"/>
      <c r="AD199" s="1100"/>
    </row>
    <row r="200" spans="1:30" ht="13.2" customHeight="1">
      <c r="A200" s="82"/>
      <c r="B200" s="82"/>
      <c r="C200" s="1090"/>
      <c r="D200" s="330"/>
      <c r="E200" s="1085"/>
      <c r="G200" s="237"/>
      <c r="H200" s="237"/>
      <c r="I200" s="237"/>
      <c r="J200" s="237"/>
      <c r="K200" s="237"/>
      <c r="L200" s="237"/>
      <c r="M200" s="237"/>
      <c r="N200" s="237"/>
      <c r="O200" s="237"/>
      <c r="P200" s="237"/>
      <c r="Q200" s="237"/>
      <c r="R200" s="237"/>
      <c r="S200" s="237"/>
      <c r="T200" s="237"/>
      <c r="U200" s="237"/>
      <c r="V200" s="237"/>
      <c r="W200" s="237"/>
      <c r="X200" s="237"/>
      <c r="Y200" s="237"/>
      <c r="Z200" s="237"/>
      <c r="AA200" s="712"/>
      <c r="AB200" s="1098"/>
      <c r="AC200" s="1099"/>
      <c r="AD200" s="1100"/>
    </row>
    <row r="201" spans="1:30" ht="13.2" customHeight="1">
      <c r="A201" s="82"/>
      <c r="B201" s="371"/>
      <c r="C201" s="338"/>
      <c r="D201" s="678"/>
      <c r="E201" s="1085"/>
      <c r="G201" s="1767" t="s">
        <v>1236</v>
      </c>
      <c r="H201" s="1767"/>
      <c r="I201" s="1767"/>
      <c r="J201" s="1767"/>
      <c r="K201" s="1767"/>
      <c r="L201" s="1767"/>
      <c r="M201" s="1768"/>
      <c r="N201" s="1110" t="s">
        <v>1237</v>
      </c>
      <c r="O201" s="1110"/>
      <c r="P201" s="1110"/>
      <c r="Q201" s="1110"/>
      <c r="R201" s="1110"/>
      <c r="S201" s="1110"/>
      <c r="T201" s="1110"/>
      <c r="U201" s="1110"/>
      <c r="V201" s="1110"/>
      <c r="W201" s="1110"/>
      <c r="X201" s="1110"/>
      <c r="Y201" s="1110"/>
      <c r="Z201" s="1110"/>
      <c r="AB201" s="1098"/>
      <c r="AC201" s="1099"/>
      <c r="AD201" s="1100"/>
    </row>
    <row r="202" spans="1:30" ht="13.2" customHeight="1">
      <c r="A202" s="82"/>
      <c r="B202" s="371"/>
      <c r="C202" s="338"/>
      <c r="D202" s="678"/>
      <c r="E202" s="713"/>
      <c r="G202" s="1767"/>
      <c r="H202" s="1767"/>
      <c r="I202" s="1767"/>
      <c r="J202" s="1767"/>
      <c r="K202" s="1767"/>
      <c r="L202" s="1767"/>
      <c r="M202" s="1768"/>
      <c r="N202" s="1110"/>
      <c r="O202" s="1110"/>
      <c r="P202" s="1110"/>
      <c r="Q202" s="1110"/>
      <c r="R202" s="1110"/>
      <c r="S202" s="1110"/>
      <c r="T202" s="1110"/>
      <c r="U202" s="1110"/>
      <c r="V202" s="1110"/>
      <c r="W202" s="1110"/>
      <c r="X202" s="1110"/>
      <c r="Y202" s="1110"/>
      <c r="Z202" s="1110"/>
      <c r="AB202" s="76"/>
      <c r="AC202" s="77"/>
      <c r="AD202" s="78"/>
    </row>
    <row r="203" spans="1:30" ht="13.2" customHeight="1">
      <c r="A203" s="82"/>
      <c r="B203" s="371"/>
      <c r="C203" s="338"/>
      <c r="D203" s="642"/>
      <c r="E203" s="650"/>
      <c r="G203" s="1" t="s">
        <v>1283</v>
      </c>
      <c r="AB203" s="331"/>
      <c r="AC203" s="332"/>
      <c r="AD203" s="333"/>
    </row>
    <row r="204" spans="1:30" ht="13.2" customHeight="1">
      <c r="A204" s="82"/>
      <c r="B204" s="82"/>
      <c r="C204" s="338"/>
      <c r="D204" s="642"/>
      <c r="E204" s="650"/>
      <c r="G204" s="171"/>
      <c r="H204" s="171"/>
      <c r="I204" s="1181"/>
      <c r="J204" s="1182"/>
      <c r="K204" s="1891" t="s">
        <v>1284</v>
      </c>
      <c r="L204" s="1892"/>
      <c r="M204" s="1892"/>
      <c r="N204" s="1892"/>
      <c r="O204" s="1892"/>
      <c r="P204" s="1892"/>
      <c r="Q204" s="1892"/>
      <c r="R204" s="1892"/>
      <c r="S204" s="1892"/>
      <c r="T204" s="1892"/>
      <c r="U204" s="1892"/>
      <c r="V204" s="1892"/>
      <c r="W204" s="1892"/>
      <c r="X204" s="1892"/>
      <c r="Y204" s="1892"/>
      <c r="Z204" s="1893"/>
      <c r="AA204" s="73"/>
      <c r="AB204" s="331"/>
      <c r="AC204" s="332"/>
      <c r="AD204" s="333"/>
    </row>
    <row r="205" spans="1:30" ht="13.2" customHeight="1">
      <c r="A205" s="82"/>
      <c r="B205" s="82"/>
      <c r="C205" s="338"/>
      <c r="D205" s="642"/>
      <c r="E205" s="650"/>
      <c r="G205" s="171"/>
      <c r="H205" s="171"/>
      <c r="I205" s="1181"/>
      <c r="J205" s="1182"/>
      <c r="K205" s="1891" t="s">
        <v>1285</v>
      </c>
      <c r="L205" s="1892"/>
      <c r="M205" s="1892"/>
      <c r="N205" s="1892"/>
      <c r="O205" s="1892"/>
      <c r="P205" s="1892"/>
      <c r="Q205" s="1892"/>
      <c r="R205" s="1892"/>
      <c r="S205" s="1892"/>
      <c r="T205" s="1892"/>
      <c r="U205" s="1892"/>
      <c r="V205" s="1892"/>
      <c r="W205" s="1892"/>
      <c r="X205" s="1892"/>
      <c r="Y205" s="1892"/>
      <c r="Z205" s="1893"/>
      <c r="AA205" s="73"/>
      <c r="AB205" s="331"/>
      <c r="AC205" s="332"/>
      <c r="AD205" s="333"/>
    </row>
    <row r="206" spans="1:30" ht="13.2" customHeight="1">
      <c r="A206" s="82"/>
      <c r="B206" s="512"/>
      <c r="C206" s="714"/>
      <c r="D206" s="715"/>
      <c r="E206" s="147"/>
      <c r="F206" s="210"/>
      <c r="G206" s="337"/>
      <c r="H206" s="337"/>
      <c r="I206" s="1181"/>
      <c r="J206" s="1182"/>
      <c r="K206" s="1891" t="s">
        <v>1286</v>
      </c>
      <c r="L206" s="1892"/>
      <c r="M206" s="1892"/>
      <c r="N206" s="1892"/>
      <c r="O206" s="1892"/>
      <c r="P206" s="1892"/>
      <c r="Q206" s="1892"/>
      <c r="R206" s="1892"/>
      <c r="S206" s="1892"/>
      <c r="T206" s="1892"/>
      <c r="U206" s="1892"/>
      <c r="V206" s="1892"/>
      <c r="W206" s="1892"/>
      <c r="X206" s="1892"/>
      <c r="Y206" s="1892"/>
      <c r="Z206" s="1893"/>
      <c r="AA206" s="194"/>
      <c r="AB206" s="331"/>
      <c r="AC206" s="332"/>
      <c r="AD206" s="333"/>
    </row>
    <row r="207" spans="1:30" ht="13.2" customHeight="1">
      <c r="A207" s="83"/>
      <c r="B207" s="82"/>
      <c r="C207" s="714"/>
      <c r="D207" s="330"/>
      <c r="E207" s="147"/>
      <c r="I207" s="1383"/>
      <c r="J207" s="1384"/>
      <c r="K207" s="1968" t="s">
        <v>1287</v>
      </c>
      <c r="L207" s="1969"/>
      <c r="M207" s="1969"/>
      <c r="N207" s="1969"/>
      <c r="O207" s="1969"/>
      <c r="P207" s="1969"/>
      <c r="Q207" s="1969"/>
      <c r="R207" s="1969"/>
      <c r="S207" s="1969"/>
      <c r="T207" s="1969"/>
      <c r="U207" s="1969"/>
      <c r="V207" s="1969"/>
      <c r="W207" s="1969"/>
      <c r="X207" s="1969"/>
      <c r="Y207" s="1969"/>
      <c r="Z207" s="1970"/>
      <c r="AB207" s="331"/>
      <c r="AC207" s="332"/>
      <c r="AD207" s="333"/>
    </row>
    <row r="208" spans="1:30" ht="13.2" customHeight="1">
      <c r="A208" s="83"/>
      <c r="B208" s="82"/>
      <c r="C208" s="338"/>
      <c r="D208" s="330"/>
      <c r="E208" s="147"/>
      <c r="G208" s="717"/>
      <c r="H208" s="717"/>
      <c r="I208" s="1385"/>
      <c r="J208" s="1386"/>
      <c r="K208" s="718" t="s">
        <v>367</v>
      </c>
      <c r="L208" s="1971"/>
      <c r="M208" s="1971"/>
      <c r="N208" s="1971"/>
      <c r="O208" s="1971"/>
      <c r="P208" s="1971"/>
      <c r="Q208" s="1971"/>
      <c r="R208" s="1971"/>
      <c r="S208" s="1971"/>
      <c r="T208" s="1971"/>
      <c r="U208" s="1971"/>
      <c r="V208" s="1971"/>
      <c r="W208" s="1971"/>
      <c r="X208" s="1971"/>
      <c r="Y208" s="1971"/>
      <c r="Z208" s="719" t="s">
        <v>368</v>
      </c>
      <c r="AB208" s="331"/>
      <c r="AC208" s="332"/>
      <c r="AD208" s="333"/>
    </row>
    <row r="209" spans="1:30" ht="13.2" customHeight="1">
      <c r="A209" s="83"/>
      <c r="B209" s="82"/>
      <c r="C209" s="338"/>
      <c r="D209" s="330"/>
      <c r="E209" s="83"/>
      <c r="F209" s="210"/>
      <c r="G209" s="337"/>
      <c r="H209" s="337"/>
      <c r="I209" s="117" t="s">
        <v>935</v>
      </c>
      <c r="J209" s="337"/>
      <c r="K209" s="337"/>
      <c r="L209" s="337"/>
      <c r="M209" s="337"/>
      <c r="N209" s="337"/>
      <c r="O209" s="337"/>
      <c r="P209" s="337"/>
      <c r="Q209" s="337"/>
      <c r="R209" s="337"/>
      <c r="S209" s="337"/>
      <c r="T209" s="337"/>
      <c r="U209" s="337"/>
      <c r="V209" s="337"/>
      <c r="W209" s="337"/>
      <c r="X209" s="337"/>
      <c r="Y209" s="337"/>
      <c r="Z209" s="337"/>
      <c r="AA209" s="194"/>
      <c r="AB209" s="331"/>
      <c r="AC209" s="332"/>
      <c r="AD209" s="333"/>
    </row>
    <row r="210" spans="1:30" ht="13.2" customHeight="1">
      <c r="A210" s="83"/>
      <c r="B210" s="82"/>
      <c r="C210" s="338"/>
      <c r="D210" s="330"/>
      <c r="E210" s="83"/>
      <c r="G210" s="1" t="s">
        <v>1288</v>
      </c>
      <c r="AB210" s="76"/>
      <c r="AC210" s="77"/>
      <c r="AD210" s="78"/>
    </row>
    <row r="211" spans="1:30" ht="13.2" customHeight="1">
      <c r="A211" s="83"/>
      <c r="B211" s="82"/>
      <c r="C211" s="338"/>
      <c r="D211" s="330"/>
      <c r="E211" s="83"/>
      <c r="G211" s="117"/>
      <c r="I211" s="1181" t="s">
        <v>172</v>
      </c>
      <c r="J211" s="1182"/>
      <c r="K211" s="1972" t="s">
        <v>366</v>
      </c>
      <c r="L211" s="1972"/>
      <c r="M211" s="1972"/>
      <c r="N211" s="1972"/>
      <c r="O211" s="1972"/>
      <c r="P211" s="1972"/>
      <c r="Q211" s="1972"/>
      <c r="R211" s="1972"/>
      <c r="S211" s="1972"/>
      <c r="T211" s="1972"/>
      <c r="U211" s="1972"/>
      <c r="V211" s="1972"/>
      <c r="W211" s="1972"/>
      <c r="X211" s="1972"/>
      <c r="Y211" s="1972"/>
      <c r="Z211" s="1972"/>
      <c r="AB211" s="76"/>
      <c r="AC211" s="77"/>
      <c r="AD211" s="78"/>
    </row>
    <row r="212" spans="1:30" ht="13.2" customHeight="1">
      <c r="A212" s="83"/>
      <c r="B212" s="82"/>
      <c r="C212" s="338"/>
      <c r="D212" s="330"/>
      <c r="E212" s="83"/>
      <c r="G212" s="117"/>
      <c r="I212" s="1181"/>
      <c r="J212" s="1182"/>
      <c r="K212" s="1972" t="s">
        <v>141</v>
      </c>
      <c r="L212" s="1972"/>
      <c r="M212" s="1972"/>
      <c r="N212" s="1972"/>
      <c r="O212" s="1972"/>
      <c r="P212" s="1972"/>
      <c r="Q212" s="1972"/>
      <c r="R212" s="1972"/>
      <c r="S212" s="1972"/>
      <c r="T212" s="1972"/>
      <c r="U212" s="1972"/>
      <c r="V212" s="1972"/>
      <c r="W212" s="1972"/>
      <c r="X212" s="1972"/>
      <c r="Y212" s="1972"/>
      <c r="Z212" s="1972"/>
      <c r="AB212" s="331"/>
      <c r="AC212" s="332"/>
      <c r="AD212" s="333"/>
    </row>
    <row r="213" spans="1:30" ht="13.2" customHeight="1">
      <c r="A213" s="83"/>
      <c r="B213" s="82"/>
      <c r="C213" s="338"/>
      <c r="D213" s="330"/>
      <c r="E213" s="83"/>
      <c r="G213" s="117"/>
      <c r="I213" s="1181"/>
      <c r="J213" s="1182"/>
      <c r="K213" s="1972" t="s">
        <v>142</v>
      </c>
      <c r="L213" s="1972"/>
      <c r="M213" s="1972"/>
      <c r="N213" s="1972"/>
      <c r="O213" s="1972"/>
      <c r="P213" s="1972"/>
      <c r="Q213" s="1972"/>
      <c r="R213" s="1972"/>
      <c r="S213" s="1972"/>
      <c r="T213" s="1972"/>
      <c r="U213" s="1972"/>
      <c r="V213" s="1972"/>
      <c r="W213" s="1972"/>
      <c r="X213" s="1972"/>
      <c r="Y213" s="1972"/>
      <c r="Z213" s="1972"/>
      <c r="AB213" s="331"/>
      <c r="AC213" s="332"/>
      <c r="AD213" s="333"/>
    </row>
    <row r="214" spans="1:30" ht="13.2" customHeight="1">
      <c r="A214" s="83"/>
      <c r="B214" s="82"/>
      <c r="C214" s="338"/>
      <c r="D214" s="330"/>
      <c r="E214" s="83"/>
      <c r="G214" s="117"/>
      <c r="I214" s="1181"/>
      <c r="J214" s="1182"/>
      <c r="K214" s="1972" t="s">
        <v>143</v>
      </c>
      <c r="L214" s="1972"/>
      <c r="M214" s="1972"/>
      <c r="N214" s="1972"/>
      <c r="O214" s="1972"/>
      <c r="P214" s="1972"/>
      <c r="Q214" s="1972"/>
      <c r="R214" s="1972"/>
      <c r="S214" s="1972"/>
      <c r="T214" s="1972"/>
      <c r="U214" s="1972"/>
      <c r="V214" s="1972"/>
      <c r="W214" s="1972"/>
      <c r="X214" s="1972"/>
      <c r="Y214" s="1972"/>
      <c r="Z214" s="1972"/>
      <c r="AB214" s="331"/>
      <c r="AC214" s="332"/>
      <c r="AD214" s="333"/>
    </row>
    <row r="215" spans="1:30" ht="13.2" customHeight="1">
      <c r="A215" s="83"/>
      <c r="B215" s="82"/>
      <c r="C215" s="338"/>
      <c r="D215" s="330"/>
      <c r="E215" s="83"/>
      <c r="I215" s="1181"/>
      <c r="J215" s="1182"/>
      <c r="K215" s="1972" t="s">
        <v>144</v>
      </c>
      <c r="L215" s="1972"/>
      <c r="M215" s="1972"/>
      <c r="N215" s="1972"/>
      <c r="O215" s="1972"/>
      <c r="P215" s="1972"/>
      <c r="Q215" s="1972"/>
      <c r="R215" s="1972"/>
      <c r="S215" s="1972"/>
      <c r="T215" s="1972"/>
      <c r="U215" s="1972"/>
      <c r="V215" s="1972"/>
      <c r="W215" s="1972"/>
      <c r="X215" s="1972"/>
      <c r="Y215" s="1972"/>
      <c r="Z215" s="1972"/>
      <c r="AB215" s="331"/>
      <c r="AC215" s="332"/>
      <c r="AD215" s="333"/>
    </row>
    <row r="216" spans="1:30" ht="13.2" customHeight="1">
      <c r="A216" s="83"/>
      <c r="B216" s="82"/>
      <c r="C216" s="338"/>
      <c r="D216" s="330"/>
      <c r="E216" s="83"/>
      <c r="I216" s="1383"/>
      <c r="J216" s="1384"/>
      <c r="K216" s="1968" t="s">
        <v>74</v>
      </c>
      <c r="L216" s="1969"/>
      <c r="M216" s="1969"/>
      <c r="N216" s="1969"/>
      <c r="O216" s="1969"/>
      <c r="P216" s="1969"/>
      <c r="Q216" s="1969"/>
      <c r="R216" s="1969"/>
      <c r="S216" s="1969"/>
      <c r="T216" s="1969"/>
      <c r="U216" s="1969"/>
      <c r="V216" s="1969"/>
      <c r="W216" s="1969"/>
      <c r="X216" s="1969"/>
      <c r="Y216" s="1969"/>
      <c r="Z216" s="1970"/>
      <c r="AB216" s="331"/>
      <c r="AC216" s="332"/>
      <c r="AD216" s="333"/>
    </row>
    <row r="217" spans="1:30" ht="13.2" customHeight="1">
      <c r="A217" s="83"/>
      <c r="B217" s="82"/>
      <c r="C217" s="338"/>
      <c r="D217" s="330"/>
      <c r="E217" s="83"/>
      <c r="I217" s="1385"/>
      <c r="J217" s="1386"/>
      <c r="K217" s="718" t="s">
        <v>367</v>
      </c>
      <c r="L217" s="1971"/>
      <c r="M217" s="1971"/>
      <c r="N217" s="1971"/>
      <c r="O217" s="1971"/>
      <c r="P217" s="1971"/>
      <c r="Q217" s="1971"/>
      <c r="R217" s="1971"/>
      <c r="S217" s="1971"/>
      <c r="T217" s="1971"/>
      <c r="U217" s="1971"/>
      <c r="V217" s="1971"/>
      <c r="W217" s="1971"/>
      <c r="X217" s="1971"/>
      <c r="Y217" s="1971"/>
      <c r="Z217" s="719" t="s">
        <v>368</v>
      </c>
      <c r="AB217" s="331"/>
      <c r="AC217" s="332"/>
      <c r="AD217" s="333"/>
    </row>
    <row r="218" spans="1:30" ht="13.2" customHeight="1">
      <c r="A218" s="83"/>
      <c r="B218" s="82"/>
      <c r="C218" s="338"/>
      <c r="D218" s="330"/>
      <c r="E218" s="83"/>
      <c r="I218" s="117" t="s">
        <v>935</v>
      </c>
      <c r="J218" s="720"/>
      <c r="K218" s="99"/>
      <c r="L218" s="131"/>
      <c r="M218" s="131"/>
      <c r="N218" s="131"/>
      <c r="O218" s="131"/>
      <c r="P218" s="131"/>
      <c r="Q218" s="99"/>
      <c r="AB218" s="331"/>
      <c r="AC218" s="332"/>
      <c r="AD218" s="333"/>
    </row>
    <row r="219" spans="1:30" ht="13.2" customHeight="1">
      <c r="A219" s="83"/>
      <c r="B219" s="82"/>
      <c r="C219" s="338"/>
      <c r="D219" s="330"/>
      <c r="E219" s="83"/>
      <c r="I219" s="117"/>
      <c r="J219" s="215"/>
      <c r="K219" s="99"/>
      <c r="L219" s="131"/>
      <c r="M219" s="131"/>
      <c r="N219" s="131"/>
      <c r="O219" s="131"/>
      <c r="P219" s="131"/>
      <c r="Q219" s="99"/>
      <c r="AB219" s="331"/>
      <c r="AC219" s="332"/>
      <c r="AD219" s="333"/>
    </row>
    <row r="220" spans="1:30" ht="13.2" customHeight="1">
      <c r="A220" s="83"/>
      <c r="B220" s="82"/>
      <c r="C220" s="338"/>
      <c r="D220" s="330"/>
      <c r="E220" s="83"/>
      <c r="I220" s="383"/>
      <c r="J220" s="215"/>
      <c r="K220" s="99"/>
      <c r="L220" s="131"/>
      <c r="M220" s="131"/>
      <c r="N220" s="131"/>
      <c r="O220" s="131"/>
      <c r="P220" s="131"/>
      <c r="Q220" s="99"/>
      <c r="AB220" s="331"/>
      <c r="AC220" s="332"/>
      <c r="AD220" s="333"/>
    </row>
    <row r="221" spans="1:30" ht="13.2" customHeight="1">
      <c r="A221" s="83"/>
      <c r="B221" s="82"/>
      <c r="C221" s="338"/>
      <c r="D221" s="330" t="s">
        <v>312</v>
      </c>
      <c r="E221" s="83"/>
      <c r="G221" s="194" t="s">
        <v>1278</v>
      </c>
      <c r="AB221" s="1098" t="s">
        <v>1246</v>
      </c>
      <c r="AC221" s="1099"/>
      <c r="AD221" s="1100"/>
    </row>
    <row r="222" spans="1:30" ht="13.2" customHeight="1">
      <c r="A222" s="83"/>
      <c r="B222" s="82"/>
      <c r="C222" s="338"/>
      <c r="D222" s="330"/>
      <c r="E222" s="83"/>
      <c r="G222" s="1767" t="s">
        <v>1236</v>
      </c>
      <c r="H222" s="1767"/>
      <c r="I222" s="1767"/>
      <c r="J222" s="1767"/>
      <c r="K222" s="1767"/>
      <c r="L222" s="1767"/>
      <c r="M222" s="1768"/>
      <c r="N222" s="1110" t="s">
        <v>1237</v>
      </c>
      <c r="O222" s="1110"/>
      <c r="P222" s="1110"/>
      <c r="Q222" s="1110"/>
      <c r="R222" s="1110"/>
      <c r="S222" s="1110"/>
      <c r="T222" s="1110"/>
      <c r="U222" s="1110"/>
      <c r="V222" s="1110"/>
      <c r="W222" s="1110"/>
      <c r="X222" s="1110"/>
      <c r="Y222" s="1110"/>
      <c r="Z222" s="1110"/>
      <c r="AB222" s="1098"/>
      <c r="AC222" s="1099"/>
      <c r="AD222" s="1100"/>
    </row>
    <row r="223" spans="1:30" ht="13.2" customHeight="1">
      <c r="A223" s="83"/>
      <c r="B223" s="82"/>
      <c r="C223" s="338"/>
      <c r="D223" s="330"/>
      <c r="E223" s="83"/>
      <c r="G223" s="1767"/>
      <c r="H223" s="1767"/>
      <c r="I223" s="1767"/>
      <c r="J223" s="1767"/>
      <c r="K223" s="1767"/>
      <c r="L223" s="1767"/>
      <c r="M223" s="1768"/>
      <c r="N223" s="1110"/>
      <c r="O223" s="1110"/>
      <c r="P223" s="1110"/>
      <c r="Q223" s="1110"/>
      <c r="R223" s="1110"/>
      <c r="S223" s="1110"/>
      <c r="T223" s="1110"/>
      <c r="U223" s="1110"/>
      <c r="V223" s="1110"/>
      <c r="W223" s="1110"/>
      <c r="X223" s="1110"/>
      <c r="Y223" s="1110"/>
      <c r="Z223" s="1110"/>
      <c r="AB223" s="1098"/>
      <c r="AC223" s="1099"/>
      <c r="AD223" s="1100"/>
    </row>
    <row r="224" spans="1:30" ht="13.2" customHeight="1">
      <c r="A224" s="83"/>
      <c r="B224" s="82"/>
      <c r="C224" s="338"/>
      <c r="D224" s="330"/>
      <c r="E224" s="83"/>
      <c r="I224" s="383"/>
      <c r="J224" s="215"/>
      <c r="K224" s="99"/>
      <c r="L224" s="131"/>
      <c r="M224" s="131"/>
      <c r="N224" s="131"/>
      <c r="O224" s="131"/>
      <c r="P224" s="131"/>
      <c r="Q224" s="99"/>
      <c r="AB224" s="331"/>
      <c r="AC224" s="332"/>
      <c r="AD224" s="333"/>
    </row>
    <row r="225" spans="1:30" ht="13.2" customHeight="1">
      <c r="A225" s="83"/>
      <c r="B225" s="82"/>
      <c r="C225" s="338"/>
      <c r="D225" s="330"/>
      <c r="E225" s="83"/>
      <c r="G225" s="1957" t="s">
        <v>1289</v>
      </c>
      <c r="H225" s="1957"/>
      <c r="I225" s="1957"/>
      <c r="J225" s="1957"/>
      <c r="K225" s="1957"/>
      <c r="L225" s="1957"/>
      <c r="M225" s="1957"/>
      <c r="N225" s="1957"/>
      <c r="O225" s="1957"/>
      <c r="P225" s="1957"/>
      <c r="Q225" s="1957"/>
      <c r="R225" s="1957"/>
      <c r="S225" s="1957"/>
      <c r="T225" s="1957"/>
      <c r="U225" s="1957"/>
      <c r="V225" s="1957"/>
      <c r="W225" s="1957"/>
      <c r="X225" s="1957"/>
      <c r="Y225" s="1957"/>
      <c r="Z225" s="1957"/>
      <c r="AB225" s="331"/>
      <c r="AC225" s="332"/>
      <c r="AD225" s="333"/>
    </row>
    <row r="226" spans="1:30" ht="13.2" customHeight="1">
      <c r="A226" s="83"/>
      <c r="B226" s="82"/>
      <c r="C226" s="338"/>
      <c r="D226" s="330"/>
      <c r="E226" s="83"/>
      <c r="G226" s="1958"/>
      <c r="H226" s="1958"/>
      <c r="I226" s="1958"/>
      <c r="J226" s="1958"/>
      <c r="K226" s="1958"/>
      <c r="L226" s="1958"/>
      <c r="M226" s="1958"/>
      <c r="N226" s="1958"/>
      <c r="O226" s="1958"/>
      <c r="P226" s="1958"/>
      <c r="Q226" s="1958"/>
      <c r="R226" s="1958"/>
      <c r="S226" s="1958"/>
      <c r="T226" s="1958"/>
      <c r="U226" s="1958"/>
      <c r="V226" s="1958"/>
      <c r="W226" s="1958"/>
      <c r="X226" s="1958"/>
      <c r="Y226" s="1958"/>
      <c r="Z226" s="1958"/>
      <c r="AB226" s="331"/>
      <c r="AC226" s="332"/>
      <c r="AD226" s="333"/>
    </row>
    <row r="227" spans="1:30" ht="13.2" customHeight="1">
      <c r="A227" s="83"/>
      <c r="B227" s="82"/>
      <c r="C227" s="338"/>
      <c r="D227" s="330"/>
      <c r="E227" s="83"/>
      <c r="G227" s="1959"/>
      <c r="H227" s="1960"/>
      <c r="I227" s="1960"/>
      <c r="J227" s="1960"/>
      <c r="K227" s="1960"/>
      <c r="L227" s="1960"/>
      <c r="M227" s="1960"/>
      <c r="N227" s="1960"/>
      <c r="O227" s="1960"/>
      <c r="P227" s="1960"/>
      <c r="Q227" s="1960"/>
      <c r="R227" s="1960"/>
      <c r="S227" s="1960"/>
      <c r="T227" s="1960"/>
      <c r="U227" s="1960"/>
      <c r="V227" s="1960"/>
      <c r="W227" s="1960"/>
      <c r="X227" s="1960"/>
      <c r="Y227" s="1960"/>
      <c r="Z227" s="1961"/>
      <c r="AB227" s="127"/>
      <c r="AC227" s="128"/>
      <c r="AD227" s="129"/>
    </row>
    <row r="228" spans="1:30" ht="13.2" customHeight="1">
      <c r="A228" s="83"/>
      <c r="B228" s="82"/>
      <c r="C228" s="338"/>
      <c r="D228" s="330"/>
      <c r="E228" s="83"/>
      <c r="F228" s="72"/>
      <c r="G228" s="1962"/>
      <c r="H228" s="1963"/>
      <c r="I228" s="1963"/>
      <c r="J228" s="1963"/>
      <c r="K228" s="1963"/>
      <c r="L228" s="1963"/>
      <c r="M228" s="1963"/>
      <c r="N228" s="1963"/>
      <c r="O228" s="1963"/>
      <c r="P228" s="1963"/>
      <c r="Q228" s="1963"/>
      <c r="R228" s="1963"/>
      <c r="S228" s="1963"/>
      <c r="T228" s="1963"/>
      <c r="U228" s="1963"/>
      <c r="V228" s="1963"/>
      <c r="W228" s="1963"/>
      <c r="X228" s="1963"/>
      <c r="Y228" s="1963"/>
      <c r="Z228" s="1964"/>
      <c r="AB228" s="331"/>
      <c r="AC228" s="332"/>
      <c r="AD228" s="333"/>
    </row>
    <row r="229" spans="1:30" ht="13.2" customHeight="1">
      <c r="A229" s="83"/>
      <c r="B229" s="82"/>
      <c r="C229" s="338"/>
      <c r="D229" s="330"/>
      <c r="E229" s="83"/>
      <c r="F229" s="72"/>
      <c r="G229" s="1965"/>
      <c r="H229" s="1966"/>
      <c r="I229" s="1966"/>
      <c r="J229" s="1966"/>
      <c r="K229" s="1966"/>
      <c r="L229" s="1966"/>
      <c r="M229" s="1966"/>
      <c r="N229" s="1966"/>
      <c r="O229" s="1966"/>
      <c r="P229" s="1966"/>
      <c r="Q229" s="1966"/>
      <c r="R229" s="1966"/>
      <c r="S229" s="1966"/>
      <c r="T229" s="1966"/>
      <c r="U229" s="1966"/>
      <c r="V229" s="1966"/>
      <c r="W229" s="1966"/>
      <c r="X229" s="1966"/>
      <c r="Y229" s="1966"/>
      <c r="Z229" s="1967"/>
      <c r="AB229" s="331"/>
      <c r="AC229" s="332"/>
      <c r="AD229" s="333"/>
    </row>
    <row r="230" spans="1:30" ht="13.2" customHeight="1">
      <c r="A230" s="90"/>
      <c r="B230" s="348"/>
      <c r="C230" s="357"/>
      <c r="D230" s="349"/>
      <c r="E230" s="90"/>
      <c r="F230" s="721"/>
      <c r="G230" s="722"/>
      <c r="H230" s="722"/>
      <c r="I230" s="722"/>
      <c r="J230" s="722"/>
      <c r="K230" s="722"/>
      <c r="L230" s="722"/>
      <c r="M230" s="722"/>
      <c r="N230" s="722"/>
      <c r="O230" s="722"/>
      <c r="P230" s="722"/>
      <c r="Q230" s="722"/>
      <c r="R230" s="722"/>
      <c r="S230" s="722"/>
      <c r="T230" s="722"/>
      <c r="U230" s="722"/>
      <c r="V230" s="722"/>
      <c r="W230" s="722"/>
      <c r="X230" s="722"/>
      <c r="Y230" s="722"/>
      <c r="Z230" s="722"/>
      <c r="AA230" s="221"/>
      <c r="AB230" s="351"/>
      <c r="AC230" s="352"/>
      <c r="AD230" s="353"/>
    </row>
    <row r="231" spans="1:30" ht="13.2" customHeight="1">
      <c r="A231" s="461"/>
      <c r="B231" s="406"/>
      <c r="C231" s="723"/>
      <c r="D231" s="464"/>
      <c r="E231" s="461"/>
      <c r="F231" s="465"/>
      <c r="G231" s="466"/>
      <c r="H231" s="466"/>
      <c r="I231" s="466"/>
      <c r="J231" s="466"/>
      <c r="K231" s="466"/>
      <c r="L231" s="466"/>
      <c r="M231" s="466"/>
      <c r="N231" s="466"/>
      <c r="O231" s="466"/>
      <c r="P231" s="466"/>
      <c r="Q231" s="466"/>
      <c r="R231" s="466"/>
      <c r="S231" s="466"/>
      <c r="T231" s="466"/>
      <c r="U231" s="466"/>
      <c r="V231" s="466"/>
      <c r="W231" s="466"/>
      <c r="X231" s="466"/>
      <c r="Y231" s="466"/>
      <c r="Z231" s="466"/>
      <c r="AA231" s="467"/>
      <c r="AB231" s="468"/>
      <c r="AC231" s="469"/>
      <c r="AD231" s="470"/>
    </row>
    <row r="232" spans="1:30" ht="13.2" customHeight="1">
      <c r="A232" s="1085" t="s">
        <v>1290</v>
      </c>
      <c r="B232" s="214">
        <v>10</v>
      </c>
      <c r="C232" s="1426" t="s">
        <v>1291</v>
      </c>
      <c r="D232" s="330" t="s">
        <v>312</v>
      </c>
      <c r="E232" s="1085" t="s">
        <v>1292</v>
      </c>
      <c r="G232" s="1709" t="s">
        <v>114</v>
      </c>
      <c r="H232" s="1709"/>
      <c r="I232" s="1709"/>
      <c r="J232" s="1709"/>
      <c r="K232" s="1709"/>
      <c r="L232" s="1709"/>
      <c r="M232" s="1710"/>
      <c r="N232" s="1110" t="s">
        <v>113</v>
      </c>
      <c r="O232" s="1110"/>
      <c r="P232" s="1110"/>
      <c r="Q232" s="1110"/>
      <c r="R232" s="1110"/>
      <c r="S232" s="1110"/>
      <c r="T232" s="1110"/>
      <c r="U232" s="1110"/>
      <c r="V232" s="1110"/>
      <c r="AA232" s="73"/>
      <c r="AB232" s="1098" t="s">
        <v>1246</v>
      </c>
      <c r="AC232" s="1099"/>
      <c r="AD232" s="1100"/>
    </row>
    <row r="233" spans="1:30" ht="13.2" customHeight="1">
      <c r="A233" s="1085"/>
      <c r="B233" s="82"/>
      <c r="C233" s="1426"/>
      <c r="D233" s="330"/>
      <c r="E233" s="1085"/>
      <c r="G233" s="1709"/>
      <c r="H233" s="1709"/>
      <c r="I233" s="1709"/>
      <c r="J233" s="1709"/>
      <c r="K233" s="1709"/>
      <c r="L233" s="1709"/>
      <c r="M233" s="1710"/>
      <c r="N233" s="1110"/>
      <c r="O233" s="1110"/>
      <c r="P233" s="1110"/>
      <c r="Q233" s="1110"/>
      <c r="R233" s="1110"/>
      <c r="S233" s="1110"/>
      <c r="T233" s="1110"/>
      <c r="U233" s="1110"/>
      <c r="V233" s="1110"/>
      <c r="AA233" s="73"/>
      <c r="AB233" s="76"/>
      <c r="AC233" s="77"/>
      <c r="AD233" s="78"/>
    </row>
    <row r="234" spans="1:30" ht="13.2" customHeight="1">
      <c r="A234" s="1085"/>
      <c r="B234" s="676"/>
      <c r="C234" s="693"/>
      <c r="D234" s="330"/>
      <c r="E234" s="1085"/>
      <c r="F234" s="194"/>
      <c r="G234" s="194"/>
      <c r="H234" s="194"/>
      <c r="I234" s="194"/>
      <c r="J234" s="194"/>
      <c r="K234" s="194"/>
      <c r="L234" s="194"/>
      <c r="M234" s="194"/>
      <c r="N234" s="194"/>
      <c r="O234" s="194"/>
      <c r="P234" s="194"/>
      <c r="Q234" s="194"/>
      <c r="R234" s="194"/>
      <c r="S234" s="194"/>
      <c r="T234" s="194"/>
      <c r="U234" s="194"/>
      <c r="V234" s="194"/>
      <c r="W234" s="194"/>
      <c r="X234" s="194"/>
      <c r="Y234" s="194"/>
      <c r="Z234" s="194"/>
      <c r="AA234" s="201"/>
      <c r="AB234" s="76"/>
      <c r="AC234" s="77"/>
      <c r="AD234" s="78"/>
    </row>
    <row r="235" spans="1:30" ht="13.2" customHeight="1">
      <c r="A235" s="713"/>
      <c r="B235" s="676"/>
      <c r="C235" s="677"/>
      <c r="D235" s="330"/>
      <c r="E235" s="1085"/>
      <c r="G235" s="1549" t="s">
        <v>836</v>
      </c>
      <c r="H235" s="1549"/>
      <c r="I235" s="1549"/>
      <c r="J235" s="1549"/>
      <c r="K235" s="1549"/>
      <c r="L235" s="1549"/>
      <c r="M235" s="1549"/>
      <c r="N235" s="1549"/>
      <c r="O235" s="1549"/>
      <c r="P235" s="1549"/>
      <c r="Q235" s="1549"/>
      <c r="R235" s="1549"/>
      <c r="S235" s="1549"/>
      <c r="T235" s="1549"/>
      <c r="U235" s="1549"/>
      <c r="V235" s="1549"/>
      <c r="W235" s="1549"/>
      <c r="X235" s="1549"/>
      <c r="Y235" s="1549"/>
      <c r="Z235" s="1549"/>
      <c r="AB235" s="76"/>
      <c r="AC235" s="77"/>
      <c r="AD235" s="78"/>
    </row>
    <row r="236" spans="1:30" ht="13.2" customHeight="1">
      <c r="A236" s="713"/>
      <c r="B236" s="676"/>
      <c r="C236" s="677"/>
      <c r="D236" s="330"/>
      <c r="E236" s="1085"/>
      <c r="G236" s="1947"/>
      <c r="H236" s="1379"/>
      <c r="I236" s="1379"/>
      <c r="J236" s="1379"/>
      <c r="K236" s="1379"/>
      <c r="L236" s="1379"/>
      <c r="M236" s="1379"/>
      <c r="N236" s="1379"/>
      <c r="O236" s="1379"/>
      <c r="P236" s="1379"/>
      <c r="Q236" s="1379"/>
      <c r="R236" s="1379"/>
      <c r="S236" s="1379"/>
      <c r="T236" s="1379"/>
      <c r="U236" s="1379"/>
      <c r="V236" s="1379"/>
      <c r="W236" s="1379"/>
      <c r="X236" s="1379"/>
      <c r="Y236" s="1379"/>
      <c r="Z236" s="1948"/>
      <c r="AB236" s="76"/>
      <c r="AC236" s="77"/>
      <c r="AD236" s="78"/>
    </row>
    <row r="237" spans="1:30" ht="13.2" customHeight="1">
      <c r="A237" s="713"/>
      <c r="B237" s="676"/>
      <c r="C237" s="677"/>
      <c r="D237" s="330"/>
      <c r="E237" s="1085"/>
      <c r="G237" s="1712" t="s">
        <v>209</v>
      </c>
      <c r="H237" s="1712"/>
      <c r="I237" s="1712"/>
      <c r="J237" s="1712"/>
      <c r="K237" s="1712"/>
      <c r="L237" s="1712"/>
      <c r="M237" s="1712"/>
      <c r="N237" s="1712"/>
      <c r="O237" s="1712"/>
      <c r="P237" s="1712"/>
      <c r="Q237" s="1712"/>
      <c r="R237" s="1712"/>
      <c r="S237" s="1712"/>
      <c r="T237" s="1712"/>
      <c r="U237" s="1712"/>
      <c r="V237" s="1712"/>
      <c r="W237" s="1712"/>
      <c r="X237" s="1712"/>
      <c r="Y237" s="1712"/>
      <c r="Z237" s="1712"/>
      <c r="AB237" s="76"/>
      <c r="AC237" s="77"/>
      <c r="AD237" s="78"/>
    </row>
    <row r="238" spans="1:30" ht="13.2" customHeight="1">
      <c r="A238" s="724"/>
      <c r="B238" s="676"/>
      <c r="C238" s="677"/>
      <c r="D238" s="330"/>
      <c r="E238" s="1085"/>
      <c r="G238" s="1949"/>
      <c r="H238" s="1950"/>
      <c r="I238" s="1950"/>
      <c r="J238" s="1950"/>
      <c r="K238" s="1950"/>
      <c r="L238" s="1950"/>
      <c r="M238" s="1950"/>
      <c r="N238" s="1950"/>
      <c r="O238" s="1950"/>
      <c r="P238" s="1950"/>
      <c r="Q238" s="1950"/>
      <c r="R238" s="1950"/>
      <c r="S238" s="1950"/>
      <c r="T238" s="1950"/>
      <c r="U238" s="1950"/>
      <c r="V238" s="1950"/>
      <c r="W238" s="1950"/>
      <c r="X238" s="1950"/>
      <c r="Y238" s="1950"/>
      <c r="Z238" s="1951"/>
      <c r="AA238" s="73"/>
      <c r="AB238" s="76"/>
      <c r="AC238" s="77"/>
      <c r="AD238" s="78"/>
    </row>
    <row r="239" spans="1:30" ht="13.2" customHeight="1">
      <c r="A239" s="724"/>
      <c r="B239" s="676"/>
      <c r="C239" s="677"/>
      <c r="D239" s="678"/>
      <c r="E239" s="1085"/>
      <c r="G239" s="1952"/>
      <c r="H239" s="1917"/>
      <c r="I239" s="1917"/>
      <c r="J239" s="1917"/>
      <c r="K239" s="1917"/>
      <c r="L239" s="1917"/>
      <c r="M239" s="1917"/>
      <c r="N239" s="1917"/>
      <c r="O239" s="1917"/>
      <c r="P239" s="1917"/>
      <c r="Q239" s="1917"/>
      <c r="R239" s="1917"/>
      <c r="S239" s="1917"/>
      <c r="T239" s="1917"/>
      <c r="U239" s="1917"/>
      <c r="V239" s="1917"/>
      <c r="W239" s="1917"/>
      <c r="X239" s="1917"/>
      <c r="Y239" s="1917"/>
      <c r="Z239" s="1953"/>
      <c r="AB239" s="76"/>
      <c r="AC239" s="77"/>
      <c r="AD239" s="78"/>
    </row>
    <row r="240" spans="1:30" ht="13.2" customHeight="1">
      <c r="A240" s="81"/>
      <c r="B240" s="82"/>
      <c r="C240" s="310"/>
      <c r="D240" s="330"/>
      <c r="E240" s="81"/>
      <c r="G240" s="1954"/>
      <c r="H240" s="1955"/>
      <c r="I240" s="1955"/>
      <c r="J240" s="1955"/>
      <c r="K240" s="1955"/>
      <c r="L240" s="1955"/>
      <c r="M240" s="1955"/>
      <c r="N240" s="1955"/>
      <c r="O240" s="1955"/>
      <c r="P240" s="1955"/>
      <c r="Q240" s="1955"/>
      <c r="R240" s="1955"/>
      <c r="S240" s="1955"/>
      <c r="T240" s="1955"/>
      <c r="U240" s="1955"/>
      <c r="V240" s="1955"/>
      <c r="W240" s="1955"/>
      <c r="X240" s="1955"/>
      <c r="Y240" s="1955"/>
      <c r="Z240" s="1956"/>
      <c r="AB240" s="76"/>
      <c r="AC240" s="77"/>
      <c r="AD240" s="78"/>
    </row>
    <row r="241" spans="1:30" ht="13.2" customHeight="1">
      <c r="A241" s="147"/>
      <c r="B241" s="512"/>
      <c r="C241" s="704"/>
      <c r="D241" s="715"/>
      <c r="E241" s="147"/>
      <c r="G241" s="725"/>
      <c r="H241" s="725"/>
      <c r="I241" s="725"/>
      <c r="J241" s="725"/>
      <c r="K241" s="725"/>
      <c r="L241" s="725"/>
      <c r="M241" s="725"/>
      <c r="N241" s="725"/>
      <c r="O241" s="725"/>
      <c r="P241" s="725"/>
      <c r="Q241" s="725"/>
      <c r="R241" s="725"/>
      <c r="S241" s="725"/>
      <c r="T241" s="725"/>
      <c r="U241" s="725"/>
      <c r="V241" s="725"/>
      <c r="W241" s="725"/>
      <c r="X241" s="725"/>
      <c r="Y241" s="725"/>
      <c r="Z241" s="725"/>
      <c r="AA241" s="73"/>
      <c r="AB241" s="76"/>
      <c r="AC241" s="77"/>
      <c r="AD241" s="78"/>
    </row>
    <row r="242" spans="1:30" ht="13.2" customHeight="1">
      <c r="A242" s="83"/>
      <c r="B242" s="82">
        <v>11</v>
      </c>
      <c r="C242" s="1090" t="s">
        <v>1293</v>
      </c>
      <c r="D242" s="1092" t="s">
        <v>1294</v>
      </c>
      <c r="E242" s="1109" t="s">
        <v>1295</v>
      </c>
      <c r="G242" s="1" t="s">
        <v>1476</v>
      </c>
      <c r="H242" s="219"/>
      <c r="I242" s="219"/>
      <c r="J242" s="219"/>
      <c r="K242" s="219"/>
      <c r="L242" s="219"/>
      <c r="M242" s="219"/>
      <c r="N242" s="219"/>
      <c r="O242" s="219"/>
      <c r="P242" s="219"/>
      <c r="Q242" s="726"/>
      <c r="R242" s="726"/>
      <c r="S242" s="726"/>
      <c r="T242" s="726"/>
      <c r="U242" s="726"/>
      <c r="V242" s="726"/>
      <c r="W242" s="726"/>
      <c r="X242" s="726"/>
      <c r="Y242" s="726"/>
      <c r="Z242" s="726"/>
      <c r="AB242" s="1098" t="s">
        <v>198</v>
      </c>
      <c r="AC242" s="1099"/>
      <c r="AD242" s="1100"/>
    </row>
    <row r="243" spans="1:30" ht="13.2" customHeight="1">
      <c r="A243" s="83"/>
      <c r="B243" s="727"/>
      <c r="C243" s="1090"/>
      <c r="D243" s="1092"/>
      <c r="E243" s="1109"/>
      <c r="G243" s="1767" t="s">
        <v>1236</v>
      </c>
      <c r="H243" s="1767"/>
      <c r="I243" s="1767"/>
      <c r="J243" s="1767"/>
      <c r="K243" s="1767"/>
      <c r="L243" s="1767"/>
      <c r="M243" s="1768"/>
      <c r="N243" s="1468" t="s">
        <v>1296</v>
      </c>
      <c r="O243" s="1469"/>
      <c r="P243" s="1469"/>
      <c r="Q243" s="1469"/>
      <c r="R243" s="1469"/>
      <c r="S243" s="1469"/>
      <c r="T243" s="1469"/>
      <c r="U243" s="1469"/>
      <c r="V243" s="1469"/>
      <c r="W243" s="1469"/>
      <c r="X243" s="1469"/>
      <c r="Y243" s="1469"/>
      <c r="Z243" s="1470"/>
      <c r="AB243" s="1098"/>
      <c r="AC243" s="1099"/>
      <c r="AD243" s="1100"/>
    </row>
    <row r="244" spans="1:30" ht="13.2" customHeight="1">
      <c r="A244" s="83"/>
      <c r="B244" s="82"/>
      <c r="C244" s="1090"/>
      <c r="D244" s="1092"/>
      <c r="E244" s="1109"/>
      <c r="G244" s="1767"/>
      <c r="H244" s="1767"/>
      <c r="I244" s="1767"/>
      <c r="J244" s="1767"/>
      <c r="K244" s="1767"/>
      <c r="L244" s="1767"/>
      <c r="M244" s="1768"/>
      <c r="N244" s="1471"/>
      <c r="O244" s="1472"/>
      <c r="P244" s="1472"/>
      <c r="Q244" s="1472"/>
      <c r="R244" s="1472"/>
      <c r="S244" s="1472"/>
      <c r="T244" s="1472"/>
      <c r="U244" s="1472"/>
      <c r="V244" s="1472"/>
      <c r="W244" s="1472"/>
      <c r="X244" s="1472"/>
      <c r="Y244" s="1472"/>
      <c r="Z244" s="1473"/>
      <c r="AB244" s="1098"/>
      <c r="AC244" s="1099"/>
      <c r="AD244" s="1100"/>
    </row>
    <row r="245" spans="1:30" ht="13.2" customHeight="1">
      <c r="A245" s="83"/>
      <c r="B245" s="82"/>
      <c r="C245" s="1090"/>
      <c r="D245" s="1092"/>
      <c r="E245" s="1109"/>
      <c r="AB245" s="1098"/>
      <c r="AC245" s="1099"/>
      <c r="AD245" s="1100"/>
    </row>
    <row r="246" spans="1:30" ht="13.2" customHeight="1">
      <c r="A246" s="83"/>
      <c r="B246" s="82"/>
      <c r="C246" s="1090"/>
      <c r="D246" s="1092"/>
      <c r="E246" s="1109"/>
      <c r="G246" s="1195" t="s">
        <v>180</v>
      </c>
      <c r="H246" s="1196"/>
      <c r="I246" s="1196"/>
      <c r="J246" s="1196"/>
      <c r="K246" s="1196"/>
      <c r="L246" s="1196"/>
      <c r="M246" s="1196"/>
      <c r="N246" s="1197"/>
      <c r="O246" s="1744"/>
      <c r="P246" s="1745"/>
      <c r="Q246" s="1745"/>
      <c r="R246" s="404" t="s">
        <v>179</v>
      </c>
      <c r="AB246" s="76"/>
      <c r="AC246" s="77"/>
      <c r="AD246" s="78"/>
    </row>
    <row r="247" spans="1:30" ht="13.2" customHeight="1">
      <c r="A247" s="83"/>
      <c r="B247" s="82"/>
      <c r="C247" s="1090"/>
      <c r="D247" s="1092"/>
      <c r="E247" s="1109"/>
      <c r="H247" s="219"/>
      <c r="I247" s="219"/>
      <c r="J247" s="219"/>
      <c r="K247" s="219"/>
      <c r="L247" s="219"/>
      <c r="M247" s="219"/>
      <c r="N247" s="219"/>
      <c r="O247" s="219"/>
      <c r="P247" s="219"/>
      <c r="Q247" s="219"/>
      <c r="R247" s="219"/>
      <c r="S247" s="219"/>
      <c r="T247" s="219"/>
      <c r="U247" s="219"/>
      <c r="V247" s="219"/>
      <c r="W247" s="219"/>
      <c r="X247" s="219"/>
      <c r="Y247" s="219"/>
      <c r="Z247" s="219"/>
      <c r="AA247" s="728"/>
      <c r="AB247" s="76"/>
      <c r="AC247" s="77"/>
      <c r="AD247" s="78"/>
    </row>
    <row r="248" spans="1:30" ht="13.2" customHeight="1">
      <c r="A248" s="83"/>
      <c r="B248" s="82"/>
      <c r="C248" s="1090"/>
      <c r="D248" s="1092"/>
      <c r="E248" s="1109"/>
      <c r="AA248" s="728"/>
      <c r="AB248" s="76"/>
      <c r="AC248" s="77"/>
      <c r="AD248" s="78"/>
    </row>
    <row r="249" spans="1:30" ht="13.2" customHeight="1">
      <c r="A249" s="83"/>
      <c r="B249" s="82"/>
      <c r="C249" s="1090"/>
      <c r="D249" s="1092"/>
      <c r="E249" s="1109"/>
      <c r="AB249" s="76"/>
      <c r="AC249" s="77"/>
      <c r="AD249" s="78"/>
    </row>
    <row r="250" spans="1:30" ht="13.2" customHeight="1">
      <c r="A250" s="83"/>
      <c r="B250" s="82"/>
      <c r="C250" s="1090"/>
      <c r="D250" s="1092"/>
      <c r="E250" s="1109"/>
      <c r="AB250" s="76"/>
      <c r="AC250" s="77"/>
      <c r="AD250" s="78"/>
    </row>
    <row r="251" spans="1:30" ht="13.2" customHeight="1">
      <c r="A251" s="83"/>
      <c r="B251" s="82"/>
      <c r="C251" s="1090"/>
      <c r="D251" s="1092"/>
      <c r="E251" s="1109"/>
      <c r="AB251" s="76"/>
      <c r="AC251" s="77"/>
      <c r="AD251" s="78"/>
    </row>
    <row r="252" spans="1:30" ht="13.2" customHeight="1">
      <c r="A252" s="83"/>
      <c r="B252" s="82"/>
      <c r="C252" s="1090"/>
      <c r="D252" s="1092"/>
      <c r="E252" s="1109"/>
      <c r="AB252" s="76"/>
      <c r="AC252" s="77"/>
      <c r="AD252" s="78"/>
    </row>
    <row r="253" spans="1:30" ht="13.2" customHeight="1">
      <c r="A253" s="83"/>
      <c r="B253" s="82"/>
      <c r="C253" s="1090"/>
      <c r="D253" s="1092"/>
      <c r="E253" s="1109"/>
      <c r="G253" s="1552" t="s">
        <v>1477</v>
      </c>
      <c r="H253" s="1552"/>
      <c r="I253" s="1552"/>
      <c r="J253" s="1552"/>
      <c r="K253" s="1552"/>
      <c r="L253" s="1552"/>
      <c r="M253" s="1552"/>
      <c r="N253" s="1552"/>
      <c r="O253" s="1552"/>
      <c r="P253" s="1552"/>
      <c r="Q253" s="1552"/>
      <c r="R253" s="1552"/>
      <c r="S253" s="1552"/>
      <c r="T253" s="1552"/>
      <c r="U253" s="1552"/>
      <c r="V253" s="1552"/>
      <c r="W253" s="1552"/>
      <c r="X253" s="1552"/>
      <c r="Y253" s="1552"/>
      <c r="Z253" s="1552"/>
      <c r="AB253" s="1098" t="s">
        <v>198</v>
      </c>
      <c r="AC253" s="1099"/>
      <c r="AD253" s="1100"/>
    </row>
    <row r="254" spans="1:30" ht="13.2" customHeight="1">
      <c r="A254" s="83"/>
      <c r="B254" s="82"/>
      <c r="C254" s="1090"/>
      <c r="D254" s="1092"/>
      <c r="E254" s="1109"/>
      <c r="G254" s="1767" t="s">
        <v>1236</v>
      </c>
      <c r="H254" s="1767"/>
      <c r="I254" s="1767"/>
      <c r="J254" s="1767"/>
      <c r="K254" s="1767"/>
      <c r="L254" s="1767"/>
      <c r="M254" s="1768"/>
      <c r="N254" s="1468" t="s">
        <v>1296</v>
      </c>
      <c r="O254" s="1469"/>
      <c r="P254" s="1469"/>
      <c r="Q254" s="1469"/>
      <c r="R254" s="1469"/>
      <c r="S254" s="1469"/>
      <c r="T254" s="1469"/>
      <c r="U254" s="1469"/>
      <c r="V254" s="1469"/>
      <c r="W254" s="1469"/>
      <c r="X254" s="1469"/>
      <c r="Y254" s="1469"/>
      <c r="Z254" s="1470"/>
      <c r="AB254" s="1098"/>
      <c r="AC254" s="1099"/>
      <c r="AD254" s="1100"/>
    </row>
    <row r="255" spans="1:30" ht="13.2" customHeight="1">
      <c r="A255" s="83"/>
      <c r="B255" s="82"/>
      <c r="C255" s="1090"/>
      <c r="D255" s="1092"/>
      <c r="E255" s="1109"/>
      <c r="G255" s="1767"/>
      <c r="H255" s="1767"/>
      <c r="I255" s="1767"/>
      <c r="J255" s="1767"/>
      <c r="K255" s="1767"/>
      <c r="L255" s="1767"/>
      <c r="M255" s="1768"/>
      <c r="N255" s="1471"/>
      <c r="O255" s="1472"/>
      <c r="P255" s="1472"/>
      <c r="Q255" s="1472"/>
      <c r="R255" s="1472"/>
      <c r="S255" s="1472"/>
      <c r="T255" s="1472"/>
      <c r="U255" s="1472"/>
      <c r="V255" s="1472"/>
      <c r="W255" s="1472"/>
      <c r="X255" s="1472"/>
      <c r="Y255" s="1472"/>
      <c r="Z255" s="1473"/>
      <c r="AB255" s="76"/>
      <c r="AC255" s="77"/>
      <c r="AD255" s="78"/>
    </row>
    <row r="256" spans="1:30" ht="13.2" customHeight="1">
      <c r="A256" s="83"/>
      <c r="B256" s="82"/>
      <c r="C256" s="1090"/>
      <c r="D256" s="1092"/>
      <c r="E256" s="1109"/>
      <c r="N256" s="317"/>
      <c r="O256" s="317"/>
      <c r="P256" s="317"/>
      <c r="Q256" s="317"/>
      <c r="R256" s="307"/>
      <c r="S256" s="307"/>
      <c r="AB256" s="76"/>
      <c r="AC256" s="77"/>
      <c r="AD256" s="78"/>
    </row>
    <row r="257" spans="1:30" ht="13.2" customHeight="1">
      <c r="A257" s="83"/>
      <c r="B257" s="82"/>
      <c r="C257" s="1090"/>
      <c r="D257" s="1092"/>
      <c r="E257" s="1109"/>
      <c r="H257" s="729" t="s">
        <v>1297</v>
      </c>
      <c r="I257" s="729"/>
      <c r="J257" s="729"/>
      <c r="K257" s="729"/>
      <c r="L257" s="400"/>
      <c r="M257" s="402"/>
      <c r="N257" s="1181" t="s">
        <v>189</v>
      </c>
      <c r="O257" s="1186"/>
      <c r="P257" s="1186"/>
      <c r="Q257" s="1182"/>
      <c r="R257" s="307"/>
      <c r="S257" s="307"/>
      <c r="AB257" s="76"/>
      <c r="AC257" s="77"/>
      <c r="AD257" s="78"/>
    </row>
    <row r="258" spans="1:30" ht="13.2" customHeight="1">
      <c r="A258" s="83"/>
      <c r="B258" s="82"/>
      <c r="C258" s="1090"/>
      <c r="D258" s="1092"/>
      <c r="E258" s="1109"/>
      <c r="N258" s="317"/>
      <c r="O258" s="317"/>
      <c r="P258" s="317"/>
      <c r="Q258" s="317"/>
      <c r="R258" s="307"/>
      <c r="S258" s="307"/>
      <c r="AB258" s="76"/>
      <c r="AC258" s="77"/>
      <c r="AD258" s="78"/>
    </row>
    <row r="259" spans="1:30" ht="13.2" customHeight="1">
      <c r="A259" s="83"/>
      <c r="B259" s="82"/>
      <c r="C259" s="1090"/>
      <c r="D259" s="1092"/>
      <c r="E259" s="1109"/>
      <c r="N259" s="317"/>
      <c r="O259" s="317"/>
      <c r="P259" s="317"/>
      <c r="Q259" s="317"/>
      <c r="R259" s="307"/>
      <c r="S259" s="307"/>
      <c r="AB259" s="76"/>
      <c r="AC259" s="77"/>
      <c r="AD259" s="78"/>
    </row>
    <row r="260" spans="1:30" ht="13.2" customHeight="1">
      <c r="A260" s="83"/>
      <c r="B260" s="82"/>
      <c r="C260" s="1090"/>
      <c r="D260" s="1092"/>
      <c r="E260" s="1109"/>
      <c r="N260" s="317"/>
      <c r="O260" s="317"/>
      <c r="P260" s="317"/>
      <c r="Q260" s="317"/>
      <c r="R260" s="307"/>
      <c r="S260" s="307"/>
      <c r="AB260" s="76"/>
      <c r="AC260" s="77"/>
      <c r="AD260" s="78"/>
    </row>
    <row r="261" spans="1:30" ht="13.2" customHeight="1">
      <c r="A261" s="83"/>
      <c r="B261" s="82"/>
      <c r="C261" s="1090"/>
      <c r="D261" s="1092"/>
      <c r="E261" s="1109"/>
      <c r="N261" s="317"/>
      <c r="O261" s="317"/>
      <c r="P261" s="317"/>
      <c r="Q261" s="317"/>
      <c r="R261" s="307"/>
      <c r="S261" s="307"/>
      <c r="AB261" s="76"/>
      <c r="AC261" s="77"/>
      <c r="AD261" s="78"/>
    </row>
    <row r="262" spans="1:30" ht="13.2" customHeight="1">
      <c r="A262" s="83"/>
      <c r="B262" s="82"/>
      <c r="C262" s="1090"/>
      <c r="D262" s="1092"/>
      <c r="E262" s="1109"/>
      <c r="N262" s="317"/>
      <c r="O262" s="317"/>
      <c r="P262" s="317"/>
      <c r="Q262" s="317"/>
      <c r="R262" s="307"/>
      <c r="S262" s="307"/>
      <c r="AB262" s="76"/>
      <c r="AC262" s="77"/>
      <c r="AD262" s="78"/>
    </row>
    <row r="263" spans="1:30" ht="13.2" customHeight="1">
      <c r="A263" s="83"/>
      <c r="B263" s="82"/>
      <c r="C263" s="1090"/>
      <c r="D263" s="1092"/>
      <c r="E263" s="1109"/>
      <c r="N263" s="317"/>
      <c r="O263" s="317"/>
      <c r="P263" s="317"/>
      <c r="Q263" s="317"/>
      <c r="R263" s="307"/>
      <c r="S263" s="307"/>
      <c r="AB263" s="76"/>
      <c r="AC263" s="77"/>
      <c r="AD263" s="78"/>
    </row>
    <row r="264" spans="1:30" ht="13.2" customHeight="1">
      <c r="A264" s="83"/>
      <c r="B264" s="82"/>
      <c r="C264" s="1090"/>
      <c r="D264" s="1092"/>
      <c r="E264" s="1109"/>
      <c r="I264" s="730"/>
      <c r="J264" s="730"/>
      <c r="K264" s="730"/>
      <c r="L264" s="730"/>
      <c r="M264" s="730"/>
      <c r="N264" s="731"/>
      <c r="O264" s="731"/>
      <c r="P264" s="731"/>
      <c r="Q264" s="731"/>
      <c r="AB264" s="76"/>
      <c r="AC264" s="77"/>
      <c r="AD264" s="78"/>
    </row>
    <row r="265" spans="1:30" ht="13.2" customHeight="1">
      <c r="A265" s="1085" t="s">
        <v>1298</v>
      </c>
      <c r="B265" s="82">
        <v>12</v>
      </c>
      <c r="C265" s="1090" t="s">
        <v>381</v>
      </c>
      <c r="D265" s="1092" t="s">
        <v>311</v>
      </c>
      <c r="E265" s="1085" t="s">
        <v>1299</v>
      </c>
      <c r="G265" s="1709" t="s">
        <v>114</v>
      </c>
      <c r="H265" s="1709"/>
      <c r="I265" s="1709"/>
      <c r="J265" s="1709"/>
      <c r="K265" s="1709"/>
      <c r="L265" s="1709"/>
      <c r="M265" s="1710"/>
      <c r="N265" s="1174" t="s">
        <v>113</v>
      </c>
      <c r="O265" s="1175"/>
      <c r="P265" s="1175"/>
      <c r="Q265" s="1175"/>
      <c r="R265" s="1175"/>
      <c r="S265" s="1175"/>
      <c r="T265" s="1175"/>
      <c r="U265" s="1175"/>
      <c r="V265" s="1176"/>
      <c r="W265" s="244"/>
      <c r="X265" s="244"/>
      <c r="Y265" s="125"/>
      <c r="Z265" s="125"/>
      <c r="AB265" s="1324" t="s">
        <v>363</v>
      </c>
      <c r="AC265" s="1325"/>
      <c r="AD265" s="1326"/>
    </row>
    <row r="266" spans="1:30" ht="13.2" customHeight="1">
      <c r="A266" s="1085"/>
      <c r="B266" s="82"/>
      <c r="C266" s="1090"/>
      <c r="D266" s="1092"/>
      <c r="E266" s="1085"/>
      <c r="G266" s="1709"/>
      <c r="H266" s="1709"/>
      <c r="I266" s="1709"/>
      <c r="J266" s="1709"/>
      <c r="K266" s="1709"/>
      <c r="L266" s="1709"/>
      <c r="M266" s="1710"/>
      <c r="N266" s="1177"/>
      <c r="O266" s="1178"/>
      <c r="P266" s="1178"/>
      <c r="Q266" s="1178"/>
      <c r="R266" s="1178"/>
      <c r="S266" s="1178"/>
      <c r="T266" s="1178"/>
      <c r="U266" s="1178"/>
      <c r="V266" s="1179"/>
      <c r="W266" s="244"/>
      <c r="X266" s="244"/>
      <c r="Y266" s="125"/>
      <c r="Z266" s="125"/>
      <c r="AB266" s="1324"/>
      <c r="AC266" s="1325"/>
      <c r="AD266" s="1326"/>
    </row>
    <row r="267" spans="1:30" ht="13.2" customHeight="1">
      <c r="A267" s="1085"/>
      <c r="B267" s="82"/>
      <c r="C267" s="1090"/>
      <c r="D267" s="1092"/>
      <c r="E267" s="1085"/>
      <c r="G267" s="194"/>
      <c r="H267" s="194"/>
      <c r="I267" s="194"/>
      <c r="J267" s="194"/>
      <c r="K267" s="194"/>
      <c r="L267" s="194"/>
      <c r="M267" s="194"/>
      <c r="N267" s="194"/>
      <c r="O267" s="194"/>
      <c r="P267" s="194"/>
      <c r="Q267" s="194"/>
      <c r="R267" s="194"/>
      <c r="S267" s="194"/>
      <c r="T267" s="194"/>
      <c r="U267" s="194"/>
      <c r="V267" s="194"/>
      <c r="W267" s="244"/>
      <c r="X267" s="244"/>
      <c r="Y267" s="125"/>
      <c r="Z267" s="125"/>
      <c r="AB267" s="1324"/>
      <c r="AC267" s="1325"/>
      <c r="AD267" s="1326"/>
    </row>
    <row r="268" spans="1:30" ht="13.2" customHeight="1">
      <c r="A268" s="1086"/>
      <c r="B268" s="348"/>
      <c r="C268" s="112"/>
      <c r="D268" s="349"/>
      <c r="E268" s="169"/>
      <c r="F268" s="84"/>
      <c r="G268" s="198"/>
      <c r="H268" s="198"/>
      <c r="I268" s="198"/>
      <c r="J268" s="198"/>
      <c r="K268" s="198"/>
      <c r="L268" s="198"/>
      <c r="M268" s="198"/>
      <c r="N268" s="198"/>
      <c r="O268" s="198"/>
      <c r="P268" s="198"/>
      <c r="Q268" s="198"/>
      <c r="R268" s="198"/>
      <c r="S268" s="198"/>
      <c r="T268" s="198"/>
      <c r="U268" s="198"/>
      <c r="V268" s="198"/>
      <c r="W268" s="732"/>
      <c r="X268" s="732"/>
      <c r="Y268" s="304"/>
      <c r="Z268" s="304"/>
      <c r="AA268" s="84"/>
      <c r="AB268" s="153"/>
      <c r="AC268" s="154"/>
      <c r="AD268" s="155"/>
    </row>
    <row r="269" spans="1:30" ht="13.2" customHeight="1">
      <c r="A269" s="426"/>
      <c r="B269" s="424"/>
      <c r="C269" s="407"/>
      <c r="D269" s="408"/>
      <c r="E269" s="405"/>
      <c r="F269" s="417"/>
      <c r="G269" s="733"/>
      <c r="H269" s="734"/>
      <c r="I269" s="734"/>
      <c r="J269" s="734"/>
      <c r="K269" s="734"/>
      <c r="L269" s="734"/>
      <c r="M269" s="734"/>
      <c r="N269" s="734"/>
      <c r="O269" s="734"/>
      <c r="P269" s="734"/>
      <c r="Q269" s="409"/>
      <c r="R269" s="409"/>
      <c r="S269" s="409"/>
      <c r="T269" s="409"/>
      <c r="U269" s="409"/>
      <c r="V269" s="409"/>
      <c r="W269" s="735"/>
      <c r="X269" s="735"/>
      <c r="Y269" s="466"/>
      <c r="Z269" s="466"/>
      <c r="AA269" s="417"/>
      <c r="AB269" s="419"/>
      <c r="AC269" s="420"/>
      <c r="AD269" s="421"/>
    </row>
    <row r="270" spans="1:30" s="736" customFormat="1" ht="13.2" customHeight="1">
      <c r="A270" s="1085" t="s">
        <v>1300</v>
      </c>
      <c r="B270" s="1467">
        <v>13</v>
      </c>
      <c r="C270" s="1090" t="s">
        <v>372</v>
      </c>
      <c r="D270" s="1092" t="s">
        <v>1126</v>
      </c>
      <c r="E270" s="1085" t="s">
        <v>373</v>
      </c>
      <c r="F270" s="1"/>
      <c r="G270" s="1709" t="s">
        <v>114</v>
      </c>
      <c r="H270" s="1709"/>
      <c r="I270" s="1709"/>
      <c r="J270" s="1709"/>
      <c r="K270" s="1709"/>
      <c r="L270" s="1709"/>
      <c r="M270" s="1710"/>
      <c r="N270" s="1110" t="s">
        <v>113</v>
      </c>
      <c r="O270" s="1110"/>
      <c r="P270" s="1110"/>
      <c r="Q270" s="1110"/>
      <c r="R270" s="1110"/>
      <c r="S270" s="1110"/>
      <c r="T270" s="1110"/>
      <c r="U270" s="1110"/>
      <c r="V270" s="1110"/>
      <c r="W270" s="1"/>
      <c r="X270" s="1"/>
      <c r="Y270" s="1"/>
      <c r="Z270" s="1"/>
      <c r="AA270" s="73"/>
      <c r="AB270" s="1324" t="s">
        <v>1246</v>
      </c>
      <c r="AC270" s="1325"/>
      <c r="AD270" s="1326"/>
    </row>
    <row r="271" spans="1:30" s="736" customFormat="1" ht="13.2" customHeight="1">
      <c r="A271" s="1085"/>
      <c r="B271" s="1467"/>
      <c r="C271" s="1090"/>
      <c r="D271" s="1092"/>
      <c r="E271" s="1085"/>
      <c r="F271" s="1"/>
      <c r="G271" s="1709"/>
      <c r="H271" s="1709"/>
      <c r="I271" s="1709"/>
      <c r="J271" s="1709"/>
      <c r="K271" s="1709"/>
      <c r="L271" s="1709"/>
      <c r="M271" s="1710"/>
      <c r="N271" s="1110"/>
      <c r="O271" s="1110"/>
      <c r="P271" s="1110"/>
      <c r="Q271" s="1110"/>
      <c r="R271" s="1110"/>
      <c r="S271" s="1110"/>
      <c r="T271" s="1110"/>
      <c r="U271" s="1110"/>
      <c r="V271" s="1110"/>
      <c r="W271" s="1"/>
      <c r="X271" s="1"/>
      <c r="Y271" s="1"/>
      <c r="Z271" s="1"/>
      <c r="AA271" s="73"/>
      <c r="AB271" s="1324"/>
      <c r="AC271" s="1325"/>
      <c r="AD271" s="1326"/>
    </row>
    <row r="272" spans="1:30" s="736" customFormat="1" ht="13.2" customHeight="1">
      <c r="A272" s="1085"/>
      <c r="B272" s="195"/>
      <c r="C272" s="1090"/>
      <c r="D272" s="1092"/>
      <c r="E272" s="1085"/>
      <c r="F272" s="1"/>
      <c r="G272" s="737"/>
      <c r="H272" s="737"/>
      <c r="I272" s="737"/>
      <c r="J272" s="737"/>
      <c r="K272" s="737"/>
      <c r="L272" s="737"/>
      <c r="M272" s="737"/>
      <c r="N272" s="737"/>
      <c r="O272" s="737"/>
      <c r="P272" s="737"/>
      <c r="Q272" s="737"/>
      <c r="R272" s="737"/>
      <c r="S272" s="737"/>
      <c r="T272" s="737"/>
      <c r="U272" s="737"/>
      <c r="V272" s="737"/>
      <c r="W272" s="737"/>
      <c r="X272" s="737"/>
      <c r="Y272" s="737"/>
      <c r="Z272" s="737"/>
      <c r="AA272" s="738"/>
      <c r="AB272" s="1324"/>
      <c r="AC272" s="1325"/>
      <c r="AD272" s="1326"/>
    </row>
    <row r="273" spans="1:30" s="736" customFormat="1" ht="13.2" customHeight="1">
      <c r="A273" s="1085"/>
      <c r="B273" s="195"/>
      <c r="C273" s="1090"/>
      <c r="D273" s="1092"/>
      <c r="E273" s="1085"/>
      <c r="F273" s="1"/>
      <c r="G273" s="1" t="s">
        <v>1301</v>
      </c>
      <c r="H273" s="1"/>
      <c r="I273" s="1"/>
      <c r="J273" s="1"/>
      <c r="K273" s="1"/>
      <c r="L273" s="1"/>
      <c r="M273" s="1"/>
      <c r="N273" s="1"/>
      <c r="O273" s="1"/>
      <c r="P273" s="1"/>
      <c r="Q273" s="1"/>
      <c r="R273" s="1"/>
      <c r="S273" s="1"/>
      <c r="T273" s="1"/>
      <c r="U273" s="1"/>
      <c r="V273" s="1"/>
      <c r="W273" s="1"/>
      <c r="X273" s="1"/>
      <c r="Y273" s="1"/>
      <c r="Z273" s="1"/>
      <c r="AA273" s="738"/>
      <c r="AB273" s="342"/>
      <c r="AC273" s="343"/>
      <c r="AD273" s="344"/>
    </row>
    <row r="274" spans="1:30" s="736" customFormat="1" ht="13.2" customHeight="1">
      <c r="A274" s="1085"/>
      <c r="B274" s="195"/>
      <c r="C274" s="1090"/>
      <c r="D274" s="1092"/>
      <c r="E274" s="1085"/>
      <c r="F274" s="1"/>
      <c r="G274" s="1"/>
      <c r="H274" s="1"/>
      <c r="I274" s="1840" t="s">
        <v>1302</v>
      </c>
      <c r="J274" s="1840"/>
      <c r="K274" s="1840"/>
      <c r="L274" s="1840"/>
      <c r="M274" s="1840"/>
      <c r="N274" s="1840"/>
      <c r="O274" s="1840"/>
      <c r="P274" s="1097" t="s">
        <v>115</v>
      </c>
      <c r="Q274" s="1097"/>
      <c r="R274" s="1097"/>
      <c r="S274" s="1097"/>
      <c r="T274" s="1097"/>
      <c r="U274" s="1097"/>
      <c r="V274" s="1097"/>
      <c r="W274" s="1"/>
      <c r="X274" s="1"/>
      <c r="Y274" s="1"/>
      <c r="Z274" s="1"/>
      <c r="AA274" s="738"/>
      <c r="AB274" s="342"/>
      <c r="AC274" s="343"/>
      <c r="AD274" s="344"/>
    </row>
    <row r="275" spans="1:30" s="736" customFormat="1" ht="13.2" customHeight="1">
      <c r="A275" s="1085"/>
      <c r="B275" s="195"/>
      <c r="C275" s="1090"/>
      <c r="D275" s="1092"/>
      <c r="E275" s="1085"/>
      <c r="F275" s="1"/>
      <c r="G275" s="1"/>
      <c r="H275" s="1"/>
      <c r="I275" s="1939" t="s">
        <v>1303</v>
      </c>
      <c r="J275" s="1939"/>
      <c r="K275" s="1939"/>
      <c r="L275" s="1939"/>
      <c r="M275" s="1939"/>
      <c r="N275" s="1939"/>
      <c r="O275" s="1939"/>
      <c r="P275" s="1841" t="s">
        <v>115</v>
      </c>
      <c r="Q275" s="1841"/>
      <c r="R275" s="1841"/>
      <c r="S275" s="1841"/>
      <c r="T275" s="1841"/>
      <c r="U275" s="1841"/>
      <c r="V275" s="1841"/>
      <c r="W275" s="1"/>
      <c r="X275" s="1"/>
      <c r="Y275" s="1"/>
      <c r="Z275" s="1"/>
      <c r="AA275" s="738"/>
      <c r="AB275" s="342"/>
      <c r="AC275" s="343"/>
      <c r="AD275" s="344"/>
    </row>
    <row r="276" spans="1:30" s="736" customFormat="1" ht="13.2" customHeight="1">
      <c r="A276" s="1085"/>
      <c r="B276" s="195"/>
      <c r="C276" s="1090"/>
      <c r="D276" s="1092"/>
      <c r="E276" s="1085"/>
      <c r="F276" s="1"/>
      <c r="G276" s="1"/>
      <c r="H276" s="1"/>
      <c r="I276" s="1940" t="s">
        <v>1304</v>
      </c>
      <c r="J276" s="1941"/>
      <c r="K276" s="1941"/>
      <c r="L276" s="1941"/>
      <c r="M276" s="1941"/>
      <c r="N276" s="1941"/>
      <c r="O276" s="1942"/>
      <c r="P276" s="1946"/>
      <c r="Q276" s="1946"/>
      <c r="R276" s="1946"/>
      <c r="S276" s="1946"/>
      <c r="T276" s="1946"/>
      <c r="U276" s="1946"/>
      <c r="V276" s="1946"/>
      <c r="W276" s="1946"/>
      <c r="X276" s="1946"/>
      <c r="Y276" s="1946"/>
      <c r="Z276" s="1946"/>
      <c r="AA276" s="738"/>
      <c r="AB276" s="342"/>
      <c r="AC276" s="343"/>
      <c r="AD276" s="344"/>
    </row>
    <row r="277" spans="1:30" ht="13.2" customHeight="1">
      <c r="A277" s="1085"/>
      <c r="B277" s="82"/>
      <c r="C277" s="310"/>
      <c r="D277" s="330"/>
      <c r="E277" s="81"/>
      <c r="I277" s="1943"/>
      <c r="J277" s="1944"/>
      <c r="K277" s="1944"/>
      <c r="L277" s="1944"/>
      <c r="M277" s="1944"/>
      <c r="N277" s="1944"/>
      <c r="O277" s="1945"/>
      <c r="P277" s="1946"/>
      <c r="Q277" s="1946"/>
      <c r="R277" s="1946"/>
      <c r="S277" s="1946"/>
      <c r="T277" s="1946"/>
      <c r="U277" s="1946"/>
      <c r="V277" s="1946"/>
      <c r="W277" s="1946"/>
      <c r="X277" s="1946"/>
      <c r="Y277" s="1946"/>
      <c r="Z277" s="1946"/>
      <c r="AB277" s="342"/>
      <c r="AC277" s="343"/>
      <c r="AD277" s="344"/>
    </row>
    <row r="278" spans="1:30" ht="13.2" customHeight="1">
      <c r="A278" s="81"/>
      <c r="B278" s="82"/>
      <c r="C278" s="310"/>
      <c r="D278" s="330"/>
      <c r="E278" s="81"/>
      <c r="I278" s="445"/>
      <c r="J278" s="9"/>
      <c r="K278" s="9"/>
      <c r="L278" s="9"/>
      <c r="M278" s="9"/>
      <c r="N278" s="346"/>
      <c r="O278" s="346"/>
      <c r="P278" s="304"/>
      <c r="Q278" s="304"/>
      <c r="R278" s="304"/>
      <c r="S278" s="304"/>
      <c r="T278" s="304"/>
      <c r="U278" s="304"/>
      <c r="V278" s="304"/>
      <c r="W278" s="125"/>
      <c r="X278" s="125"/>
      <c r="Y278" s="125"/>
      <c r="Z278" s="125"/>
      <c r="AB278" s="342"/>
      <c r="AC278" s="343"/>
      <c r="AD278" s="344"/>
    </row>
    <row r="279" spans="1:30" ht="13.2" customHeight="1">
      <c r="A279" s="739"/>
      <c r="B279" s="195">
        <v>14</v>
      </c>
      <c r="C279" s="1090" t="s">
        <v>1305</v>
      </c>
      <c r="D279" s="330" t="s">
        <v>311</v>
      </c>
      <c r="E279" s="1109" t="s">
        <v>369</v>
      </c>
      <c r="G279" s="1709" t="s">
        <v>114</v>
      </c>
      <c r="H279" s="1709"/>
      <c r="I279" s="1709"/>
      <c r="J279" s="1709"/>
      <c r="K279" s="1709"/>
      <c r="L279" s="1709"/>
      <c r="M279" s="1710"/>
      <c r="N279" s="1110" t="s">
        <v>113</v>
      </c>
      <c r="O279" s="1110"/>
      <c r="P279" s="1110"/>
      <c r="Q279" s="1110"/>
      <c r="R279" s="1110"/>
      <c r="S279" s="1110"/>
      <c r="T279" s="1110"/>
      <c r="U279" s="1110"/>
      <c r="V279" s="1110"/>
      <c r="W279" s="72"/>
      <c r="AB279" s="1098" t="s">
        <v>1246</v>
      </c>
      <c r="AC279" s="1099"/>
      <c r="AD279" s="1100"/>
    </row>
    <row r="280" spans="1:30" ht="13.2" customHeight="1">
      <c r="A280" s="739"/>
      <c r="B280" s="195"/>
      <c r="C280" s="1090"/>
      <c r="D280" s="330"/>
      <c r="E280" s="1109"/>
      <c r="G280" s="1709"/>
      <c r="H280" s="1709"/>
      <c r="I280" s="1709"/>
      <c r="J280" s="1709"/>
      <c r="K280" s="1709"/>
      <c r="L280" s="1709"/>
      <c r="M280" s="1710"/>
      <c r="N280" s="1110"/>
      <c r="O280" s="1110"/>
      <c r="P280" s="1110"/>
      <c r="Q280" s="1110"/>
      <c r="R280" s="1110"/>
      <c r="S280" s="1110"/>
      <c r="T280" s="1110"/>
      <c r="U280" s="1110"/>
      <c r="V280" s="1110"/>
      <c r="AB280" s="1098"/>
      <c r="AC280" s="1099"/>
      <c r="AD280" s="1100"/>
    </row>
    <row r="281" spans="1:30" ht="13.2" customHeight="1">
      <c r="A281" s="739"/>
      <c r="B281" s="195"/>
      <c r="C281" s="1090"/>
      <c r="D281" s="330"/>
      <c r="E281" s="1109"/>
      <c r="G281" s="215"/>
      <c r="H281" s="215"/>
      <c r="I281" s="215"/>
      <c r="J281" s="215"/>
      <c r="K281" s="215"/>
      <c r="L281" s="215"/>
      <c r="M281" s="215"/>
      <c r="N281" s="215"/>
      <c r="O281" s="88"/>
      <c r="P281" s="88"/>
      <c r="Q281" s="88"/>
      <c r="AB281" s="1098"/>
      <c r="AC281" s="1099"/>
      <c r="AD281" s="1100"/>
    </row>
    <row r="282" spans="1:30" ht="13.2" customHeight="1">
      <c r="A282" s="739"/>
      <c r="B282" s="214"/>
      <c r="C282" s="359"/>
      <c r="D282" s="330"/>
      <c r="E282" s="1109"/>
      <c r="F282" s="72"/>
      <c r="AA282" s="73"/>
      <c r="AB282" s="1098"/>
      <c r="AC282" s="1099"/>
      <c r="AD282" s="1100"/>
    </row>
    <row r="283" spans="1:30" ht="13.2" customHeight="1">
      <c r="A283" s="739"/>
      <c r="B283" s="214"/>
      <c r="C283" s="310"/>
      <c r="D283" s="330"/>
      <c r="E283" s="83"/>
      <c r="AB283" s="331"/>
      <c r="AC283" s="332"/>
      <c r="AD283" s="333"/>
    </row>
    <row r="284" spans="1:30" ht="13.2" customHeight="1">
      <c r="A284" s="739"/>
      <c r="B284" s="195">
        <v>15</v>
      </c>
      <c r="C284" s="1163" t="s">
        <v>1306</v>
      </c>
      <c r="D284" s="1092" t="s">
        <v>1126</v>
      </c>
      <c r="E284" s="1109" t="s">
        <v>370</v>
      </c>
      <c r="G284" s="1709" t="s">
        <v>114</v>
      </c>
      <c r="H284" s="1709"/>
      <c r="I284" s="1709"/>
      <c r="J284" s="1709"/>
      <c r="K284" s="1709"/>
      <c r="L284" s="1709"/>
      <c r="M284" s="1710"/>
      <c r="N284" s="1110" t="s">
        <v>113</v>
      </c>
      <c r="O284" s="1110"/>
      <c r="P284" s="1110"/>
      <c r="Q284" s="1110"/>
      <c r="R284" s="1110"/>
      <c r="S284" s="1110"/>
      <c r="T284" s="1110"/>
      <c r="U284" s="1110"/>
      <c r="V284" s="1110"/>
      <c r="AB284" s="1098" t="s">
        <v>198</v>
      </c>
      <c r="AC284" s="1099"/>
      <c r="AD284" s="1100"/>
    </row>
    <row r="285" spans="1:30" ht="13.2" customHeight="1">
      <c r="A285" s="739"/>
      <c r="B285" s="740"/>
      <c r="C285" s="1163"/>
      <c r="D285" s="1092"/>
      <c r="E285" s="1109"/>
      <c r="G285" s="1709"/>
      <c r="H285" s="1709"/>
      <c r="I285" s="1709"/>
      <c r="J285" s="1709"/>
      <c r="K285" s="1709"/>
      <c r="L285" s="1709"/>
      <c r="M285" s="1710"/>
      <c r="N285" s="1110"/>
      <c r="O285" s="1110"/>
      <c r="P285" s="1110"/>
      <c r="Q285" s="1110"/>
      <c r="R285" s="1110"/>
      <c r="S285" s="1110"/>
      <c r="T285" s="1110"/>
      <c r="U285" s="1110"/>
      <c r="V285" s="1110"/>
      <c r="AB285" s="1098"/>
      <c r="AC285" s="1099"/>
      <c r="AD285" s="1100"/>
    </row>
    <row r="286" spans="1:30" ht="13.2" customHeight="1">
      <c r="A286" s="83"/>
      <c r="B286" s="214"/>
      <c r="C286" s="1163"/>
      <c r="D286" s="330"/>
      <c r="E286" s="1109"/>
      <c r="G286" s="88"/>
      <c r="H286" s="88"/>
      <c r="P286" s="88"/>
      <c r="Q286" s="88"/>
      <c r="AB286" s="1098"/>
      <c r="AC286" s="1099"/>
      <c r="AD286" s="1100"/>
    </row>
    <row r="287" spans="1:30" ht="13.2" customHeight="1">
      <c r="A287" s="83"/>
      <c r="B287" s="214"/>
      <c r="C287" s="1163"/>
      <c r="D287" s="330"/>
      <c r="E287" s="1109"/>
      <c r="G287" s="1834" t="s">
        <v>145</v>
      </c>
      <c r="H287" s="1834"/>
      <c r="I287" s="1834"/>
      <c r="J287" s="1834"/>
      <c r="K287" s="1834"/>
      <c r="L287" s="1834"/>
      <c r="M287" s="1834"/>
      <c r="N287" s="1834"/>
      <c r="O287" s="1834"/>
      <c r="P287" s="1775"/>
      <c r="Q287" s="1775"/>
      <c r="R287" s="1775"/>
      <c r="S287" s="1775"/>
      <c r="T287" s="1775"/>
      <c r="U287" s="1775"/>
      <c r="V287" s="1775"/>
      <c r="AB287" s="1098"/>
      <c r="AC287" s="1099"/>
      <c r="AD287" s="1100"/>
    </row>
    <row r="288" spans="1:30" ht="13.2" customHeight="1">
      <c r="A288" s="83"/>
      <c r="B288" s="214"/>
      <c r="C288" s="310"/>
      <c r="D288" s="330"/>
      <c r="E288" s="81"/>
      <c r="G288" s="1476"/>
      <c r="H288" s="1477"/>
      <c r="I288" s="1477"/>
      <c r="J288" s="1477"/>
      <c r="K288" s="1478"/>
      <c r="L288" s="1192" t="s">
        <v>146</v>
      </c>
      <c r="M288" s="1193"/>
      <c r="N288" s="1193"/>
      <c r="O288" s="1194"/>
      <c r="P288" s="1195" t="s">
        <v>147</v>
      </c>
      <c r="Q288" s="1196"/>
      <c r="R288" s="1196"/>
      <c r="S288" s="1196"/>
      <c r="T288" s="1196"/>
      <c r="U288" s="1196"/>
      <c r="V288" s="1196"/>
      <c r="W288" s="1196"/>
      <c r="X288" s="1196"/>
      <c r="Y288" s="1196"/>
      <c r="Z288" s="1197"/>
      <c r="AB288" s="1098"/>
      <c r="AC288" s="1099"/>
      <c r="AD288" s="1100"/>
    </row>
    <row r="289" spans="1:30" ht="13.2" customHeight="1">
      <c r="A289" s="83"/>
      <c r="B289" s="214"/>
      <c r="C289" s="310"/>
      <c r="D289" s="330"/>
      <c r="E289" s="81"/>
      <c r="G289" s="1195" t="s">
        <v>19</v>
      </c>
      <c r="H289" s="1196"/>
      <c r="I289" s="1196"/>
      <c r="J289" s="1196"/>
      <c r="K289" s="1197"/>
      <c r="L289" s="1744"/>
      <c r="M289" s="1745"/>
      <c r="N289" s="1745"/>
      <c r="O289" s="404" t="s">
        <v>148</v>
      </c>
      <c r="P289" s="1746"/>
      <c r="Q289" s="1747"/>
      <c r="R289" s="1747"/>
      <c r="S289" s="1747"/>
      <c r="T289" s="1747"/>
      <c r="U289" s="1747"/>
      <c r="V289" s="1747"/>
      <c r="W289" s="1747"/>
      <c r="X289" s="1747"/>
      <c r="Y289" s="1747"/>
      <c r="Z289" s="1748"/>
      <c r="AB289" s="331"/>
      <c r="AC289" s="332"/>
      <c r="AD289" s="333"/>
    </row>
    <row r="290" spans="1:30" ht="13.2" customHeight="1">
      <c r="A290" s="83"/>
      <c r="B290" s="214"/>
      <c r="C290" s="359"/>
      <c r="D290" s="330"/>
      <c r="E290" s="81"/>
      <c r="F290" s="152"/>
      <c r="G290" s="1195" t="s">
        <v>20</v>
      </c>
      <c r="H290" s="1196"/>
      <c r="I290" s="1196"/>
      <c r="J290" s="1196"/>
      <c r="K290" s="1197"/>
      <c r="L290" s="1744"/>
      <c r="M290" s="1745"/>
      <c r="N290" s="1745"/>
      <c r="O290" s="404" t="s">
        <v>148</v>
      </c>
      <c r="P290" s="1752"/>
      <c r="Q290" s="1753"/>
      <c r="R290" s="1753"/>
      <c r="S290" s="1753"/>
      <c r="T290" s="1753"/>
      <c r="U290" s="1753"/>
      <c r="V290" s="1753"/>
      <c r="W290" s="1753"/>
      <c r="X290" s="1753"/>
      <c r="Y290" s="1753"/>
      <c r="Z290" s="1754"/>
      <c r="AA290" s="73"/>
      <c r="AB290" s="331"/>
      <c r="AC290" s="332"/>
      <c r="AD290" s="333"/>
    </row>
    <row r="291" spans="1:30" ht="13.2" customHeight="1">
      <c r="A291" s="83"/>
      <c r="B291" s="214"/>
      <c r="C291" s="310"/>
      <c r="D291" s="330"/>
      <c r="E291" s="81"/>
      <c r="G291" s="125"/>
      <c r="H291" s="125"/>
      <c r="I291" s="125"/>
      <c r="J291" s="125"/>
      <c r="K291" s="125"/>
      <c r="L291" s="317"/>
      <c r="M291" s="317"/>
      <c r="N291" s="317"/>
      <c r="P291" s="741"/>
      <c r="Q291" s="741"/>
      <c r="R291" s="741"/>
      <c r="S291" s="741"/>
      <c r="T291" s="741"/>
      <c r="U291" s="741"/>
      <c r="V291" s="741"/>
      <c r="W291" s="741"/>
      <c r="X291" s="741"/>
      <c r="Y291" s="741"/>
      <c r="Z291" s="741"/>
      <c r="AB291" s="331"/>
      <c r="AC291" s="332"/>
      <c r="AD291" s="333"/>
    </row>
    <row r="292" spans="1:30" ht="13.2" customHeight="1">
      <c r="A292" s="120"/>
      <c r="B292" s="231"/>
      <c r="C292" s="122"/>
      <c r="D292" s="123"/>
      <c r="E292" s="120"/>
      <c r="F292" s="125"/>
      <c r="G292" s="125"/>
      <c r="H292" s="125"/>
      <c r="I292" s="125"/>
      <c r="J292" s="125"/>
      <c r="K292" s="125"/>
      <c r="L292" s="125"/>
      <c r="M292" s="125"/>
      <c r="N292" s="125"/>
      <c r="O292" s="125"/>
      <c r="P292" s="125"/>
      <c r="Q292" s="125"/>
      <c r="R292" s="125"/>
      <c r="S292" s="125"/>
      <c r="T292" s="125"/>
      <c r="U292" s="125"/>
      <c r="V292" s="125"/>
      <c r="W292" s="125"/>
      <c r="X292" s="125"/>
      <c r="Y292" s="125"/>
      <c r="Z292" s="125"/>
      <c r="AA292" s="125"/>
      <c r="AB292" s="127"/>
      <c r="AC292" s="128"/>
      <c r="AD292" s="129"/>
    </row>
    <row r="293" spans="1:30" ht="13.2" customHeight="1">
      <c r="A293" s="83"/>
      <c r="B293" s="214">
        <v>16</v>
      </c>
      <c r="C293" s="1426" t="s">
        <v>1307</v>
      </c>
      <c r="D293" s="172"/>
      <c r="E293" s="1085" t="s">
        <v>1308</v>
      </c>
      <c r="G293" s="1552" t="s">
        <v>837</v>
      </c>
      <c r="H293" s="1552"/>
      <c r="I293" s="1552"/>
      <c r="J293" s="1552"/>
      <c r="K293" s="1552"/>
      <c r="L293" s="1552"/>
      <c r="M293" s="1552"/>
      <c r="N293" s="1552"/>
      <c r="O293" s="1552"/>
      <c r="P293" s="1552"/>
      <c r="Q293" s="1552"/>
      <c r="R293" s="1552"/>
      <c r="S293" s="1552"/>
      <c r="T293" s="1552"/>
      <c r="U293" s="1552"/>
      <c r="V293" s="1552"/>
      <c r="W293" s="1552"/>
      <c r="X293" s="1552"/>
      <c r="Y293" s="1552"/>
      <c r="Z293" s="1552"/>
      <c r="AA293" s="73"/>
      <c r="AB293" s="76"/>
      <c r="AC293" s="77"/>
      <c r="AD293" s="78"/>
    </row>
    <row r="294" spans="1:30" ht="13.2" customHeight="1">
      <c r="A294" s="83"/>
      <c r="B294" s="214"/>
      <c r="C294" s="1426"/>
      <c r="D294" s="172"/>
      <c r="E294" s="1085"/>
      <c r="G294" s="1476"/>
      <c r="H294" s="1477"/>
      <c r="I294" s="1477"/>
      <c r="J294" s="1477"/>
      <c r="K294" s="1478"/>
      <c r="L294" s="1476"/>
      <c r="M294" s="1477"/>
      <c r="N294" s="1477"/>
      <c r="O294" s="1477"/>
      <c r="P294" s="1478"/>
      <c r="Q294" s="1637" t="s">
        <v>838</v>
      </c>
      <c r="R294" s="1637"/>
      <c r="S294" s="1637"/>
      <c r="T294" s="1637"/>
      <c r="U294" s="1637" t="s">
        <v>839</v>
      </c>
      <c r="V294" s="1637"/>
      <c r="W294" s="1637"/>
      <c r="X294" s="1637"/>
      <c r="AA294" s="73"/>
      <c r="AB294" s="76"/>
      <c r="AC294" s="77"/>
      <c r="AD294" s="78"/>
    </row>
    <row r="295" spans="1:30" ht="13.2" customHeight="1">
      <c r="A295" s="83"/>
      <c r="B295" s="214"/>
      <c r="C295" s="1426"/>
      <c r="D295" s="172"/>
      <c r="E295" s="1085"/>
      <c r="G295" s="1717" t="s">
        <v>840</v>
      </c>
      <c r="H295" s="1718"/>
      <c r="I295" s="1718"/>
      <c r="J295" s="1718"/>
      <c r="K295" s="1719"/>
      <c r="L295" s="1936" t="s">
        <v>841</v>
      </c>
      <c r="M295" s="1936"/>
      <c r="N295" s="1936"/>
      <c r="O295" s="1936"/>
      <c r="P295" s="1936"/>
      <c r="Q295" s="1937"/>
      <c r="R295" s="1937"/>
      <c r="S295" s="1938"/>
      <c r="T295" s="742" t="s">
        <v>232</v>
      </c>
      <c r="U295" s="1937"/>
      <c r="V295" s="1937"/>
      <c r="W295" s="1938"/>
      <c r="X295" s="402" t="s">
        <v>232</v>
      </c>
      <c r="AA295" s="73"/>
      <c r="AB295" s="76"/>
      <c r="AC295" s="77"/>
      <c r="AD295" s="78"/>
    </row>
    <row r="296" spans="1:30" ht="13.2" customHeight="1">
      <c r="A296" s="83"/>
      <c r="B296" s="214"/>
      <c r="C296" s="338"/>
      <c r="D296" s="172"/>
      <c r="E296" s="1085"/>
      <c r="G296" s="1723"/>
      <c r="H296" s="1648"/>
      <c r="I296" s="1648"/>
      <c r="J296" s="1648"/>
      <c r="K296" s="1724"/>
      <c r="L296" s="1936" t="s">
        <v>842</v>
      </c>
      <c r="M296" s="1936"/>
      <c r="N296" s="1936"/>
      <c r="O296" s="1936"/>
      <c r="P296" s="1936"/>
      <c r="Q296" s="1937"/>
      <c r="R296" s="1937"/>
      <c r="S296" s="1938"/>
      <c r="T296" s="742" t="s">
        <v>232</v>
      </c>
      <c r="U296" s="1937"/>
      <c r="V296" s="1937"/>
      <c r="W296" s="1938"/>
      <c r="X296" s="402" t="s">
        <v>232</v>
      </c>
      <c r="AA296" s="73"/>
      <c r="AB296" s="76"/>
      <c r="AC296" s="77"/>
      <c r="AD296" s="78"/>
    </row>
    <row r="297" spans="1:30" ht="13.2" customHeight="1">
      <c r="A297" s="83"/>
      <c r="B297" s="214"/>
      <c r="C297" s="338"/>
      <c r="D297" s="172"/>
      <c r="E297" s="1085"/>
      <c r="G297" s="1717" t="s">
        <v>843</v>
      </c>
      <c r="H297" s="1718"/>
      <c r="I297" s="1718"/>
      <c r="J297" s="1718"/>
      <c r="K297" s="1719"/>
      <c r="L297" s="1936" t="s">
        <v>841</v>
      </c>
      <c r="M297" s="1936"/>
      <c r="N297" s="1936"/>
      <c r="O297" s="1936"/>
      <c r="P297" s="1936"/>
      <c r="Q297" s="1937"/>
      <c r="R297" s="1937"/>
      <c r="S297" s="1938"/>
      <c r="T297" s="742" t="s">
        <v>232</v>
      </c>
      <c r="U297" s="1937"/>
      <c r="V297" s="1937"/>
      <c r="W297" s="1938"/>
      <c r="X297" s="402" t="s">
        <v>232</v>
      </c>
      <c r="AA297" s="73"/>
      <c r="AB297" s="76"/>
      <c r="AC297" s="77"/>
      <c r="AD297" s="78"/>
    </row>
    <row r="298" spans="1:30" ht="13.2" customHeight="1">
      <c r="A298" s="83"/>
      <c r="B298" s="214"/>
      <c r="C298" s="338"/>
      <c r="D298" s="172"/>
      <c r="E298" s="1085"/>
      <c r="G298" s="1723"/>
      <c r="H298" s="1648"/>
      <c r="I298" s="1648"/>
      <c r="J298" s="1648"/>
      <c r="K298" s="1724"/>
      <c r="L298" s="1936" t="s">
        <v>842</v>
      </c>
      <c r="M298" s="1936"/>
      <c r="N298" s="1936"/>
      <c r="O298" s="1936"/>
      <c r="P298" s="1936"/>
      <c r="Q298" s="1937"/>
      <c r="R298" s="1937"/>
      <c r="S298" s="1938"/>
      <c r="T298" s="742" t="s">
        <v>232</v>
      </c>
      <c r="U298" s="1937"/>
      <c r="V298" s="1937"/>
      <c r="W298" s="1938"/>
      <c r="X298" s="402" t="s">
        <v>232</v>
      </c>
      <c r="AA298" s="73"/>
      <c r="AB298" s="76"/>
      <c r="AC298" s="77"/>
      <c r="AD298" s="78"/>
    </row>
    <row r="299" spans="1:30" ht="13.2" customHeight="1">
      <c r="A299" s="83"/>
      <c r="B299" s="214"/>
      <c r="C299" s="338"/>
      <c r="D299" s="172"/>
      <c r="E299" s="1085"/>
      <c r="G299" s="171"/>
      <c r="H299" s="171"/>
      <c r="I299" s="171"/>
      <c r="J299" s="171"/>
      <c r="K299" s="171"/>
      <c r="L299" s="171"/>
      <c r="M299" s="171"/>
      <c r="N299" s="219"/>
      <c r="O299" s="219"/>
      <c r="P299" s="219"/>
      <c r="Q299" s="219"/>
      <c r="R299" s="219"/>
      <c r="S299" s="219"/>
      <c r="T299" s="219"/>
      <c r="U299" s="219"/>
      <c r="V299" s="219"/>
      <c r="AA299" s="73"/>
      <c r="AB299" s="76"/>
      <c r="AC299" s="77"/>
      <c r="AD299" s="78"/>
    </row>
    <row r="300" spans="1:30" ht="13.2" customHeight="1">
      <c r="A300" s="83"/>
      <c r="B300" s="214"/>
      <c r="C300" s="338"/>
      <c r="D300" s="172"/>
      <c r="E300" s="1085"/>
      <c r="G300" s="1552" t="s">
        <v>844</v>
      </c>
      <c r="H300" s="1552"/>
      <c r="I300" s="1552"/>
      <c r="J300" s="1552"/>
      <c r="K300" s="1552"/>
      <c r="L300" s="1552"/>
      <c r="M300" s="1552"/>
      <c r="N300" s="1552"/>
      <c r="O300" s="1552"/>
      <c r="P300" s="1552"/>
      <c r="Q300" s="1552"/>
      <c r="R300" s="1552"/>
      <c r="S300" s="1552"/>
      <c r="T300" s="1552"/>
      <c r="U300" s="1552"/>
      <c r="V300" s="1552"/>
      <c r="W300" s="1552"/>
      <c r="X300" s="1552"/>
      <c r="Y300" s="1552"/>
      <c r="Z300" s="1552"/>
      <c r="AA300" s="73"/>
      <c r="AB300" s="76"/>
      <c r="AC300" s="77"/>
      <c r="AD300" s="78"/>
    </row>
    <row r="301" spans="1:30" ht="13.2" customHeight="1">
      <c r="A301" s="83"/>
      <c r="B301" s="214"/>
      <c r="C301" s="338"/>
      <c r="D301" s="172"/>
      <c r="E301" s="1085"/>
      <c r="G301" s="1476"/>
      <c r="H301" s="1477"/>
      <c r="I301" s="1477"/>
      <c r="J301" s="1477"/>
      <c r="K301" s="1478"/>
      <c r="L301" s="1476"/>
      <c r="M301" s="1477"/>
      <c r="N301" s="1477"/>
      <c r="O301" s="1477"/>
      <c r="P301" s="1478"/>
      <c r="Q301" s="1637" t="s">
        <v>838</v>
      </c>
      <c r="R301" s="1637"/>
      <c r="S301" s="1637"/>
      <c r="T301" s="1637"/>
      <c r="U301" s="1637" t="s">
        <v>839</v>
      </c>
      <c r="V301" s="1637"/>
      <c r="W301" s="1637"/>
      <c r="X301" s="1637"/>
      <c r="AA301" s="73"/>
      <c r="AB301" s="76"/>
      <c r="AC301" s="77"/>
      <c r="AD301" s="78"/>
    </row>
    <row r="302" spans="1:30" ht="13.2" customHeight="1">
      <c r="A302" s="83"/>
      <c r="B302" s="214"/>
      <c r="C302" s="338"/>
      <c r="D302" s="172"/>
      <c r="E302" s="83"/>
      <c r="G302" s="1717" t="s">
        <v>840</v>
      </c>
      <c r="H302" s="1718"/>
      <c r="I302" s="1718"/>
      <c r="J302" s="1718"/>
      <c r="K302" s="1719"/>
      <c r="L302" s="1936" t="s">
        <v>841</v>
      </c>
      <c r="M302" s="1936"/>
      <c r="N302" s="1936"/>
      <c r="O302" s="1936"/>
      <c r="P302" s="1936"/>
      <c r="Q302" s="1937"/>
      <c r="R302" s="1937"/>
      <c r="S302" s="1938"/>
      <c r="T302" s="742" t="s">
        <v>232</v>
      </c>
      <c r="U302" s="1937"/>
      <c r="V302" s="1937"/>
      <c r="W302" s="1938"/>
      <c r="X302" s="402" t="s">
        <v>232</v>
      </c>
      <c r="AA302" s="73"/>
      <c r="AB302" s="76"/>
      <c r="AC302" s="77"/>
      <c r="AD302" s="78"/>
    </row>
    <row r="303" spans="1:30" ht="13.2" customHeight="1">
      <c r="A303" s="83"/>
      <c r="B303" s="214"/>
      <c r="C303" s="338"/>
      <c r="D303" s="172"/>
      <c r="E303" s="83"/>
      <c r="G303" s="1723"/>
      <c r="H303" s="1648"/>
      <c r="I303" s="1648"/>
      <c r="J303" s="1648"/>
      <c r="K303" s="1724"/>
      <c r="L303" s="1936" t="s">
        <v>842</v>
      </c>
      <c r="M303" s="1936"/>
      <c r="N303" s="1936"/>
      <c r="O303" s="1936"/>
      <c r="P303" s="1936"/>
      <c r="Q303" s="1937"/>
      <c r="R303" s="1937"/>
      <c r="S303" s="1938"/>
      <c r="T303" s="742" t="s">
        <v>232</v>
      </c>
      <c r="U303" s="1937"/>
      <c r="V303" s="1937"/>
      <c r="W303" s="1938"/>
      <c r="X303" s="402" t="s">
        <v>232</v>
      </c>
      <c r="AA303" s="73"/>
      <c r="AB303" s="76"/>
      <c r="AC303" s="77"/>
      <c r="AD303" s="78"/>
    </row>
    <row r="304" spans="1:30" ht="13.2" customHeight="1">
      <c r="A304" s="83"/>
      <c r="B304" s="214"/>
      <c r="C304" s="338"/>
      <c r="D304" s="172"/>
      <c r="E304" s="83"/>
      <c r="G304" s="1717" t="s">
        <v>843</v>
      </c>
      <c r="H304" s="1718"/>
      <c r="I304" s="1718"/>
      <c r="J304" s="1718"/>
      <c r="K304" s="1719"/>
      <c r="L304" s="1936" t="s">
        <v>841</v>
      </c>
      <c r="M304" s="1936"/>
      <c r="N304" s="1936"/>
      <c r="O304" s="1936"/>
      <c r="P304" s="1936"/>
      <c r="Q304" s="1937"/>
      <c r="R304" s="1937"/>
      <c r="S304" s="1938"/>
      <c r="T304" s="742" t="s">
        <v>232</v>
      </c>
      <c r="U304" s="1937"/>
      <c r="V304" s="1937"/>
      <c r="W304" s="1938"/>
      <c r="X304" s="402" t="s">
        <v>232</v>
      </c>
      <c r="AA304" s="73"/>
      <c r="AB304" s="76"/>
      <c r="AC304" s="77"/>
      <c r="AD304" s="78"/>
    </row>
    <row r="305" spans="1:30" ht="13.2" customHeight="1">
      <c r="A305" s="83"/>
      <c r="B305" s="214"/>
      <c r="C305" s="338"/>
      <c r="D305" s="172"/>
      <c r="E305" s="83"/>
      <c r="G305" s="1723"/>
      <c r="H305" s="1648"/>
      <c r="I305" s="1648"/>
      <c r="J305" s="1648"/>
      <c r="K305" s="1724"/>
      <c r="L305" s="1936" t="s">
        <v>842</v>
      </c>
      <c r="M305" s="1936"/>
      <c r="N305" s="1936"/>
      <c r="O305" s="1936"/>
      <c r="P305" s="1936"/>
      <c r="Q305" s="1937"/>
      <c r="R305" s="1937"/>
      <c r="S305" s="1938"/>
      <c r="T305" s="742" t="s">
        <v>232</v>
      </c>
      <c r="U305" s="1937"/>
      <c r="V305" s="1937"/>
      <c r="W305" s="1938"/>
      <c r="X305" s="402" t="s">
        <v>232</v>
      </c>
      <c r="AA305" s="73"/>
      <c r="AB305" s="76"/>
      <c r="AC305" s="77"/>
      <c r="AD305" s="78"/>
    </row>
    <row r="306" spans="1:30" ht="13.2" customHeight="1">
      <c r="A306" s="90"/>
      <c r="B306" s="220"/>
      <c r="C306" s="357"/>
      <c r="D306" s="115"/>
      <c r="E306" s="90"/>
      <c r="F306" s="84"/>
      <c r="G306" s="304"/>
      <c r="H306" s="304"/>
      <c r="I306" s="304"/>
      <c r="J306" s="304"/>
      <c r="K306" s="304"/>
      <c r="L306" s="414"/>
      <c r="M306" s="414"/>
      <c r="N306" s="414"/>
      <c r="O306" s="414"/>
      <c r="P306" s="414"/>
      <c r="Q306" s="743"/>
      <c r="R306" s="743"/>
      <c r="S306" s="743"/>
      <c r="T306" s="453"/>
      <c r="U306" s="743"/>
      <c r="V306" s="743"/>
      <c r="W306" s="743"/>
      <c r="X306" s="84"/>
      <c r="Y306" s="84"/>
      <c r="Z306" s="84"/>
      <c r="AA306" s="108"/>
      <c r="AB306" s="93"/>
      <c r="AC306" s="94"/>
      <c r="AD306" s="95"/>
    </row>
    <row r="307" spans="1:30" ht="13.2" customHeight="1">
      <c r="A307" s="426"/>
      <c r="B307" s="406"/>
      <c r="C307" s="425"/>
      <c r="D307" s="744"/>
      <c r="E307" s="426"/>
      <c r="F307" s="417"/>
      <c r="G307" s="466"/>
      <c r="H307" s="466"/>
      <c r="I307" s="466"/>
      <c r="J307" s="466"/>
      <c r="K307" s="466"/>
      <c r="L307" s="463"/>
      <c r="M307" s="463"/>
      <c r="N307" s="463"/>
      <c r="O307" s="463"/>
      <c r="P307" s="463"/>
      <c r="Q307" s="745"/>
      <c r="R307" s="745"/>
      <c r="S307" s="745"/>
      <c r="T307" s="746"/>
      <c r="U307" s="745"/>
      <c r="V307" s="745"/>
      <c r="W307" s="745"/>
      <c r="X307" s="417"/>
      <c r="Y307" s="417"/>
      <c r="Z307" s="417"/>
      <c r="AA307" s="418"/>
      <c r="AB307" s="438"/>
      <c r="AC307" s="439"/>
      <c r="AD307" s="440"/>
    </row>
    <row r="308" spans="1:30" ht="13.2" customHeight="1">
      <c r="A308" s="83"/>
      <c r="B308" s="214"/>
      <c r="C308" s="338"/>
      <c r="D308" s="330" t="s">
        <v>1309</v>
      </c>
      <c r="E308" s="83"/>
      <c r="G308" s="1164" t="s">
        <v>1310</v>
      </c>
      <c r="H308" s="1164"/>
      <c r="I308" s="1164"/>
      <c r="J308" s="1164"/>
      <c r="K308" s="1164"/>
      <c r="L308" s="1164"/>
      <c r="M308" s="1164"/>
      <c r="N308" s="1164"/>
      <c r="O308" s="1164"/>
      <c r="P308" s="1164"/>
      <c r="Q308" s="1164"/>
      <c r="R308" s="1164"/>
      <c r="S308" s="1164"/>
      <c r="T308" s="1164"/>
      <c r="U308" s="1164"/>
      <c r="V308" s="1164"/>
      <c r="W308" s="1164"/>
      <c r="X308" s="1164"/>
      <c r="Y308" s="1164"/>
      <c r="AA308" s="73"/>
      <c r="AB308" s="1098" t="s">
        <v>198</v>
      </c>
      <c r="AC308" s="1099"/>
      <c r="AD308" s="1100"/>
    </row>
    <row r="309" spans="1:30" ht="13.2" customHeight="1">
      <c r="A309" s="83"/>
      <c r="B309" s="214"/>
      <c r="C309" s="338"/>
      <c r="D309" s="172"/>
      <c r="E309" s="83"/>
      <c r="G309" s="1767" t="s">
        <v>1236</v>
      </c>
      <c r="H309" s="1767"/>
      <c r="I309" s="1767"/>
      <c r="J309" s="1767"/>
      <c r="K309" s="1767"/>
      <c r="L309" s="1767"/>
      <c r="M309" s="1768"/>
      <c r="N309" s="1110" t="s">
        <v>1237</v>
      </c>
      <c r="O309" s="1110"/>
      <c r="P309" s="1110"/>
      <c r="Q309" s="1110"/>
      <c r="R309" s="1110"/>
      <c r="S309" s="1110"/>
      <c r="T309" s="1110"/>
      <c r="U309" s="1110"/>
      <c r="V309" s="1110"/>
      <c r="W309" s="1110"/>
      <c r="X309" s="1110"/>
      <c r="Y309" s="1110"/>
      <c r="Z309" s="1110"/>
      <c r="AA309" s="73"/>
      <c r="AB309" s="1098"/>
      <c r="AC309" s="1099"/>
      <c r="AD309" s="1100"/>
    </row>
    <row r="310" spans="1:30" ht="13.2" customHeight="1">
      <c r="A310" s="83"/>
      <c r="B310" s="214"/>
      <c r="C310" s="338"/>
      <c r="D310" s="172"/>
      <c r="E310" s="83"/>
      <c r="G310" s="1767"/>
      <c r="H310" s="1767"/>
      <c r="I310" s="1767"/>
      <c r="J310" s="1767"/>
      <c r="K310" s="1767"/>
      <c r="L310" s="1767"/>
      <c r="M310" s="1768"/>
      <c r="N310" s="1110"/>
      <c r="O310" s="1110"/>
      <c r="P310" s="1110"/>
      <c r="Q310" s="1110"/>
      <c r="R310" s="1110"/>
      <c r="S310" s="1110"/>
      <c r="T310" s="1110"/>
      <c r="U310" s="1110"/>
      <c r="V310" s="1110"/>
      <c r="W310" s="1110"/>
      <c r="X310" s="1110"/>
      <c r="Y310" s="1110"/>
      <c r="Z310" s="1110"/>
      <c r="AA310" s="73"/>
      <c r="AB310" s="76"/>
      <c r="AC310" s="77"/>
      <c r="AD310" s="78"/>
    </row>
    <row r="311" spans="1:30" ht="13.2" customHeight="1">
      <c r="A311" s="83"/>
      <c r="B311" s="214"/>
      <c r="C311" s="338"/>
      <c r="D311" s="172"/>
      <c r="E311" s="83"/>
      <c r="AA311" s="73"/>
      <c r="AB311" s="76"/>
      <c r="AC311" s="77"/>
      <c r="AD311" s="78"/>
    </row>
    <row r="312" spans="1:30" ht="13.2" customHeight="1">
      <c r="A312" s="83"/>
      <c r="B312" s="214"/>
      <c r="C312" s="338"/>
      <c r="D312" s="172"/>
      <c r="E312" s="83"/>
      <c r="G312" s="1192" t="s">
        <v>205</v>
      </c>
      <c r="H312" s="1193"/>
      <c r="I312" s="1193"/>
      <c r="J312" s="1193"/>
      <c r="K312" s="1193"/>
      <c r="L312" s="1193"/>
      <c r="M312" s="1193"/>
      <c r="N312" s="1194"/>
      <c r="O312" s="1744"/>
      <c r="P312" s="1745"/>
      <c r="Q312" s="1745"/>
      <c r="R312" s="404" t="s">
        <v>179</v>
      </c>
      <c r="S312" s="308"/>
      <c r="T312" s="308"/>
      <c r="U312" s="308"/>
      <c r="V312" s="308"/>
      <c r="W312" s="308"/>
      <c r="X312" s="308"/>
      <c r="Y312" s="308"/>
      <c r="Z312" s="308"/>
      <c r="AA312" s="73"/>
      <c r="AB312" s="76"/>
      <c r="AC312" s="77"/>
      <c r="AD312" s="78"/>
    </row>
    <row r="313" spans="1:30" ht="13.2" customHeight="1">
      <c r="A313" s="83"/>
      <c r="B313" s="214"/>
      <c r="C313" s="338"/>
      <c r="D313" s="172"/>
      <c r="E313" s="83"/>
      <c r="F313" s="194"/>
      <c r="G313" s="1773" t="s">
        <v>1311</v>
      </c>
      <c r="H313" s="1773"/>
      <c r="I313" s="1773"/>
      <c r="J313" s="1773"/>
      <c r="K313" s="1773"/>
      <c r="L313" s="1773"/>
      <c r="M313" s="1773"/>
      <c r="N313" s="1773"/>
      <c r="O313" s="1773"/>
      <c r="P313" s="1773"/>
      <c r="Q313" s="1773"/>
      <c r="R313" s="1773"/>
      <c r="S313" s="1773"/>
      <c r="T313" s="1773"/>
      <c r="U313" s="1773"/>
      <c r="V313" s="1773"/>
      <c r="W313" s="1773"/>
      <c r="X313" s="1773"/>
      <c r="Y313" s="1773"/>
      <c r="Z313" s="1773"/>
      <c r="AA313" s="1935"/>
      <c r="AB313" s="76"/>
      <c r="AC313" s="77"/>
      <c r="AD313" s="78"/>
    </row>
    <row r="314" spans="1:30" ht="13.2" customHeight="1">
      <c r="A314" s="83"/>
      <c r="B314" s="214"/>
      <c r="C314" s="338"/>
      <c r="D314" s="172"/>
      <c r="E314" s="83"/>
      <c r="F314" s="194"/>
      <c r="G314" s="1773"/>
      <c r="H314" s="1773"/>
      <c r="I314" s="1773"/>
      <c r="J314" s="1773"/>
      <c r="K314" s="1773"/>
      <c r="L314" s="1773"/>
      <c r="M314" s="1773"/>
      <c r="N314" s="1773"/>
      <c r="O314" s="1773"/>
      <c r="P314" s="1773"/>
      <c r="Q314" s="1773"/>
      <c r="R314" s="1773"/>
      <c r="S314" s="1773"/>
      <c r="T314" s="1773"/>
      <c r="U314" s="1773"/>
      <c r="V314" s="1773"/>
      <c r="W314" s="1773"/>
      <c r="X314" s="1773"/>
      <c r="Y314" s="1773"/>
      <c r="Z314" s="1773"/>
      <c r="AA314" s="1935"/>
      <c r="AB314" s="76"/>
      <c r="AC314" s="77"/>
      <c r="AD314" s="78"/>
    </row>
    <row r="315" spans="1:30" ht="13.2" customHeight="1">
      <c r="A315" s="83"/>
      <c r="B315" s="214"/>
      <c r="C315" s="338"/>
      <c r="D315" s="172"/>
      <c r="E315" s="83"/>
      <c r="F315" s="194"/>
      <c r="G315" s="1746"/>
      <c r="H315" s="1747"/>
      <c r="I315" s="1747"/>
      <c r="J315" s="1747"/>
      <c r="K315" s="1747"/>
      <c r="L315" s="1747"/>
      <c r="M315" s="1747"/>
      <c r="N315" s="1747"/>
      <c r="O315" s="1747"/>
      <c r="P315" s="1747"/>
      <c r="Q315" s="1747"/>
      <c r="R315" s="1747"/>
      <c r="S315" s="1747"/>
      <c r="T315" s="1747"/>
      <c r="U315" s="1747"/>
      <c r="V315" s="1747"/>
      <c r="W315" s="1747"/>
      <c r="X315" s="1747"/>
      <c r="Y315" s="1747"/>
      <c r="Z315" s="1748"/>
      <c r="AA315" s="201"/>
      <c r="AB315" s="76"/>
      <c r="AC315" s="77"/>
      <c r="AD315" s="78"/>
    </row>
    <row r="316" spans="1:30" ht="13.2" customHeight="1">
      <c r="A316" s="83"/>
      <c r="B316" s="214"/>
      <c r="C316" s="338"/>
      <c r="D316" s="172"/>
      <c r="E316" s="83"/>
      <c r="F316" s="194"/>
      <c r="G316" s="1749"/>
      <c r="H316" s="1750"/>
      <c r="I316" s="1750"/>
      <c r="J316" s="1750"/>
      <c r="K316" s="1750"/>
      <c r="L316" s="1750"/>
      <c r="M316" s="1750"/>
      <c r="N316" s="1750"/>
      <c r="O316" s="1750"/>
      <c r="P316" s="1750"/>
      <c r="Q316" s="1750"/>
      <c r="R316" s="1750"/>
      <c r="S316" s="1750"/>
      <c r="T316" s="1750"/>
      <c r="U316" s="1750"/>
      <c r="V316" s="1750"/>
      <c r="W316" s="1750"/>
      <c r="X316" s="1750"/>
      <c r="Y316" s="1750"/>
      <c r="Z316" s="1751"/>
      <c r="AA316" s="201"/>
      <c r="AB316" s="76"/>
      <c r="AC316" s="77"/>
      <c r="AD316" s="78"/>
    </row>
    <row r="317" spans="1:30" ht="13.2" customHeight="1">
      <c r="A317" s="83"/>
      <c r="B317" s="214"/>
      <c r="C317" s="338"/>
      <c r="D317" s="172"/>
      <c r="E317" s="83"/>
      <c r="F317" s="194"/>
      <c r="G317" s="1749"/>
      <c r="H317" s="1750"/>
      <c r="I317" s="1750"/>
      <c r="J317" s="1750"/>
      <c r="K317" s="1750"/>
      <c r="L317" s="1750"/>
      <c r="M317" s="1750"/>
      <c r="N317" s="1750"/>
      <c r="O317" s="1750"/>
      <c r="P317" s="1750"/>
      <c r="Q317" s="1750"/>
      <c r="R317" s="1750"/>
      <c r="S317" s="1750"/>
      <c r="T317" s="1750"/>
      <c r="U317" s="1750"/>
      <c r="V317" s="1750"/>
      <c r="W317" s="1750"/>
      <c r="X317" s="1750"/>
      <c r="Y317" s="1750"/>
      <c r="Z317" s="1751"/>
      <c r="AA317" s="201"/>
      <c r="AB317" s="76"/>
      <c r="AC317" s="77"/>
      <c r="AD317" s="78"/>
    </row>
    <row r="318" spans="1:30" ht="13.2" customHeight="1">
      <c r="A318" s="83"/>
      <c r="B318" s="214"/>
      <c r="C318" s="338"/>
      <c r="D318" s="172"/>
      <c r="E318" s="83"/>
      <c r="F318" s="194"/>
      <c r="G318" s="1749"/>
      <c r="H318" s="1750"/>
      <c r="I318" s="1750"/>
      <c r="J318" s="1750"/>
      <c r="K318" s="1750"/>
      <c r="L318" s="1750"/>
      <c r="M318" s="1750"/>
      <c r="N318" s="1750"/>
      <c r="O318" s="1750"/>
      <c r="P318" s="1750"/>
      <c r="Q318" s="1750"/>
      <c r="R318" s="1750"/>
      <c r="S318" s="1750"/>
      <c r="T318" s="1750"/>
      <c r="U318" s="1750"/>
      <c r="V318" s="1750"/>
      <c r="W318" s="1750"/>
      <c r="X318" s="1750"/>
      <c r="Y318" s="1750"/>
      <c r="Z318" s="1751"/>
      <c r="AA318" s="201"/>
      <c r="AB318" s="76"/>
      <c r="AC318" s="77"/>
      <c r="AD318" s="78"/>
    </row>
    <row r="319" spans="1:30" ht="13.2" customHeight="1">
      <c r="A319" s="83"/>
      <c r="B319" s="214"/>
      <c r="C319" s="338"/>
      <c r="D319" s="172"/>
      <c r="E319" s="83"/>
      <c r="F319" s="194"/>
      <c r="G319" s="1749"/>
      <c r="H319" s="1750"/>
      <c r="I319" s="1750"/>
      <c r="J319" s="1750"/>
      <c r="K319" s="1750"/>
      <c r="L319" s="1750"/>
      <c r="M319" s="1750"/>
      <c r="N319" s="1750"/>
      <c r="O319" s="1750"/>
      <c r="P319" s="1750"/>
      <c r="Q319" s="1750"/>
      <c r="R319" s="1750"/>
      <c r="S319" s="1750"/>
      <c r="T319" s="1750"/>
      <c r="U319" s="1750"/>
      <c r="V319" s="1750"/>
      <c r="W319" s="1750"/>
      <c r="X319" s="1750"/>
      <c r="Y319" s="1750"/>
      <c r="Z319" s="1751"/>
      <c r="AA319" s="201"/>
      <c r="AB319" s="76"/>
      <c r="AC319" s="77"/>
      <c r="AD319" s="78"/>
    </row>
    <row r="320" spans="1:30" ht="13.2" customHeight="1">
      <c r="A320" s="83"/>
      <c r="B320" s="214"/>
      <c r="C320" s="338"/>
      <c r="D320" s="172"/>
      <c r="E320" s="83"/>
      <c r="F320" s="194"/>
      <c r="G320" s="1749"/>
      <c r="H320" s="1750"/>
      <c r="I320" s="1750"/>
      <c r="J320" s="1750"/>
      <c r="K320" s="1750"/>
      <c r="L320" s="1750"/>
      <c r="M320" s="1750"/>
      <c r="N320" s="1750"/>
      <c r="O320" s="1750"/>
      <c r="P320" s="1750"/>
      <c r="Q320" s="1750"/>
      <c r="R320" s="1750"/>
      <c r="S320" s="1750"/>
      <c r="T320" s="1750"/>
      <c r="U320" s="1750"/>
      <c r="V320" s="1750"/>
      <c r="W320" s="1750"/>
      <c r="X320" s="1750"/>
      <c r="Y320" s="1750"/>
      <c r="Z320" s="1751"/>
      <c r="AA320" s="201"/>
      <c r="AB320" s="76"/>
      <c r="AC320" s="77"/>
      <c r="AD320" s="78"/>
    </row>
    <row r="321" spans="1:30" ht="13.2" customHeight="1">
      <c r="A321" s="83"/>
      <c r="B321" s="214"/>
      <c r="C321" s="338"/>
      <c r="D321" s="172"/>
      <c r="E321" s="83"/>
      <c r="F321" s="194"/>
      <c r="G321" s="1749"/>
      <c r="H321" s="1750"/>
      <c r="I321" s="1750"/>
      <c r="J321" s="1750"/>
      <c r="K321" s="1750"/>
      <c r="L321" s="1750"/>
      <c r="M321" s="1750"/>
      <c r="N321" s="1750"/>
      <c r="O321" s="1750"/>
      <c r="P321" s="1750"/>
      <c r="Q321" s="1750"/>
      <c r="R321" s="1750"/>
      <c r="S321" s="1750"/>
      <c r="T321" s="1750"/>
      <c r="U321" s="1750"/>
      <c r="V321" s="1750"/>
      <c r="W321" s="1750"/>
      <c r="X321" s="1750"/>
      <c r="Y321" s="1750"/>
      <c r="Z321" s="1751"/>
      <c r="AA321" s="201"/>
      <c r="AB321" s="76"/>
      <c r="AC321" s="77"/>
      <c r="AD321" s="78"/>
    </row>
    <row r="322" spans="1:30" s="116" customFormat="1" ht="13.2" customHeight="1">
      <c r="A322" s="739"/>
      <c r="B322" s="747"/>
      <c r="C322" s="455"/>
      <c r="D322" s="172"/>
      <c r="E322" s="83"/>
      <c r="F322" s="196"/>
      <c r="G322" s="1749"/>
      <c r="H322" s="1750"/>
      <c r="I322" s="1750"/>
      <c r="J322" s="1750"/>
      <c r="K322" s="1750"/>
      <c r="L322" s="1750"/>
      <c r="M322" s="1750"/>
      <c r="N322" s="1750"/>
      <c r="O322" s="1750"/>
      <c r="P322" s="1750"/>
      <c r="Q322" s="1750"/>
      <c r="R322" s="1750"/>
      <c r="S322" s="1750"/>
      <c r="T322" s="1750"/>
      <c r="U322" s="1750"/>
      <c r="V322" s="1750"/>
      <c r="W322" s="1750"/>
      <c r="X322" s="1750"/>
      <c r="Y322" s="1750"/>
      <c r="Z322" s="1751"/>
      <c r="AA322" s="201"/>
      <c r="AB322" s="748"/>
      <c r="AC322" s="749"/>
      <c r="AD322" s="750"/>
    </row>
    <row r="323" spans="1:30" ht="13.2" customHeight="1">
      <c r="A323" s="83"/>
      <c r="B323" s="214"/>
      <c r="C323" s="338"/>
      <c r="D323" s="172"/>
      <c r="E323" s="83"/>
      <c r="F323" s="194"/>
      <c r="G323" s="1749"/>
      <c r="H323" s="1750"/>
      <c r="I323" s="1750"/>
      <c r="J323" s="1750"/>
      <c r="K323" s="1750"/>
      <c r="L323" s="1750"/>
      <c r="M323" s="1750"/>
      <c r="N323" s="1750"/>
      <c r="O323" s="1750"/>
      <c r="P323" s="1750"/>
      <c r="Q323" s="1750"/>
      <c r="R323" s="1750"/>
      <c r="S323" s="1750"/>
      <c r="T323" s="1750"/>
      <c r="U323" s="1750"/>
      <c r="V323" s="1750"/>
      <c r="W323" s="1750"/>
      <c r="X323" s="1750"/>
      <c r="Y323" s="1750"/>
      <c r="Z323" s="1751"/>
      <c r="AA323" s="201"/>
      <c r="AB323" s="76"/>
      <c r="AC323" s="77"/>
      <c r="AD323" s="78"/>
    </row>
    <row r="324" spans="1:30" ht="13.2" customHeight="1">
      <c r="A324" s="83"/>
      <c r="B324" s="214"/>
      <c r="C324" s="350"/>
      <c r="D324" s="172"/>
      <c r="E324" s="83"/>
      <c r="F324" s="194"/>
      <c r="G324" s="1752"/>
      <c r="H324" s="1753"/>
      <c r="I324" s="1753"/>
      <c r="J324" s="1753"/>
      <c r="K324" s="1753"/>
      <c r="L324" s="1753"/>
      <c r="M324" s="1753"/>
      <c r="N324" s="1753"/>
      <c r="O324" s="1753"/>
      <c r="P324" s="1753"/>
      <c r="Q324" s="1753"/>
      <c r="R324" s="1753"/>
      <c r="S324" s="1753"/>
      <c r="T324" s="1753"/>
      <c r="U324" s="1753"/>
      <c r="V324" s="1753"/>
      <c r="W324" s="1753"/>
      <c r="X324" s="1753"/>
      <c r="Y324" s="1753"/>
      <c r="Z324" s="1754"/>
      <c r="AA324" s="751"/>
      <c r="AB324" s="76"/>
      <c r="AC324" s="77"/>
      <c r="AD324" s="78"/>
    </row>
    <row r="325" spans="1:30" ht="13.2" customHeight="1">
      <c r="A325" s="83"/>
      <c r="B325" s="214"/>
      <c r="C325" s="350"/>
      <c r="D325" s="172"/>
      <c r="E325" s="83"/>
      <c r="F325" s="210"/>
      <c r="G325" s="752"/>
      <c r="H325" s="752"/>
      <c r="I325" s="752"/>
      <c r="J325" s="752"/>
      <c r="K325" s="752"/>
      <c r="L325" s="752"/>
      <c r="M325" s="752"/>
      <c r="N325" s="752"/>
      <c r="O325" s="752"/>
      <c r="P325" s="752"/>
      <c r="Q325" s="752"/>
      <c r="R325" s="752"/>
      <c r="S325" s="752"/>
      <c r="T325" s="752"/>
      <c r="U325" s="752"/>
      <c r="V325" s="752"/>
      <c r="W325" s="752"/>
      <c r="X325" s="752"/>
      <c r="Y325" s="752"/>
      <c r="Z325" s="752"/>
      <c r="AA325" s="201"/>
      <c r="AB325" s="76"/>
      <c r="AC325" s="77"/>
      <c r="AD325" s="78"/>
    </row>
    <row r="326" spans="1:30" ht="13.2" customHeight="1">
      <c r="A326" s="83"/>
      <c r="B326" s="214"/>
      <c r="C326" s="338"/>
      <c r="D326" s="330" t="s">
        <v>1309</v>
      </c>
      <c r="E326" s="83"/>
      <c r="F326" s="194"/>
      <c r="G326" s="1773" t="s">
        <v>1312</v>
      </c>
      <c r="H326" s="1773"/>
      <c r="I326" s="1773"/>
      <c r="J326" s="1773"/>
      <c r="K326" s="1773"/>
      <c r="L326" s="1773"/>
      <c r="M326" s="1773"/>
      <c r="N326" s="1773"/>
      <c r="O326" s="1773"/>
      <c r="P326" s="1773"/>
      <c r="Q326" s="1773"/>
      <c r="R326" s="1773"/>
      <c r="S326" s="1773"/>
      <c r="T326" s="1773"/>
      <c r="U326" s="1773"/>
      <c r="V326" s="1773"/>
      <c r="W326" s="1773"/>
      <c r="X326" s="1773"/>
      <c r="Y326" s="1773"/>
      <c r="AA326" s="73"/>
      <c r="AB326" s="1098" t="s">
        <v>198</v>
      </c>
      <c r="AC326" s="1099"/>
      <c r="AD326" s="1100"/>
    </row>
    <row r="327" spans="1:30" ht="13.2" customHeight="1">
      <c r="A327" s="83"/>
      <c r="B327" s="214"/>
      <c r="C327" s="338"/>
      <c r="D327" s="330"/>
      <c r="E327" s="83"/>
      <c r="F327" s="194"/>
      <c r="G327" s="1773"/>
      <c r="H327" s="1773"/>
      <c r="I327" s="1773"/>
      <c r="J327" s="1773"/>
      <c r="K327" s="1773"/>
      <c r="L327" s="1773"/>
      <c r="M327" s="1773"/>
      <c r="N327" s="1773"/>
      <c r="O327" s="1773"/>
      <c r="P327" s="1773"/>
      <c r="Q327" s="1773"/>
      <c r="R327" s="1773"/>
      <c r="S327" s="1773"/>
      <c r="T327" s="1773"/>
      <c r="U327" s="1773"/>
      <c r="V327" s="1773"/>
      <c r="W327" s="1773"/>
      <c r="X327" s="1773"/>
      <c r="Y327" s="1773"/>
      <c r="AA327" s="73"/>
      <c r="AB327" s="1098"/>
      <c r="AC327" s="1099"/>
      <c r="AD327" s="1100"/>
    </row>
    <row r="328" spans="1:30" ht="13.2" customHeight="1">
      <c r="A328" s="83"/>
      <c r="B328" s="214"/>
      <c r="C328" s="338"/>
      <c r="D328" s="330"/>
      <c r="E328" s="83"/>
      <c r="F328" s="194"/>
      <c r="G328" s="1767" t="s">
        <v>1236</v>
      </c>
      <c r="H328" s="1767"/>
      <c r="I328" s="1767"/>
      <c r="J328" s="1767"/>
      <c r="K328" s="1767"/>
      <c r="L328" s="1767"/>
      <c r="M328" s="1768"/>
      <c r="N328" s="1110" t="s">
        <v>1237</v>
      </c>
      <c r="O328" s="1110"/>
      <c r="P328" s="1110"/>
      <c r="Q328" s="1110"/>
      <c r="R328" s="1110"/>
      <c r="S328" s="1110"/>
      <c r="T328" s="1110"/>
      <c r="U328" s="1110"/>
      <c r="V328" s="1110"/>
      <c r="W328" s="1110"/>
      <c r="X328" s="1110"/>
      <c r="Y328" s="1110"/>
      <c r="Z328" s="1110"/>
      <c r="AA328" s="73"/>
      <c r="AB328" s="1098"/>
      <c r="AC328" s="1099"/>
      <c r="AD328" s="1100"/>
    </row>
    <row r="329" spans="1:30" ht="13.2" customHeight="1">
      <c r="A329" s="83"/>
      <c r="B329" s="214"/>
      <c r="C329" s="338"/>
      <c r="D329" s="330"/>
      <c r="E329" s="83"/>
      <c r="F329" s="194"/>
      <c r="G329" s="1767"/>
      <c r="H329" s="1767"/>
      <c r="I329" s="1767"/>
      <c r="J329" s="1767"/>
      <c r="K329" s="1767"/>
      <c r="L329" s="1767"/>
      <c r="M329" s="1768"/>
      <c r="N329" s="1110"/>
      <c r="O329" s="1110"/>
      <c r="P329" s="1110"/>
      <c r="Q329" s="1110"/>
      <c r="R329" s="1110"/>
      <c r="S329" s="1110"/>
      <c r="T329" s="1110"/>
      <c r="U329" s="1110"/>
      <c r="V329" s="1110"/>
      <c r="W329" s="1110"/>
      <c r="X329" s="1110"/>
      <c r="Y329" s="1110"/>
      <c r="Z329" s="1110"/>
      <c r="AA329" s="73"/>
      <c r="AB329" s="76"/>
      <c r="AC329" s="77"/>
      <c r="AD329" s="78"/>
    </row>
    <row r="330" spans="1:30" ht="13.2" customHeight="1">
      <c r="A330" s="83"/>
      <c r="B330" s="214"/>
      <c r="C330" s="310"/>
      <c r="D330" s="330"/>
      <c r="E330" s="83"/>
      <c r="F330" s="194"/>
      <c r="G330" s="170"/>
      <c r="H330" s="170"/>
      <c r="I330" s="170"/>
      <c r="J330" s="170"/>
      <c r="K330" s="170"/>
      <c r="L330" s="170"/>
      <c r="M330" s="170"/>
      <c r="N330" s="170"/>
      <c r="O330" s="170"/>
      <c r="P330" s="170"/>
      <c r="Q330" s="170"/>
      <c r="R330" s="170"/>
      <c r="S330" s="170"/>
      <c r="T330" s="170"/>
      <c r="U330" s="170"/>
      <c r="V330" s="170"/>
      <c r="W330" s="170"/>
      <c r="X330" s="170"/>
      <c r="Y330" s="170"/>
      <c r="Z330" s="170"/>
      <c r="AA330" s="201"/>
      <c r="AB330" s="76"/>
      <c r="AC330" s="77"/>
      <c r="AD330" s="78"/>
    </row>
    <row r="331" spans="1:30" ht="13.2" customHeight="1">
      <c r="A331" s="83"/>
      <c r="B331" s="214"/>
      <c r="C331" s="310"/>
      <c r="D331" s="330"/>
      <c r="E331" s="83"/>
      <c r="F331" s="194"/>
      <c r="G331" s="1195" t="s">
        <v>200</v>
      </c>
      <c r="H331" s="1196"/>
      <c r="I331" s="1196"/>
      <c r="J331" s="1196"/>
      <c r="K331" s="1196"/>
      <c r="L331" s="1196"/>
      <c r="M331" s="1196"/>
      <c r="N331" s="1197"/>
      <c r="O331" s="1744"/>
      <c r="P331" s="1745"/>
      <c r="Q331" s="1745"/>
      <c r="R331" s="404" t="s">
        <v>179</v>
      </c>
      <c r="S331" s="170"/>
      <c r="T331" s="170"/>
      <c r="U331" s="170"/>
      <c r="V331" s="170"/>
      <c r="W331" s="170"/>
      <c r="X331" s="170"/>
      <c r="Y331" s="170"/>
      <c r="Z331" s="170"/>
      <c r="AA331" s="201"/>
      <c r="AB331" s="76"/>
      <c r="AC331" s="77"/>
      <c r="AD331" s="78"/>
    </row>
    <row r="332" spans="1:30" ht="13.2" customHeight="1">
      <c r="A332" s="83"/>
      <c r="B332" s="214"/>
      <c r="C332" s="310"/>
      <c r="D332" s="330"/>
      <c r="E332" s="83"/>
      <c r="F332" s="194"/>
      <c r="G332" s="1773" t="s">
        <v>1313</v>
      </c>
      <c r="H332" s="1773"/>
      <c r="I332" s="1773"/>
      <c r="J332" s="1773"/>
      <c r="K332" s="1773"/>
      <c r="L332" s="1773"/>
      <c r="M332" s="1773"/>
      <c r="N332" s="1773"/>
      <c r="O332" s="1773"/>
      <c r="P332" s="1773"/>
      <c r="Q332" s="1773"/>
      <c r="R332" s="1773"/>
      <c r="S332" s="1773"/>
      <c r="T332" s="1773"/>
      <c r="U332" s="1773"/>
      <c r="V332" s="1773"/>
      <c r="W332" s="1773"/>
      <c r="X332" s="1773"/>
      <c r="Y332" s="1773"/>
      <c r="Z332" s="1773"/>
      <c r="AA332" s="753"/>
      <c r="AB332" s="76"/>
      <c r="AC332" s="77"/>
      <c r="AD332" s="78"/>
    </row>
    <row r="333" spans="1:30" ht="13.2" customHeight="1">
      <c r="A333" s="83"/>
      <c r="B333" s="214"/>
      <c r="C333" s="310"/>
      <c r="D333" s="330"/>
      <c r="E333" s="83"/>
      <c r="F333" s="194"/>
      <c r="G333" s="1773"/>
      <c r="H333" s="1773"/>
      <c r="I333" s="1773"/>
      <c r="J333" s="1773"/>
      <c r="K333" s="1773"/>
      <c r="L333" s="1773"/>
      <c r="M333" s="1773"/>
      <c r="N333" s="1773"/>
      <c r="O333" s="1773"/>
      <c r="P333" s="1773"/>
      <c r="Q333" s="1773"/>
      <c r="R333" s="1773"/>
      <c r="S333" s="1773"/>
      <c r="T333" s="1773"/>
      <c r="U333" s="1773"/>
      <c r="V333" s="1773"/>
      <c r="W333" s="1773"/>
      <c r="X333" s="1773"/>
      <c r="Y333" s="1773"/>
      <c r="Z333" s="1773"/>
      <c r="AA333" s="753"/>
      <c r="AB333" s="76"/>
      <c r="AC333" s="77"/>
      <c r="AD333" s="78"/>
    </row>
    <row r="334" spans="1:30" ht="13.2" customHeight="1">
      <c r="A334" s="83"/>
      <c r="B334" s="214"/>
      <c r="C334" s="310"/>
      <c r="D334" s="330"/>
      <c r="E334" s="83"/>
      <c r="F334" s="194"/>
      <c r="G334" s="1774"/>
      <c r="H334" s="1774"/>
      <c r="I334" s="1774"/>
      <c r="J334" s="1774"/>
      <c r="K334" s="1774"/>
      <c r="L334" s="1774"/>
      <c r="M334" s="1774"/>
      <c r="N334" s="1774"/>
      <c r="O334" s="1774"/>
      <c r="P334" s="1774"/>
      <c r="Q334" s="1774"/>
      <c r="R334" s="1774"/>
      <c r="S334" s="1774"/>
      <c r="T334" s="1774"/>
      <c r="U334" s="1774"/>
      <c r="V334" s="1774"/>
      <c r="W334" s="1774"/>
      <c r="X334" s="1774"/>
      <c r="Y334" s="1774"/>
      <c r="Z334" s="1774"/>
      <c r="AA334" s="753"/>
      <c r="AB334" s="76"/>
      <c r="AC334" s="77"/>
      <c r="AD334" s="78"/>
    </row>
    <row r="335" spans="1:30" ht="13.2" customHeight="1">
      <c r="A335" s="83"/>
      <c r="B335" s="214"/>
      <c r="C335" s="310"/>
      <c r="D335" s="330"/>
      <c r="E335" s="83"/>
      <c r="F335" s="194"/>
      <c r="G335" s="1758"/>
      <c r="H335" s="1759"/>
      <c r="I335" s="1759"/>
      <c r="J335" s="1759"/>
      <c r="K335" s="1759"/>
      <c r="L335" s="1759"/>
      <c r="M335" s="1759"/>
      <c r="N335" s="1759"/>
      <c r="O335" s="1759"/>
      <c r="P335" s="1759"/>
      <c r="Q335" s="1759"/>
      <c r="R335" s="1759"/>
      <c r="S335" s="1759"/>
      <c r="T335" s="1759"/>
      <c r="U335" s="1759"/>
      <c r="V335" s="1759"/>
      <c r="W335" s="1759"/>
      <c r="X335" s="1759"/>
      <c r="Y335" s="1759"/>
      <c r="Z335" s="1760"/>
      <c r="AA335" s="201"/>
      <c r="AB335" s="76"/>
      <c r="AC335" s="77"/>
      <c r="AD335" s="78"/>
    </row>
    <row r="336" spans="1:30" ht="13.2" customHeight="1">
      <c r="A336" s="83"/>
      <c r="B336" s="214"/>
      <c r="C336" s="310"/>
      <c r="D336" s="330"/>
      <c r="E336" s="83"/>
      <c r="F336" s="194"/>
      <c r="G336" s="1761"/>
      <c r="H336" s="1762"/>
      <c r="I336" s="1762"/>
      <c r="J336" s="1762"/>
      <c r="K336" s="1762"/>
      <c r="L336" s="1762"/>
      <c r="M336" s="1762"/>
      <c r="N336" s="1762"/>
      <c r="O336" s="1762"/>
      <c r="P336" s="1762"/>
      <c r="Q336" s="1762"/>
      <c r="R336" s="1762"/>
      <c r="S336" s="1762"/>
      <c r="T336" s="1762"/>
      <c r="U336" s="1762"/>
      <c r="V336" s="1762"/>
      <c r="W336" s="1762"/>
      <c r="X336" s="1762"/>
      <c r="Y336" s="1762"/>
      <c r="Z336" s="1763"/>
      <c r="AA336" s="201"/>
      <c r="AB336" s="76"/>
      <c r="AC336" s="77"/>
      <c r="AD336" s="78"/>
    </row>
    <row r="337" spans="1:30" ht="13.2" customHeight="1">
      <c r="A337" s="83"/>
      <c r="B337" s="214"/>
      <c r="C337" s="310"/>
      <c r="D337" s="330"/>
      <c r="E337" s="81"/>
      <c r="F337" s="194"/>
      <c r="G337" s="1764"/>
      <c r="H337" s="1765"/>
      <c r="I337" s="1765"/>
      <c r="J337" s="1765"/>
      <c r="K337" s="1765"/>
      <c r="L337" s="1765"/>
      <c r="M337" s="1765"/>
      <c r="N337" s="1765"/>
      <c r="O337" s="1765"/>
      <c r="P337" s="1765"/>
      <c r="Q337" s="1765"/>
      <c r="R337" s="1765"/>
      <c r="S337" s="1765"/>
      <c r="T337" s="1765"/>
      <c r="U337" s="1765"/>
      <c r="V337" s="1765"/>
      <c r="W337" s="1765"/>
      <c r="X337" s="1765"/>
      <c r="Y337" s="1765"/>
      <c r="Z337" s="1766"/>
      <c r="AA337" s="201"/>
      <c r="AB337" s="76"/>
      <c r="AC337" s="77"/>
      <c r="AD337" s="78"/>
    </row>
    <row r="338" spans="1:30" ht="13.2" customHeight="1">
      <c r="A338" s="83"/>
      <c r="B338" s="214"/>
      <c r="C338" s="310"/>
      <c r="D338" s="330"/>
      <c r="E338" s="81"/>
      <c r="F338" s="194"/>
      <c r="G338" s="1933" t="s">
        <v>210</v>
      </c>
      <c r="H338" s="1933"/>
      <c r="I338" s="1933"/>
      <c r="J338" s="1933"/>
      <c r="K338" s="1933"/>
      <c r="L338" s="1933"/>
      <c r="M338" s="1933"/>
      <c r="N338" s="1933"/>
      <c r="O338" s="1933"/>
      <c r="P338" s="1933"/>
      <c r="Q338" s="1933"/>
      <c r="R338" s="1933"/>
      <c r="S338" s="1933"/>
      <c r="T338" s="1933"/>
      <c r="U338" s="1933"/>
      <c r="V338" s="1933"/>
      <c r="W338" s="1933"/>
      <c r="X338" s="1933"/>
      <c r="Y338" s="1933"/>
      <c r="Z338" s="1933"/>
      <c r="AA338" s="201"/>
      <c r="AB338" s="331"/>
      <c r="AC338" s="332"/>
      <c r="AD338" s="333"/>
    </row>
    <row r="339" spans="1:30" ht="13.2" customHeight="1">
      <c r="A339" s="83"/>
      <c r="B339" s="214"/>
      <c r="C339" s="310"/>
      <c r="D339" s="330"/>
      <c r="E339" s="81"/>
      <c r="F339" s="194"/>
      <c r="G339" s="1934"/>
      <c r="H339" s="1934"/>
      <c r="I339" s="1934"/>
      <c r="J339" s="1934"/>
      <c r="K339" s="1934"/>
      <c r="L339" s="1934"/>
      <c r="M339" s="1934"/>
      <c r="N339" s="1934"/>
      <c r="O339" s="1934"/>
      <c r="P339" s="1934"/>
      <c r="Q339" s="1934"/>
      <c r="R339" s="1934"/>
      <c r="S339" s="1934"/>
      <c r="T339" s="1934"/>
      <c r="U339" s="1934"/>
      <c r="V339" s="1934"/>
      <c r="W339" s="1934"/>
      <c r="X339" s="1934"/>
      <c r="Y339" s="1934"/>
      <c r="Z339" s="1934"/>
      <c r="AA339" s="201"/>
      <c r="AB339" s="331"/>
      <c r="AC339" s="332"/>
      <c r="AD339" s="333"/>
    </row>
    <row r="340" spans="1:30" ht="13.2" customHeight="1">
      <c r="A340" s="83"/>
      <c r="B340" s="214"/>
      <c r="C340" s="310"/>
      <c r="D340" s="330"/>
      <c r="E340" s="81"/>
      <c r="F340" s="194"/>
      <c r="G340" s="1758"/>
      <c r="H340" s="1759"/>
      <c r="I340" s="1759"/>
      <c r="J340" s="1759"/>
      <c r="K340" s="1759"/>
      <c r="L340" s="1759"/>
      <c r="M340" s="1759"/>
      <c r="N340" s="1759"/>
      <c r="O340" s="1759"/>
      <c r="P340" s="1759"/>
      <c r="Q340" s="1759"/>
      <c r="R340" s="1759"/>
      <c r="S340" s="1759"/>
      <c r="T340" s="1759"/>
      <c r="U340" s="1759"/>
      <c r="V340" s="1759"/>
      <c r="W340" s="1759"/>
      <c r="X340" s="1759"/>
      <c r="Y340" s="1759"/>
      <c r="Z340" s="1760"/>
      <c r="AA340" s="201"/>
      <c r="AB340" s="331"/>
      <c r="AC340" s="332"/>
      <c r="AD340" s="333"/>
    </row>
    <row r="341" spans="1:30" ht="13.2" customHeight="1">
      <c r="A341" s="83"/>
      <c r="B341" s="214"/>
      <c r="C341" s="310"/>
      <c r="D341" s="330"/>
      <c r="E341" s="81"/>
      <c r="F341" s="194"/>
      <c r="G341" s="1761"/>
      <c r="H341" s="1762"/>
      <c r="I341" s="1762"/>
      <c r="J341" s="1762"/>
      <c r="K341" s="1762"/>
      <c r="L341" s="1762"/>
      <c r="M341" s="1762"/>
      <c r="N341" s="1762"/>
      <c r="O341" s="1762"/>
      <c r="P341" s="1762"/>
      <c r="Q341" s="1762"/>
      <c r="R341" s="1762"/>
      <c r="S341" s="1762"/>
      <c r="T341" s="1762"/>
      <c r="U341" s="1762"/>
      <c r="V341" s="1762"/>
      <c r="W341" s="1762"/>
      <c r="X341" s="1762"/>
      <c r="Y341" s="1762"/>
      <c r="Z341" s="1763"/>
      <c r="AA341" s="201"/>
      <c r="AB341" s="331"/>
      <c r="AC341" s="332"/>
      <c r="AD341" s="333"/>
    </row>
    <row r="342" spans="1:30" ht="13.2" customHeight="1">
      <c r="A342" s="83"/>
      <c r="B342" s="214"/>
      <c r="C342" s="310"/>
      <c r="D342" s="330"/>
      <c r="E342" s="81"/>
      <c r="F342" s="194"/>
      <c r="G342" s="1764"/>
      <c r="H342" s="1765"/>
      <c r="I342" s="1765"/>
      <c r="J342" s="1765"/>
      <c r="K342" s="1765"/>
      <c r="L342" s="1765"/>
      <c r="M342" s="1765"/>
      <c r="N342" s="1765"/>
      <c r="O342" s="1765"/>
      <c r="P342" s="1765"/>
      <c r="Q342" s="1765"/>
      <c r="R342" s="1765"/>
      <c r="S342" s="1765"/>
      <c r="T342" s="1765"/>
      <c r="U342" s="1765"/>
      <c r="V342" s="1765"/>
      <c r="W342" s="1765"/>
      <c r="X342" s="1765"/>
      <c r="Y342" s="1765"/>
      <c r="Z342" s="1766"/>
      <c r="AA342" s="201"/>
      <c r="AB342" s="331"/>
      <c r="AC342" s="332"/>
      <c r="AD342" s="333"/>
    </row>
    <row r="343" spans="1:30" ht="13.2" customHeight="1">
      <c r="A343" s="90"/>
      <c r="B343" s="220"/>
      <c r="C343" s="112"/>
      <c r="D343" s="349"/>
      <c r="E343" s="169"/>
      <c r="F343" s="721"/>
      <c r="G343" s="938"/>
      <c r="H343" s="938"/>
      <c r="I343" s="938"/>
      <c r="J343" s="938"/>
      <c r="K343" s="938"/>
      <c r="L343" s="938"/>
      <c r="M343" s="938"/>
      <c r="N343" s="938"/>
      <c r="O343" s="938"/>
      <c r="P343" s="938"/>
      <c r="Q343" s="938"/>
      <c r="R343" s="938"/>
      <c r="S343" s="938"/>
      <c r="T343" s="938"/>
      <c r="U343" s="938"/>
      <c r="V343" s="938"/>
      <c r="W343" s="938"/>
      <c r="X343" s="938"/>
      <c r="Y343" s="938"/>
      <c r="Z343" s="938"/>
      <c r="AA343" s="221"/>
      <c r="AB343" s="351"/>
      <c r="AC343" s="352"/>
      <c r="AD343" s="353"/>
    </row>
    <row r="344" spans="1:30" ht="13.2" customHeight="1">
      <c r="A344" s="426"/>
      <c r="B344" s="406"/>
      <c r="C344" s="407"/>
      <c r="D344" s="408"/>
      <c r="E344" s="405"/>
      <c r="F344" s="409"/>
      <c r="G344" s="522"/>
      <c r="H344" s="522"/>
      <c r="I344" s="522"/>
      <c r="J344" s="522"/>
      <c r="K344" s="522"/>
      <c r="L344" s="522"/>
      <c r="M344" s="522"/>
      <c r="N344" s="522"/>
      <c r="O344" s="522"/>
      <c r="P344" s="522"/>
      <c r="Q344" s="522"/>
      <c r="R344" s="522"/>
      <c r="S344" s="522"/>
      <c r="T344" s="522"/>
      <c r="U344" s="522"/>
      <c r="V344" s="522"/>
      <c r="W344" s="522"/>
      <c r="X344" s="522"/>
      <c r="Y344" s="522"/>
      <c r="Z344" s="522"/>
      <c r="AA344" s="684"/>
      <c r="AB344" s="412"/>
      <c r="AC344" s="412"/>
      <c r="AD344" s="413"/>
    </row>
    <row r="345" spans="1:30" ht="13.2" customHeight="1">
      <c r="A345" s="83"/>
      <c r="B345" s="214"/>
      <c r="C345" s="310"/>
      <c r="D345" s="330" t="s">
        <v>1233</v>
      </c>
      <c r="E345" s="1085" t="s">
        <v>1314</v>
      </c>
      <c r="F345" s="194"/>
      <c r="G345" s="1709" t="s">
        <v>114</v>
      </c>
      <c r="H345" s="1709"/>
      <c r="I345" s="1709"/>
      <c r="J345" s="1709"/>
      <c r="K345" s="1709"/>
      <c r="L345" s="1709"/>
      <c r="M345" s="1710"/>
      <c r="N345" s="1110" t="s">
        <v>113</v>
      </c>
      <c r="O345" s="1110"/>
      <c r="P345" s="1110"/>
      <c r="Q345" s="1110"/>
      <c r="R345" s="1110"/>
      <c r="S345" s="1110"/>
      <c r="T345" s="1110"/>
      <c r="U345" s="1110"/>
      <c r="V345" s="1110"/>
      <c r="W345" s="741"/>
      <c r="X345" s="741"/>
      <c r="Y345" s="741"/>
      <c r="Z345" s="741"/>
      <c r="AA345" s="201"/>
      <c r="AB345" s="1098" t="s">
        <v>363</v>
      </c>
      <c r="AC345" s="1099"/>
      <c r="AD345" s="1100"/>
    </row>
    <row r="346" spans="1:30" ht="13.2" customHeight="1">
      <c r="A346" s="83"/>
      <c r="B346" s="214"/>
      <c r="C346" s="310"/>
      <c r="D346" s="330"/>
      <c r="E346" s="1085"/>
      <c r="F346" s="194"/>
      <c r="G346" s="1709"/>
      <c r="H346" s="1709"/>
      <c r="I346" s="1709"/>
      <c r="J346" s="1709"/>
      <c r="K346" s="1709"/>
      <c r="L346" s="1709"/>
      <c r="M346" s="1710"/>
      <c r="N346" s="1110"/>
      <c r="O346" s="1110"/>
      <c r="P346" s="1110"/>
      <c r="Q346" s="1110"/>
      <c r="R346" s="1110"/>
      <c r="S346" s="1110"/>
      <c r="T346" s="1110"/>
      <c r="U346" s="1110"/>
      <c r="V346" s="1110"/>
      <c r="W346" s="741"/>
      <c r="X346" s="741"/>
      <c r="Y346" s="741"/>
      <c r="Z346" s="741"/>
      <c r="AA346" s="201"/>
      <c r="AB346" s="1098"/>
      <c r="AC346" s="1099"/>
      <c r="AD346" s="1100"/>
    </row>
    <row r="347" spans="1:30" ht="13.2" customHeight="1">
      <c r="A347" s="83"/>
      <c r="B347" s="214"/>
      <c r="C347" s="1"/>
      <c r="D347" s="330"/>
      <c r="E347" s="1085"/>
      <c r="F347" s="194"/>
      <c r="G347" s="741"/>
      <c r="H347" s="741"/>
      <c r="I347" s="741"/>
      <c r="J347" s="741"/>
      <c r="K347" s="741"/>
      <c r="L347" s="741"/>
      <c r="M347" s="741"/>
      <c r="N347" s="741"/>
      <c r="O347" s="741"/>
      <c r="P347" s="741"/>
      <c r="Q347" s="741"/>
      <c r="R347" s="741"/>
      <c r="S347" s="741"/>
      <c r="T347" s="741"/>
      <c r="U347" s="741"/>
      <c r="V347" s="741"/>
      <c r="W347" s="741"/>
      <c r="X347" s="741"/>
      <c r="Y347" s="741"/>
      <c r="Z347" s="741"/>
      <c r="AA347" s="201"/>
      <c r="AB347" s="331"/>
      <c r="AC347" s="332"/>
      <c r="AD347" s="333"/>
    </row>
    <row r="348" spans="1:30" ht="13.2" customHeight="1">
      <c r="A348" s="83"/>
      <c r="B348" s="214"/>
      <c r="C348" s="310"/>
      <c r="D348" s="330"/>
      <c r="E348" s="1085"/>
      <c r="F348" s="194"/>
      <c r="G348" s="741"/>
      <c r="H348" s="741"/>
      <c r="I348" s="741"/>
      <c r="J348" s="741"/>
      <c r="K348" s="741"/>
      <c r="L348" s="741"/>
      <c r="M348" s="741"/>
      <c r="N348" s="741"/>
      <c r="O348" s="741"/>
      <c r="P348" s="741"/>
      <c r="Q348" s="741"/>
      <c r="R348" s="741"/>
      <c r="S348" s="741"/>
      <c r="T348" s="741"/>
      <c r="U348" s="741"/>
      <c r="V348" s="741"/>
      <c r="W348" s="741"/>
      <c r="X348" s="741"/>
      <c r="Y348" s="741"/>
      <c r="Z348" s="741"/>
      <c r="AA348" s="201"/>
      <c r="AB348" s="331"/>
      <c r="AC348" s="332"/>
      <c r="AD348" s="333"/>
    </row>
    <row r="349" spans="1:30" ht="13.2" customHeight="1">
      <c r="A349" s="83"/>
      <c r="B349" s="214"/>
      <c r="C349" s="310"/>
      <c r="D349" s="330"/>
      <c r="E349" s="1085"/>
      <c r="F349" s="194"/>
      <c r="G349" s="741"/>
      <c r="H349" s="741"/>
      <c r="I349" s="741"/>
      <c r="J349" s="741"/>
      <c r="K349" s="741"/>
      <c r="L349" s="741"/>
      <c r="M349" s="741"/>
      <c r="N349" s="741"/>
      <c r="O349" s="741"/>
      <c r="P349" s="741"/>
      <c r="Q349" s="741"/>
      <c r="R349" s="741"/>
      <c r="S349" s="741"/>
      <c r="T349" s="741"/>
      <c r="U349" s="741"/>
      <c r="V349" s="741"/>
      <c r="W349" s="741"/>
      <c r="X349" s="741"/>
      <c r="Y349" s="741"/>
      <c r="Z349" s="741"/>
      <c r="AA349" s="201"/>
      <c r="AB349" s="331"/>
      <c r="AC349" s="332"/>
      <c r="AD349" s="333"/>
    </row>
    <row r="350" spans="1:30" ht="13.2" customHeight="1">
      <c r="A350" s="83"/>
      <c r="B350" s="214"/>
      <c r="C350" s="310"/>
      <c r="D350" s="330"/>
      <c r="E350" s="81"/>
      <c r="F350" s="194"/>
      <c r="G350" s="741"/>
      <c r="H350" s="741"/>
      <c r="I350" s="741"/>
      <c r="J350" s="741"/>
      <c r="K350" s="741"/>
      <c r="L350" s="741"/>
      <c r="M350" s="741"/>
      <c r="N350" s="755"/>
      <c r="O350" s="755"/>
      <c r="P350" s="755"/>
      <c r="Q350" s="755"/>
      <c r="R350" s="755"/>
      <c r="S350" s="755"/>
      <c r="T350" s="755"/>
      <c r="U350" s="755"/>
      <c r="V350" s="755"/>
      <c r="W350" s="741"/>
      <c r="X350" s="741"/>
      <c r="Y350" s="741"/>
      <c r="Z350" s="741"/>
      <c r="AA350" s="201"/>
      <c r="AB350" s="331"/>
      <c r="AC350" s="332"/>
      <c r="AD350" s="333"/>
    </row>
    <row r="351" spans="1:30" ht="13.2" customHeight="1">
      <c r="A351" s="81"/>
      <c r="B351" s="1467">
        <v>17</v>
      </c>
      <c r="C351" s="1090" t="s">
        <v>371</v>
      </c>
      <c r="D351" s="1092" t="s">
        <v>311</v>
      </c>
      <c r="E351" s="1085" t="s">
        <v>1315</v>
      </c>
      <c r="G351" s="1709" t="s">
        <v>114</v>
      </c>
      <c r="H351" s="1709"/>
      <c r="I351" s="1709"/>
      <c r="J351" s="1709"/>
      <c r="K351" s="1709"/>
      <c r="L351" s="1709"/>
      <c r="M351" s="1710"/>
      <c r="N351" s="1110" t="s">
        <v>113</v>
      </c>
      <c r="O351" s="1110"/>
      <c r="P351" s="1110"/>
      <c r="Q351" s="1110"/>
      <c r="R351" s="1110"/>
      <c r="S351" s="1110"/>
      <c r="T351" s="1110"/>
      <c r="U351" s="1110"/>
      <c r="V351" s="1110"/>
      <c r="W351" s="756"/>
      <c r="X351" s="756"/>
      <c r="Y351" s="756"/>
      <c r="AA351" s="73"/>
      <c r="AB351" s="1098" t="s">
        <v>363</v>
      </c>
      <c r="AC351" s="1099"/>
      <c r="AD351" s="1100"/>
    </row>
    <row r="352" spans="1:30" ht="13.2" customHeight="1">
      <c r="A352" s="81"/>
      <c r="B352" s="1467"/>
      <c r="C352" s="1090"/>
      <c r="D352" s="1092"/>
      <c r="E352" s="1085"/>
      <c r="G352" s="1709"/>
      <c r="H352" s="1709"/>
      <c r="I352" s="1709"/>
      <c r="J352" s="1709"/>
      <c r="K352" s="1709"/>
      <c r="L352" s="1709"/>
      <c r="M352" s="1710"/>
      <c r="N352" s="1110"/>
      <c r="O352" s="1110"/>
      <c r="P352" s="1110"/>
      <c r="Q352" s="1110"/>
      <c r="R352" s="1110"/>
      <c r="S352" s="1110"/>
      <c r="T352" s="1110"/>
      <c r="U352" s="1110"/>
      <c r="V352" s="1110"/>
      <c r="W352" s="756"/>
      <c r="X352" s="756"/>
      <c r="Y352" s="756"/>
      <c r="AA352" s="73"/>
      <c r="AB352" s="1098"/>
      <c r="AC352" s="1099"/>
      <c r="AD352" s="1100"/>
    </row>
    <row r="353" spans="1:33" ht="13.2" customHeight="1">
      <c r="A353" s="81"/>
      <c r="B353" s="195"/>
      <c r="C353" s="1090"/>
      <c r="D353" s="1092"/>
      <c r="E353" s="1085"/>
      <c r="AA353" s="73"/>
      <c r="AB353" s="331"/>
      <c r="AC353" s="332"/>
      <c r="AD353" s="333"/>
    </row>
    <row r="354" spans="1:33" ht="13.2" customHeight="1">
      <c r="A354" s="81"/>
      <c r="B354" s="195"/>
      <c r="C354" s="1090"/>
      <c r="D354" s="1092"/>
      <c r="E354" s="1085"/>
      <c r="G354" s="1928" t="s">
        <v>1316</v>
      </c>
      <c r="H354" s="1928"/>
      <c r="I354" s="1928"/>
      <c r="J354" s="1928"/>
      <c r="K354" s="1928"/>
      <c r="L354" s="1928"/>
      <c r="M354" s="1928"/>
      <c r="N354" s="1928"/>
      <c r="O354" s="1928"/>
      <c r="P354" s="1928"/>
      <c r="Q354" s="1928"/>
      <c r="R354" s="1928"/>
      <c r="S354" s="1928"/>
      <c r="T354" s="1928"/>
      <c r="U354" s="1928"/>
      <c r="V354" s="1928"/>
      <c r="W354" s="1928"/>
      <c r="X354" s="1928"/>
      <c r="Y354" s="1928"/>
      <c r="Z354" s="1928"/>
      <c r="AA354" s="73"/>
      <c r="AB354" s="331"/>
      <c r="AC354" s="332"/>
      <c r="AD354" s="333"/>
    </row>
    <row r="355" spans="1:33" ht="13.2" customHeight="1">
      <c r="A355" s="81"/>
      <c r="B355" s="195"/>
      <c r="C355" s="1090"/>
      <c r="D355" s="1092"/>
      <c r="E355" s="1085"/>
      <c r="G355" s="1928"/>
      <c r="H355" s="1928"/>
      <c r="I355" s="1928"/>
      <c r="J355" s="1928"/>
      <c r="K355" s="1928"/>
      <c r="L355" s="1928"/>
      <c r="M355" s="1928"/>
      <c r="N355" s="1928"/>
      <c r="O355" s="1928"/>
      <c r="P355" s="1928"/>
      <c r="Q355" s="1928"/>
      <c r="R355" s="1928"/>
      <c r="S355" s="1928"/>
      <c r="T355" s="1928"/>
      <c r="U355" s="1928"/>
      <c r="V355" s="1928"/>
      <c r="W355" s="1928"/>
      <c r="X355" s="1928"/>
      <c r="Y355" s="1928"/>
      <c r="Z355" s="1928"/>
      <c r="AA355" s="73"/>
      <c r="AB355" s="331"/>
      <c r="AC355" s="332"/>
      <c r="AD355" s="333"/>
    </row>
    <row r="356" spans="1:33" ht="13.2" customHeight="1">
      <c r="A356" s="81"/>
      <c r="B356" s="195"/>
      <c r="C356" s="1090"/>
      <c r="D356" s="1092"/>
      <c r="E356" s="1085"/>
      <c r="G356" s="1734"/>
      <c r="H356" s="1735"/>
      <c r="I356" s="1735"/>
      <c r="J356" s="1735"/>
      <c r="K356" s="1735"/>
      <c r="L356" s="1735"/>
      <c r="M356" s="1735"/>
      <c r="N356" s="1735"/>
      <c r="O356" s="1735"/>
      <c r="P356" s="1735"/>
      <c r="Q356" s="1735"/>
      <c r="R356" s="1735"/>
      <c r="S356" s="1735"/>
      <c r="T356" s="1735"/>
      <c r="U356" s="1735"/>
      <c r="V356" s="1735"/>
      <c r="W356" s="1735"/>
      <c r="X356" s="1735"/>
      <c r="Y356" s="1735"/>
      <c r="Z356" s="1736"/>
      <c r="AB356" s="331"/>
      <c r="AC356" s="332"/>
      <c r="AD356" s="333"/>
    </row>
    <row r="357" spans="1:33" ht="13.2" customHeight="1">
      <c r="A357" s="81"/>
      <c r="B357" s="512"/>
      <c r="C357" s="757"/>
      <c r="D357" s="330"/>
      <c r="E357" s="1085"/>
      <c r="G357" s="1740"/>
      <c r="H357" s="1741"/>
      <c r="I357" s="1741"/>
      <c r="J357" s="1741"/>
      <c r="K357" s="1741"/>
      <c r="L357" s="1741"/>
      <c r="M357" s="1741"/>
      <c r="N357" s="1741"/>
      <c r="O357" s="1741"/>
      <c r="P357" s="1741"/>
      <c r="Q357" s="1741"/>
      <c r="R357" s="1741"/>
      <c r="S357" s="1741"/>
      <c r="T357" s="1741"/>
      <c r="U357" s="1741"/>
      <c r="V357" s="1741"/>
      <c r="W357" s="1741"/>
      <c r="X357" s="1741"/>
      <c r="Y357" s="1741"/>
      <c r="Z357" s="1742"/>
      <c r="AB357" s="331"/>
      <c r="AC357" s="332"/>
      <c r="AD357" s="333"/>
    </row>
    <row r="358" spans="1:33" ht="13.2" customHeight="1">
      <c r="A358" s="83"/>
      <c r="B358" s="195"/>
      <c r="C358" s="310"/>
      <c r="D358" s="330"/>
      <c r="E358" s="83"/>
      <c r="F358" s="758"/>
      <c r="N358" s="758"/>
      <c r="O358" s="758"/>
      <c r="P358" s="758"/>
      <c r="Q358" s="758"/>
      <c r="R358" s="758"/>
      <c r="S358" s="758"/>
      <c r="T358" s="758"/>
      <c r="U358" s="758"/>
      <c r="V358" s="758"/>
      <c r="W358" s="758"/>
      <c r="X358" s="758"/>
      <c r="Y358" s="758"/>
      <c r="Z358" s="758"/>
      <c r="AA358" s="759"/>
      <c r="AB358" s="1929"/>
      <c r="AC358" s="1930"/>
      <c r="AD358" s="1931"/>
    </row>
    <row r="359" spans="1:33" ht="13.2" customHeight="1">
      <c r="A359" s="1085" t="s">
        <v>1317</v>
      </c>
      <c r="B359" s="195">
        <v>18</v>
      </c>
      <c r="C359" s="1932" t="s">
        <v>1318</v>
      </c>
      <c r="D359" s="330" t="s">
        <v>311</v>
      </c>
      <c r="E359" s="1085" t="s">
        <v>1319</v>
      </c>
      <c r="G359" s="1709" t="s">
        <v>114</v>
      </c>
      <c r="H359" s="1709"/>
      <c r="I359" s="1709"/>
      <c r="J359" s="1709"/>
      <c r="K359" s="1709"/>
      <c r="L359" s="1709"/>
      <c r="M359" s="1710"/>
      <c r="N359" s="1110" t="s">
        <v>113</v>
      </c>
      <c r="O359" s="1110"/>
      <c r="P359" s="1110"/>
      <c r="Q359" s="1110"/>
      <c r="R359" s="1110"/>
      <c r="S359" s="1110"/>
      <c r="T359" s="1110"/>
      <c r="U359" s="1110"/>
      <c r="V359" s="1110"/>
      <c r="W359" s="99"/>
      <c r="X359" s="99"/>
      <c r="Y359" s="99"/>
      <c r="Z359" s="99"/>
      <c r="AA359" s="760"/>
      <c r="AB359" s="1098" t="s">
        <v>198</v>
      </c>
      <c r="AC359" s="1099"/>
      <c r="AD359" s="1100"/>
    </row>
    <row r="360" spans="1:33" ht="13.2" customHeight="1">
      <c r="A360" s="1085"/>
      <c r="B360" s="1"/>
      <c r="C360" s="1932"/>
      <c r="D360" s="330"/>
      <c r="E360" s="1085"/>
      <c r="G360" s="1709"/>
      <c r="H360" s="1709"/>
      <c r="I360" s="1709"/>
      <c r="J360" s="1709"/>
      <c r="K360" s="1709"/>
      <c r="L360" s="1709"/>
      <c r="M360" s="1710"/>
      <c r="N360" s="1110"/>
      <c r="O360" s="1110"/>
      <c r="P360" s="1110"/>
      <c r="Q360" s="1110"/>
      <c r="R360" s="1110"/>
      <c r="S360" s="1110"/>
      <c r="T360" s="1110"/>
      <c r="U360" s="1110"/>
      <c r="V360" s="1110"/>
      <c r="W360" s="385"/>
      <c r="X360" s="385"/>
      <c r="Y360" s="385"/>
      <c r="Z360" s="211"/>
      <c r="AA360" s="73"/>
      <c r="AB360" s="1098"/>
      <c r="AC360" s="1099"/>
      <c r="AD360" s="1100"/>
    </row>
    <row r="361" spans="1:33" ht="13.2" customHeight="1">
      <c r="A361" s="1085"/>
      <c r="B361" s="699"/>
      <c r="C361" s="350"/>
      <c r="D361" s="330"/>
      <c r="E361" s="1085"/>
      <c r="G361" s="385"/>
      <c r="H361" s="385"/>
      <c r="I361" s="385"/>
      <c r="J361" s="385"/>
      <c r="K361" s="385"/>
      <c r="L361" s="385"/>
      <c r="M361" s="385"/>
      <c r="N361" s="385"/>
      <c r="O361" s="385"/>
      <c r="P361" s="385"/>
      <c r="Q361" s="385"/>
      <c r="R361" s="385"/>
      <c r="S361" s="385"/>
      <c r="T361" s="385"/>
      <c r="U361" s="385"/>
      <c r="V361" s="385"/>
      <c r="W361" s="385"/>
      <c r="X361" s="385"/>
      <c r="Y361" s="385"/>
      <c r="Z361" s="211"/>
      <c r="AA361" s="73"/>
      <c r="AB361" s="1098"/>
      <c r="AC361" s="1099"/>
      <c r="AD361" s="1100"/>
    </row>
    <row r="362" spans="1:33" ht="13.2" customHeight="1">
      <c r="A362" s="1085"/>
      <c r="B362" s="699"/>
      <c r="C362" s="338"/>
      <c r="D362" s="330"/>
      <c r="E362" s="1085"/>
      <c r="G362" s="385"/>
      <c r="H362" s="385"/>
      <c r="I362" s="385"/>
      <c r="J362" s="385"/>
      <c r="K362" s="385"/>
      <c r="L362" s="385"/>
      <c r="M362" s="385"/>
      <c r="N362" s="385"/>
      <c r="O362" s="385"/>
      <c r="P362" s="385"/>
      <c r="Q362" s="385"/>
      <c r="R362" s="385"/>
      <c r="S362" s="385"/>
      <c r="T362" s="385"/>
      <c r="U362" s="385"/>
      <c r="V362" s="385"/>
      <c r="W362" s="385"/>
      <c r="X362" s="385"/>
      <c r="Y362" s="385"/>
      <c r="Z362" s="211"/>
      <c r="AA362" s="73"/>
      <c r="AB362" s="331"/>
      <c r="AC362" s="332"/>
      <c r="AD362" s="333"/>
    </row>
    <row r="363" spans="1:33" ht="13.2" customHeight="1">
      <c r="A363" s="81"/>
      <c r="B363" s="699"/>
      <c r="C363" s="338"/>
      <c r="D363" s="330"/>
      <c r="E363" s="1085"/>
      <c r="G363" s="385"/>
      <c r="H363" s="385"/>
      <c r="I363" s="385"/>
      <c r="J363" s="385"/>
      <c r="K363" s="385"/>
      <c r="L363" s="385"/>
      <c r="M363" s="385"/>
      <c r="N363" s="385"/>
      <c r="O363" s="385"/>
      <c r="P363" s="385"/>
      <c r="Q363" s="385"/>
      <c r="R363" s="385"/>
      <c r="S363" s="385"/>
      <c r="T363" s="385"/>
      <c r="U363" s="385"/>
      <c r="V363" s="385"/>
      <c r="W363" s="385"/>
      <c r="X363" s="385"/>
      <c r="Y363" s="385"/>
      <c r="Z363" s="211"/>
      <c r="AA363" s="73"/>
      <c r="AB363" s="331"/>
      <c r="AC363" s="332"/>
      <c r="AD363" s="333"/>
    </row>
    <row r="364" spans="1:33" ht="13.2" customHeight="1">
      <c r="A364" s="83"/>
      <c r="B364" s="699"/>
      <c r="C364" s="338"/>
      <c r="D364" s="330"/>
      <c r="E364" s="1085"/>
      <c r="G364" s="385"/>
      <c r="H364" s="385"/>
      <c r="I364" s="385"/>
      <c r="J364" s="385"/>
      <c r="K364" s="385"/>
      <c r="L364" s="385"/>
      <c r="M364" s="385"/>
      <c r="N364" s="761"/>
      <c r="O364" s="761"/>
      <c r="P364" s="761"/>
      <c r="Q364" s="761"/>
      <c r="R364" s="761"/>
      <c r="S364" s="761"/>
      <c r="T364" s="761"/>
      <c r="U364" s="761"/>
      <c r="V364" s="761"/>
      <c r="W364" s="385"/>
      <c r="X364" s="385"/>
      <c r="Y364" s="385"/>
      <c r="Z364" s="211"/>
      <c r="AA364" s="73"/>
      <c r="AB364" s="331"/>
      <c r="AC364" s="332"/>
      <c r="AD364" s="333"/>
    </row>
    <row r="365" spans="1:33" ht="13.2" customHeight="1">
      <c r="A365" s="83"/>
      <c r="B365" s="699"/>
      <c r="C365" s="359"/>
      <c r="D365" s="330" t="s">
        <v>311</v>
      </c>
      <c r="E365" s="1109" t="s">
        <v>1320</v>
      </c>
      <c r="F365" s="72"/>
      <c r="G365" s="1709" t="s">
        <v>114</v>
      </c>
      <c r="H365" s="1709"/>
      <c r="I365" s="1709"/>
      <c r="J365" s="1709"/>
      <c r="K365" s="1709"/>
      <c r="L365" s="1709"/>
      <c r="M365" s="1710"/>
      <c r="N365" s="1110" t="s">
        <v>113</v>
      </c>
      <c r="O365" s="1110"/>
      <c r="P365" s="1110"/>
      <c r="Q365" s="1110"/>
      <c r="R365" s="1110"/>
      <c r="S365" s="1110"/>
      <c r="T365" s="1110"/>
      <c r="U365" s="1110"/>
      <c r="V365" s="1110"/>
      <c r="W365" s="72"/>
      <c r="AA365" s="73"/>
      <c r="AB365" s="1098" t="s">
        <v>363</v>
      </c>
      <c r="AC365" s="1099"/>
      <c r="AD365" s="1100"/>
    </row>
    <row r="366" spans="1:33" ht="13.2" customHeight="1">
      <c r="A366" s="83"/>
      <c r="B366" s="699"/>
      <c r="C366" s="310"/>
      <c r="D366" s="330"/>
      <c r="E366" s="1109"/>
      <c r="G366" s="1709"/>
      <c r="H366" s="1709"/>
      <c r="I366" s="1709"/>
      <c r="J366" s="1709"/>
      <c r="K366" s="1709"/>
      <c r="L366" s="1709"/>
      <c r="M366" s="1710"/>
      <c r="N366" s="1110"/>
      <c r="O366" s="1110"/>
      <c r="P366" s="1110"/>
      <c r="Q366" s="1110"/>
      <c r="R366" s="1110"/>
      <c r="S366" s="1110"/>
      <c r="T366" s="1110"/>
      <c r="U366" s="1110"/>
      <c r="V366" s="1110"/>
      <c r="AA366" s="73"/>
      <c r="AB366" s="1098"/>
      <c r="AC366" s="1099"/>
      <c r="AD366" s="1100"/>
    </row>
    <row r="367" spans="1:33" ht="13.2" customHeight="1">
      <c r="A367" s="83"/>
      <c r="B367" s="699"/>
      <c r="C367" s="310"/>
      <c r="D367" s="330"/>
      <c r="E367" s="83"/>
      <c r="G367" s="641"/>
      <c r="H367" s="641"/>
      <c r="I367" s="641"/>
      <c r="J367" s="641"/>
      <c r="K367" s="641"/>
      <c r="L367" s="641"/>
      <c r="M367" s="641"/>
      <c r="AA367" s="73"/>
      <c r="AB367" s="1098"/>
      <c r="AC367" s="1099"/>
      <c r="AD367" s="1100"/>
    </row>
    <row r="368" spans="1:33" ht="13.2" customHeight="1">
      <c r="A368" s="83"/>
      <c r="B368" s="699"/>
      <c r="C368" s="310"/>
      <c r="D368" s="330"/>
      <c r="E368" s="83"/>
      <c r="G368" s="171"/>
      <c r="H368" s="171"/>
      <c r="I368" s="171"/>
      <c r="J368" s="171"/>
      <c r="K368" s="171"/>
      <c r="L368" s="171"/>
      <c r="M368" s="171"/>
      <c r="N368" s="170"/>
      <c r="O368" s="170"/>
      <c r="P368" s="170"/>
      <c r="Q368" s="170"/>
      <c r="R368" s="170"/>
      <c r="S368" s="170"/>
      <c r="T368" s="170"/>
      <c r="V368" s="170"/>
      <c r="AA368" s="73"/>
      <c r="AB368" s="1098"/>
      <c r="AC368" s="1099"/>
      <c r="AD368" s="1100"/>
      <c r="AG368" s="762"/>
    </row>
    <row r="369" spans="1:30" ht="13.2" customHeight="1">
      <c r="A369" s="83"/>
      <c r="B369" s="82"/>
      <c r="C369" s="310"/>
      <c r="D369" s="330" t="s">
        <v>311</v>
      </c>
      <c r="E369" s="1085" t="s">
        <v>1321</v>
      </c>
      <c r="G369" s="1709" t="s">
        <v>114</v>
      </c>
      <c r="H369" s="1709"/>
      <c r="I369" s="1709"/>
      <c r="J369" s="1709"/>
      <c r="K369" s="1709"/>
      <c r="L369" s="1709"/>
      <c r="M369" s="1710"/>
      <c r="N369" s="1110" t="s">
        <v>1322</v>
      </c>
      <c r="O369" s="1110"/>
      <c r="P369" s="1110"/>
      <c r="Q369" s="1110"/>
      <c r="R369" s="1110"/>
      <c r="S369" s="1110"/>
      <c r="T369" s="1110"/>
      <c r="U369" s="1110"/>
      <c r="V369" s="1110"/>
      <c r="W369" s="1110"/>
      <c r="X369" s="1110"/>
      <c r="Y369" s="1110"/>
      <c r="Z369" s="1110"/>
      <c r="AA369" s="73"/>
      <c r="AB369" s="1098" t="s">
        <v>363</v>
      </c>
      <c r="AC369" s="1099"/>
      <c r="AD369" s="1100"/>
    </row>
    <row r="370" spans="1:30" ht="13.2" customHeight="1">
      <c r="A370" s="83"/>
      <c r="B370" s="82"/>
      <c r="C370" s="310"/>
      <c r="D370" s="330"/>
      <c r="E370" s="1085"/>
      <c r="G370" s="1709"/>
      <c r="H370" s="1709"/>
      <c r="I370" s="1709"/>
      <c r="J370" s="1709"/>
      <c r="K370" s="1709"/>
      <c r="L370" s="1709"/>
      <c r="M370" s="1710"/>
      <c r="N370" s="1110"/>
      <c r="O370" s="1110"/>
      <c r="P370" s="1110"/>
      <c r="Q370" s="1110"/>
      <c r="R370" s="1110"/>
      <c r="S370" s="1110"/>
      <c r="T370" s="1110"/>
      <c r="U370" s="1110"/>
      <c r="V370" s="1110"/>
      <c r="W370" s="1110"/>
      <c r="X370" s="1110"/>
      <c r="Y370" s="1110"/>
      <c r="Z370" s="1110"/>
      <c r="AA370" s="73"/>
      <c r="AB370" s="1098"/>
      <c r="AC370" s="1099"/>
      <c r="AD370" s="1100"/>
    </row>
    <row r="371" spans="1:30" ht="13.2" customHeight="1">
      <c r="A371" s="83"/>
      <c r="B371" s="82"/>
      <c r="C371" s="310"/>
      <c r="D371" s="330"/>
      <c r="E371" s="1085"/>
      <c r="G371" s="171"/>
      <c r="H371" s="171"/>
      <c r="I371" s="171"/>
      <c r="J371" s="171"/>
      <c r="K371" s="171"/>
      <c r="L371" s="171"/>
      <c r="M371" s="171"/>
      <c r="N371" s="219"/>
      <c r="O371" s="219"/>
      <c r="P371" s="219"/>
      <c r="Q371" s="219"/>
      <c r="R371" s="219"/>
      <c r="S371" s="219"/>
      <c r="T371" s="219"/>
      <c r="U371" s="219"/>
      <c r="V371" s="219"/>
      <c r="AA371" s="73"/>
      <c r="AB371" s="1098"/>
      <c r="AC371" s="1099"/>
      <c r="AD371" s="1100"/>
    </row>
    <row r="372" spans="1:30" ht="13.2" customHeight="1">
      <c r="A372" s="83"/>
      <c r="B372" s="763"/>
      <c r="C372" s="764"/>
      <c r="D372" s="649"/>
      <c r="E372" s="765"/>
      <c r="G372" s="1902" t="s">
        <v>850</v>
      </c>
      <c r="H372" s="1902"/>
      <c r="I372" s="1902"/>
      <c r="J372" s="1902"/>
      <c r="K372" s="1902"/>
      <c r="L372" s="1902"/>
      <c r="M372" s="1902"/>
      <c r="N372" s="1902"/>
      <c r="O372" s="1902"/>
      <c r="P372" s="1902"/>
      <c r="Q372" s="1902"/>
      <c r="R372" s="1902"/>
      <c r="S372" s="1902"/>
      <c r="T372" s="1902"/>
      <c r="U372" s="1902"/>
      <c r="V372" s="1902"/>
      <c r="W372" s="1902"/>
      <c r="X372" s="1902"/>
      <c r="Y372" s="1902"/>
      <c r="Z372" s="1902"/>
      <c r="AA372" s="73"/>
      <c r="AB372" s="76"/>
      <c r="AC372" s="77"/>
      <c r="AD372" s="78"/>
    </row>
    <row r="373" spans="1:30" ht="13.2" customHeight="1">
      <c r="A373" s="83"/>
      <c r="B373" s="766"/>
      <c r="C373" s="767"/>
      <c r="D373" s="768"/>
      <c r="E373" s="769"/>
      <c r="F373" s="736"/>
      <c r="G373" s="1922"/>
      <c r="H373" s="1923"/>
      <c r="I373" s="1923"/>
      <c r="J373" s="1923"/>
      <c r="K373" s="1923"/>
      <c r="L373" s="1923"/>
      <c r="M373" s="1923"/>
      <c r="N373" s="1923"/>
      <c r="O373" s="1923"/>
      <c r="P373" s="1923"/>
      <c r="Q373" s="1923"/>
      <c r="R373" s="1923"/>
      <c r="S373" s="1923"/>
      <c r="T373" s="1923"/>
      <c r="U373" s="1923"/>
      <c r="V373" s="1923"/>
      <c r="W373" s="1923"/>
      <c r="X373" s="1923"/>
      <c r="Y373" s="1923"/>
      <c r="Z373" s="1924"/>
      <c r="AA373" s="770"/>
      <c r="AB373" s="771"/>
      <c r="AC373" s="772"/>
      <c r="AD373" s="773"/>
    </row>
    <row r="374" spans="1:30" ht="13.2" customHeight="1">
      <c r="A374" s="83"/>
      <c r="B374" s="766"/>
      <c r="C374" s="767"/>
      <c r="D374" s="768"/>
      <c r="E374" s="769"/>
      <c r="F374" s="736"/>
      <c r="G374" s="1925"/>
      <c r="H374" s="1926"/>
      <c r="I374" s="1926"/>
      <c r="J374" s="1926"/>
      <c r="K374" s="1926"/>
      <c r="L374" s="1926"/>
      <c r="M374" s="1926"/>
      <c r="N374" s="1926"/>
      <c r="O374" s="1926"/>
      <c r="P374" s="1926"/>
      <c r="Q374" s="1926"/>
      <c r="R374" s="1926"/>
      <c r="S374" s="1926"/>
      <c r="T374" s="1926"/>
      <c r="U374" s="1926"/>
      <c r="V374" s="1926"/>
      <c r="W374" s="1926"/>
      <c r="X374" s="1926"/>
      <c r="Y374" s="1926"/>
      <c r="Z374" s="1927"/>
      <c r="AA374" s="770"/>
      <c r="AB374" s="771"/>
      <c r="AC374" s="772"/>
      <c r="AD374" s="773"/>
    </row>
    <row r="375" spans="1:30" ht="13.2" customHeight="1">
      <c r="A375" s="83"/>
      <c r="B375" s="766"/>
      <c r="C375" s="767"/>
      <c r="D375" s="768"/>
      <c r="E375" s="769"/>
      <c r="F375" s="736"/>
      <c r="G375" s="939"/>
      <c r="H375" s="939"/>
      <c r="I375" s="939"/>
      <c r="J375" s="939"/>
      <c r="K375" s="939"/>
      <c r="L375" s="939"/>
      <c r="M375" s="939"/>
      <c r="N375" s="939"/>
      <c r="O375" s="939"/>
      <c r="P375" s="939"/>
      <c r="Q375" s="939"/>
      <c r="R375" s="939"/>
      <c r="S375" s="939"/>
      <c r="T375" s="939"/>
      <c r="U375" s="939"/>
      <c r="V375" s="939"/>
      <c r="W375" s="939"/>
      <c r="X375" s="939"/>
      <c r="Y375" s="939"/>
      <c r="Z375" s="939"/>
      <c r="AA375" s="770"/>
      <c r="AB375" s="771"/>
      <c r="AC375" s="772"/>
      <c r="AD375" s="773"/>
    </row>
    <row r="376" spans="1:30" ht="13.2" customHeight="1">
      <c r="A376" s="650"/>
      <c r="B376" s="195"/>
      <c r="C376" s="774"/>
      <c r="D376" s="678"/>
      <c r="E376" s="1085" t="s">
        <v>1323</v>
      </c>
      <c r="G376" s="775"/>
      <c r="H376" s="775"/>
      <c r="I376" s="775"/>
      <c r="J376" s="775"/>
      <c r="K376" s="775"/>
      <c r="L376" s="775"/>
      <c r="M376" s="775"/>
      <c r="N376" s="775"/>
      <c r="O376" s="775"/>
      <c r="P376" s="775"/>
      <c r="Q376" s="775"/>
      <c r="R376" s="775"/>
      <c r="S376" s="775"/>
      <c r="T376" s="775"/>
      <c r="U376" s="775"/>
      <c r="V376" s="775"/>
      <c r="W376" s="775"/>
      <c r="X376" s="775"/>
      <c r="Y376" s="775"/>
      <c r="Z376" s="775"/>
      <c r="AA376" s="218"/>
      <c r="AB376" s="1098"/>
      <c r="AC376" s="1099"/>
      <c r="AD376" s="1100"/>
    </row>
    <row r="377" spans="1:30" ht="13.2" customHeight="1">
      <c r="A377" s="650"/>
      <c r="B377" s="195"/>
      <c r="C377" s="774"/>
      <c r="D377" s="776"/>
      <c r="E377" s="1085"/>
      <c r="G377" s="775"/>
      <c r="H377" s="775"/>
      <c r="I377" s="775"/>
      <c r="J377" s="775"/>
      <c r="K377" s="775"/>
      <c r="L377" s="775"/>
      <c r="M377" s="775"/>
      <c r="N377" s="775"/>
      <c r="O377" s="775"/>
      <c r="P377" s="775"/>
      <c r="Q377" s="775"/>
      <c r="R377" s="775"/>
      <c r="S377" s="775"/>
      <c r="T377" s="775"/>
      <c r="U377" s="775"/>
      <c r="V377" s="775"/>
      <c r="W377" s="775"/>
      <c r="X377" s="775"/>
      <c r="Y377" s="775"/>
      <c r="Z377" s="775"/>
      <c r="AA377" s="218"/>
      <c r="AB377" s="1098"/>
      <c r="AC377" s="1099"/>
      <c r="AD377" s="1100"/>
    </row>
    <row r="378" spans="1:30" ht="13.2" customHeight="1">
      <c r="A378" s="650"/>
      <c r="B378" s="82"/>
      <c r="C378" s="774"/>
      <c r="D378" s="330" t="s">
        <v>311</v>
      </c>
      <c r="E378" s="1109" t="s">
        <v>1324</v>
      </c>
      <c r="G378" s="1709" t="s">
        <v>114</v>
      </c>
      <c r="H378" s="1709"/>
      <c r="I378" s="1709"/>
      <c r="J378" s="1709"/>
      <c r="K378" s="1709"/>
      <c r="L378" s="1709"/>
      <c r="M378" s="1710"/>
      <c r="N378" s="1110" t="s">
        <v>113</v>
      </c>
      <c r="O378" s="1110"/>
      <c r="P378" s="1110"/>
      <c r="Q378" s="1110"/>
      <c r="R378" s="1110"/>
      <c r="S378" s="1110"/>
      <c r="T378" s="1110"/>
      <c r="U378" s="1110"/>
      <c r="V378" s="1110"/>
      <c r="AA378" s="73"/>
      <c r="AB378" s="1098" t="s">
        <v>363</v>
      </c>
      <c r="AC378" s="1099"/>
      <c r="AD378" s="1100"/>
    </row>
    <row r="379" spans="1:30" ht="13.2" customHeight="1">
      <c r="A379" s="650"/>
      <c r="B379" s="82"/>
      <c r="C379" s="774"/>
      <c r="D379" s="330"/>
      <c r="E379" s="1109"/>
      <c r="G379" s="1709"/>
      <c r="H379" s="1709"/>
      <c r="I379" s="1709"/>
      <c r="J379" s="1709"/>
      <c r="K379" s="1709"/>
      <c r="L379" s="1709"/>
      <c r="M379" s="1710"/>
      <c r="N379" s="1110"/>
      <c r="O379" s="1110"/>
      <c r="P379" s="1110"/>
      <c r="Q379" s="1110"/>
      <c r="R379" s="1110"/>
      <c r="S379" s="1110"/>
      <c r="T379" s="1110"/>
      <c r="U379" s="1110"/>
      <c r="V379" s="1110"/>
      <c r="AA379" s="73"/>
      <c r="AB379" s="1098"/>
      <c r="AC379" s="1099"/>
      <c r="AD379" s="1100"/>
    </row>
    <row r="380" spans="1:30" ht="13.2" customHeight="1">
      <c r="A380" s="650"/>
      <c r="B380" s="82"/>
      <c r="C380" s="774"/>
      <c r="D380" s="330"/>
      <c r="E380" s="1109"/>
      <c r="AA380" s="73"/>
      <c r="AB380" s="1098"/>
      <c r="AC380" s="1099"/>
      <c r="AD380" s="1100"/>
    </row>
    <row r="381" spans="1:30" ht="13.2" customHeight="1">
      <c r="A381" s="650"/>
      <c r="B381" s="82"/>
      <c r="C381" s="774"/>
      <c r="D381" s="330"/>
      <c r="E381" s="83"/>
      <c r="G381" s="1902" t="s">
        <v>845</v>
      </c>
      <c r="H381" s="1902"/>
      <c r="I381" s="1902"/>
      <c r="J381" s="1902"/>
      <c r="K381" s="1902"/>
      <c r="L381" s="1902"/>
      <c r="M381" s="1902"/>
      <c r="N381" s="1902"/>
      <c r="O381" s="1902"/>
      <c r="P381" s="1902"/>
      <c r="Q381" s="1902"/>
      <c r="R381" s="1902"/>
      <c r="S381" s="1902"/>
      <c r="T381" s="1902"/>
      <c r="U381" s="1902"/>
      <c r="V381" s="1902"/>
      <c r="AA381" s="73"/>
      <c r="AB381" s="76"/>
      <c r="AC381" s="77"/>
      <c r="AD381" s="78"/>
    </row>
    <row r="382" spans="1:30" ht="13.2" customHeight="1">
      <c r="A382" s="650"/>
      <c r="B382" s="82"/>
      <c r="C382" s="774"/>
      <c r="D382" s="330"/>
      <c r="E382" s="83"/>
      <c r="G382" s="1612"/>
      <c r="H382" s="1613"/>
      <c r="I382" s="1613"/>
      <c r="J382" s="1613"/>
      <c r="K382" s="1613"/>
      <c r="L382" s="1613"/>
      <c r="M382" s="1613"/>
      <c r="N382" s="1613"/>
      <c r="O382" s="1613"/>
      <c r="P382" s="1613"/>
      <c r="Q382" s="1613"/>
      <c r="R382" s="1613"/>
      <c r="S382" s="1613"/>
      <c r="T382" s="1613"/>
      <c r="U382" s="1613"/>
      <c r="V382" s="1613"/>
      <c r="W382" s="1613"/>
      <c r="X382" s="1613"/>
      <c r="Y382" s="1613"/>
      <c r="Z382" s="1614"/>
      <c r="AA382" s="73"/>
      <c r="AB382" s="76"/>
      <c r="AC382" s="77"/>
      <c r="AD382" s="78"/>
    </row>
    <row r="383" spans="1:30" ht="13.2" customHeight="1">
      <c r="A383" s="650"/>
      <c r="B383" s="82"/>
      <c r="C383" s="774"/>
      <c r="D383" s="330"/>
      <c r="E383" s="83"/>
      <c r="G383" s="1615"/>
      <c r="H383" s="1616"/>
      <c r="I383" s="1616"/>
      <c r="J383" s="1616"/>
      <c r="K383" s="1616"/>
      <c r="L383" s="1616"/>
      <c r="M383" s="1616"/>
      <c r="N383" s="1616"/>
      <c r="O383" s="1616"/>
      <c r="P383" s="1616"/>
      <c r="Q383" s="1616"/>
      <c r="R383" s="1616"/>
      <c r="S383" s="1616"/>
      <c r="T383" s="1616"/>
      <c r="U383" s="1616"/>
      <c r="V383" s="1616"/>
      <c r="W383" s="1616"/>
      <c r="X383" s="1616"/>
      <c r="Y383" s="1616"/>
      <c r="Z383" s="1617"/>
      <c r="AA383" s="73"/>
      <c r="AB383" s="76"/>
      <c r="AC383" s="77"/>
      <c r="AD383" s="78"/>
    </row>
    <row r="384" spans="1:30" ht="13.2" customHeight="1">
      <c r="A384" s="691"/>
      <c r="B384" s="348"/>
      <c r="C384" s="940"/>
      <c r="D384" s="349"/>
      <c r="E384" s="90"/>
      <c r="F384" s="84"/>
      <c r="G384" s="357"/>
      <c r="H384" s="357"/>
      <c r="I384" s="357"/>
      <c r="J384" s="357"/>
      <c r="K384" s="357"/>
      <c r="L384" s="357"/>
      <c r="M384" s="357"/>
      <c r="N384" s="357"/>
      <c r="O384" s="357"/>
      <c r="P384" s="357"/>
      <c r="Q384" s="357"/>
      <c r="R384" s="357"/>
      <c r="S384" s="357"/>
      <c r="T384" s="357"/>
      <c r="U384" s="357"/>
      <c r="V384" s="357"/>
      <c r="W384" s="357"/>
      <c r="X384" s="357"/>
      <c r="Y384" s="357"/>
      <c r="Z384" s="357"/>
      <c r="AA384" s="108"/>
      <c r="AB384" s="93"/>
      <c r="AC384" s="94"/>
      <c r="AD384" s="95"/>
    </row>
    <row r="385" spans="1:30" ht="13.2" customHeight="1">
      <c r="A385" s="777"/>
      <c r="B385" s="424"/>
      <c r="C385" s="778"/>
      <c r="D385" s="408"/>
      <c r="E385" s="426"/>
      <c r="F385" s="417"/>
      <c r="G385" s="417"/>
      <c r="H385" s="417"/>
      <c r="I385" s="417"/>
      <c r="J385" s="417"/>
      <c r="K385" s="417"/>
      <c r="L385" s="417"/>
      <c r="M385" s="417"/>
      <c r="N385" s="417"/>
      <c r="O385" s="417"/>
      <c r="P385" s="417"/>
      <c r="Q385" s="417"/>
      <c r="R385" s="417"/>
      <c r="S385" s="417"/>
      <c r="T385" s="417"/>
      <c r="U385" s="417"/>
      <c r="V385" s="417"/>
      <c r="W385" s="417"/>
      <c r="X385" s="417"/>
      <c r="Y385" s="417"/>
      <c r="Z385" s="417"/>
      <c r="AA385" s="418"/>
      <c r="AB385" s="566"/>
      <c r="AC385" s="567"/>
      <c r="AD385" s="568"/>
    </row>
    <row r="386" spans="1:30" ht="13.2" customHeight="1">
      <c r="A386" s="152"/>
      <c r="B386" s="82"/>
      <c r="C386" s="774"/>
      <c r="D386" s="330" t="s">
        <v>311</v>
      </c>
      <c r="E386" s="1109" t="s">
        <v>1325</v>
      </c>
      <c r="G386" s="1709" t="s">
        <v>114</v>
      </c>
      <c r="H386" s="1709"/>
      <c r="I386" s="1709"/>
      <c r="J386" s="1709"/>
      <c r="K386" s="1709"/>
      <c r="L386" s="1709"/>
      <c r="M386" s="1710"/>
      <c r="N386" s="1110" t="s">
        <v>113</v>
      </c>
      <c r="O386" s="1110"/>
      <c r="P386" s="1110"/>
      <c r="Q386" s="1110"/>
      <c r="R386" s="1110"/>
      <c r="S386" s="1110"/>
      <c r="T386" s="1110"/>
      <c r="U386" s="1110"/>
      <c r="V386" s="1110"/>
      <c r="AA386" s="73"/>
      <c r="AB386" s="1098" t="s">
        <v>363</v>
      </c>
      <c r="AC386" s="1099"/>
      <c r="AD386" s="1100"/>
    </row>
    <row r="387" spans="1:30" ht="13.2" customHeight="1">
      <c r="A387" s="152"/>
      <c r="B387" s="82"/>
      <c r="C387" s="310"/>
      <c r="D387" s="330"/>
      <c r="E387" s="1109"/>
      <c r="G387" s="1709"/>
      <c r="H387" s="1709"/>
      <c r="I387" s="1709"/>
      <c r="J387" s="1709"/>
      <c r="K387" s="1709"/>
      <c r="L387" s="1709"/>
      <c r="M387" s="1710"/>
      <c r="N387" s="1110"/>
      <c r="O387" s="1110"/>
      <c r="P387" s="1110"/>
      <c r="Q387" s="1110"/>
      <c r="R387" s="1110"/>
      <c r="S387" s="1110"/>
      <c r="T387" s="1110"/>
      <c r="U387" s="1110"/>
      <c r="V387" s="1110"/>
      <c r="AA387" s="73"/>
      <c r="AB387" s="1098"/>
      <c r="AC387" s="1099"/>
      <c r="AD387" s="1100"/>
    </row>
    <row r="388" spans="1:30" ht="13.2" customHeight="1">
      <c r="A388" s="152"/>
      <c r="B388" s="82"/>
      <c r="C388" s="310"/>
      <c r="D388" s="330"/>
      <c r="E388" s="1109"/>
      <c r="G388" s="171"/>
      <c r="H388" s="171"/>
      <c r="I388" s="171"/>
      <c r="J388" s="171"/>
      <c r="K388" s="171"/>
      <c r="L388" s="171"/>
      <c r="M388" s="171"/>
      <c r="N388" s="746"/>
      <c r="O388" s="746"/>
      <c r="P388" s="746"/>
      <c r="Q388" s="746"/>
      <c r="R388" s="746"/>
      <c r="S388" s="746"/>
      <c r="T388" s="746"/>
      <c r="U388" s="746"/>
      <c r="V388" s="746"/>
      <c r="AA388" s="73"/>
      <c r="AB388" s="1098"/>
      <c r="AC388" s="1099"/>
      <c r="AD388" s="1100"/>
    </row>
    <row r="389" spans="1:30" ht="13.2" customHeight="1">
      <c r="A389" s="152"/>
      <c r="B389" s="82"/>
      <c r="C389" s="310"/>
      <c r="D389" s="330"/>
      <c r="E389" s="1109"/>
      <c r="G389" s="1902" t="s">
        <v>846</v>
      </c>
      <c r="H389" s="1902"/>
      <c r="I389" s="1902"/>
      <c r="J389" s="1902"/>
      <c r="K389" s="1902"/>
      <c r="L389" s="1902"/>
      <c r="M389" s="1902"/>
      <c r="N389" s="1902"/>
      <c r="O389" s="1902"/>
      <c r="P389" s="1902"/>
      <c r="Q389" s="1902"/>
      <c r="R389" s="1902"/>
      <c r="S389" s="1902"/>
      <c r="T389" s="1902"/>
      <c r="U389" s="1902"/>
      <c r="V389" s="1902"/>
      <c r="AA389" s="73"/>
      <c r="AB389" s="76"/>
      <c r="AC389" s="77"/>
      <c r="AD389" s="78"/>
    </row>
    <row r="390" spans="1:30" ht="13.2" customHeight="1">
      <c r="A390" s="152"/>
      <c r="B390" s="82"/>
      <c r="C390" s="310"/>
      <c r="D390" s="330"/>
      <c r="E390" s="1109"/>
      <c r="G390" s="1746"/>
      <c r="H390" s="1747"/>
      <c r="I390" s="1747"/>
      <c r="J390" s="1747"/>
      <c r="K390" s="1747"/>
      <c r="L390" s="1747"/>
      <c r="M390" s="1747"/>
      <c r="N390" s="1747"/>
      <c r="O390" s="1747"/>
      <c r="P390" s="1747"/>
      <c r="Q390" s="1747"/>
      <c r="R390" s="1747"/>
      <c r="S390" s="1747"/>
      <c r="T390" s="1747"/>
      <c r="U390" s="1747"/>
      <c r="V390" s="1747"/>
      <c r="W390" s="1747"/>
      <c r="X390" s="1747"/>
      <c r="Y390" s="1747"/>
      <c r="Z390" s="1748"/>
      <c r="AA390" s="73"/>
      <c r="AB390" s="76"/>
      <c r="AC390" s="77"/>
      <c r="AD390" s="78"/>
    </row>
    <row r="391" spans="1:30" ht="13.2" customHeight="1">
      <c r="A391" s="152"/>
      <c r="B391" s="82"/>
      <c r="C391" s="310"/>
      <c r="D391" s="330"/>
      <c r="E391" s="1109"/>
      <c r="G391" s="1749"/>
      <c r="H391" s="1750"/>
      <c r="I391" s="1750"/>
      <c r="J391" s="1750"/>
      <c r="K391" s="1750"/>
      <c r="L391" s="1750"/>
      <c r="M391" s="1750"/>
      <c r="N391" s="1750"/>
      <c r="O391" s="1750"/>
      <c r="P391" s="1750"/>
      <c r="Q391" s="1750"/>
      <c r="R391" s="1750"/>
      <c r="S391" s="1750"/>
      <c r="T391" s="1750"/>
      <c r="U391" s="1750"/>
      <c r="V391" s="1750"/>
      <c r="W391" s="1750"/>
      <c r="X391" s="1750"/>
      <c r="Y391" s="1750"/>
      <c r="Z391" s="1751"/>
      <c r="AA391" s="73"/>
      <c r="AB391" s="76"/>
      <c r="AC391" s="77"/>
      <c r="AD391" s="78"/>
    </row>
    <row r="392" spans="1:30" ht="13.2" customHeight="1">
      <c r="A392" s="152"/>
      <c r="B392" s="82"/>
      <c r="C392" s="310"/>
      <c r="D392" s="330"/>
      <c r="E392" s="1109"/>
      <c r="G392" s="1752"/>
      <c r="H392" s="1753"/>
      <c r="I392" s="1753"/>
      <c r="J392" s="1753"/>
      <c r="K392" s="1753"/>
      <c r="L392" s="1753"/>
      <c r="M392" s="1753"/>
      <c r="N392" s="1753"/>
      <c r="O392" s="1753"/>
      <c r="P392" s="1753"/>
      <c r="Q392" s="1753"/>
      <c r="R392" s="1753"/>
      <c r="S392" s="1753"/>
      <c r="T392" s="1753"/>
      <c r="U392" s="1753"/>
      <c r="V392" s="1753"/>
      <c r="W392" s="1753"/>
      <c r="X392" s="1753"/>
      <c r="Y392" s="1753"/>
      <c r="Z392" s="1754"/>
      <c r="AA392" s="73"/>
      <c r="AB392" s="76"/>
      <c r="AC392" s="77"/>
      <c r="AD392" s="78"/>
    </row>
    <row r="393" spans="1:30" ht="13.2" customHeight="1">
      <c r="A393" s="152"/>
      <c r="B393" s="82"/>
      <c r="C393" s="310"/>
      <c r="D393" s="330"/>
      <c r="E393" s="83"/>
      <c r="G393" s="400" t="s">
        <v>1040</v>
      </c>
      <c r="H393" s="658"/>
      <c r="I393" s="658"/>
      <c r="J393" s="658"/>
      <c r="K393" s="658"/>
      <c r="L393" s="658"/>
      <c r="M393" s="658"/>
      <c r="N393" s="658"/>
      <c r="O393" s="658"/>
      <c r="P393" s="659"/>
      <c r="Q393" s="1919" t="s">
        <v>177</v>
      </c>
      <c r="R393" s="1920"/>
      <c r="S393" s="1920"/>
      <c r="T393" s="1920"/>
      <c r="U393" s="1920"/>
      <c r="V393" s="1921"/>
      <c r="W393" s="251"/>
      <c r="X393" s="779"/>
      <c r="AB393" s="76"/>
      <c r="AC393" s="77"/>
      <c r="AD393" s="78"/>
    </row>
    <row r="394" spans="1:30" ht="13.2" customHeight="1">
      <c r="A394" s="152"/>
      <c r="B394" s="82"/>
      <c r="C394" s="310"/>
      <c r="D394" s="330"/>
      <c r="E394" s="83"/>
      <c r="G394" s="400" t="s">
        <v>1326</v>
      </c>
      <c r="H394" s="658"/>
      <c r="I394" s="658"/>
      <c r="J394" s="658"/>
      <c r="K394" s="658"/>
      <c r="L394" s="658"/>
      <c r="M394" s="658"/>
      <c r="N394" s="658"/>
      <c r="O394" s="658"/>
      <c r="P394" s="659"/>
      <c r="Q394" s="1919" t="s">
        <v>177</v>
      </c>
      <c r="R394" s="1920"/>
      <c r="S394" s="1920"/>
      <c r="T394" s="1920"/>
      <c r="U394" s="1920"/>
      <c r="V394" s="1921"/>
      <c r="W394" s="251"/>
      <c r="X394" s="251"/>
      <c r="AB394" s="76"/>
      <c r="AC394" s="77"/>
      <c r="AD394" s="78"/>
    </row>
    <row r="395" spans="1:30" ht="13.2" customHeight="1">
      <c r="A395" s="152"/>
      <c r="B395" s="82"/>
      <c r="C395" s="310"/>
      <c r="D395" s="330"/>
      <c r="E395" s="83"/>
      <c r="G395" s="400" t="s">
        <v>1041</v>
      </c>
      <c r="H395" s="658"/>
      <c r="I395" s="658"/>
      <c r="J395" s="658"/>
      <c r="K395" s="658"/>
      <c r="L395" s="658"/>
      <c r="M395" s="658"/>
      <c r="N395" s="658"/>
      <c r="O395" s="658"/>
      <c r="P395" s="659"/>
      <c r="Q395" s="1919" t="s">
        <v>177</v>
      </c>
      <c r="R395" s="1920"/>
      <c r="S395" s="1920"/>
      <c r="T395" s="1920"/>
      <c r="U395" s="1920"/>
      <c r="V395" s="1921"/>
      <c r="W395" s="251"/>
      <c r="X395" s="251"/>
      <c r="AB395" s="76"/>
      <c r="AC395" s="77"/>
      <c r="AD395" s="78"/>
    </row>
    <row r="396" spans="1:30" ht="13.2" customHeight="1">
      <c r="A396" s="152"/>
      <c r="B396" s="82"/>
      <c r="C396" s="310"/>
      <c r="D396" s="330"/>
      <c r="E396" s="83"/>
      <c r="G396" s="223"/>
      <c r="H396" s="223"/>
      <c r="I396" s="223"/>
      <c r="J396" s="223"/>
      <c r="K396" s="223"/>
      <c r="L396" s="223"/>
      <c r="M396" s="223"/>
      <c r="N396" s="223"/>
      <c r="O396" s="223"/>
      <c r="P396" s="223"/>
      <c r="Q396" s="223"/>
      <c r="R396" s="223"/>
      <c r="S396" s="223"/>
      <c r="T396" s="223"/>
      <c r="U396" s="223"/>
      <c r="V396" s="223"/>
      <c r="W396" s="223"/>
      <c r="X396" s="223"/>
      <c r="AA396" s="73"/>
      <c r="AB396" s="76"/>
      <c r="AC396" s="77"/>
      <c r="AD396" s="78"/>
    </row>
    <row r="397" spans="1:30" ht="13.2" customHeight="1">
      <c r="A397" s="83"/>
      <c r="B397" s="82"/>
      <c r="C397" s="310"/>
      <c r="D397" s="1092" t="s">
        <v>311</v>
      </c>
      <c r="E397" s="1085" t="s">
        <v>1327</v>
      </c>
      <c r="G397" s="1709" t="s">
        <v>114</v>
      </c>
      <c r="H397" s="1709"/>
      <c r="I397" s="1709"/>
      <c r="J397" s="1709"/>
      <c r="K397" s="1709"/>
      <c r="L397" s="1709"/>
      <c r="M397" s="1710"/>
      <c r="N397" s="1110" t="s">
        <v>113</v>
      </c>
      <c r="O397" s="1110"/>
      <c r="P397" s="1110"/>
      <c r="Q397" s="1110"/>
      <c r="R397" s="1110"/>
      <c r="S397" s="1110"/>
      <c r="T397" s="1110"/>
      <c r="U397" s="1110"/>
      <c r="V397" s="1110"/>
      <c r="AB397" s="1098" t="s">
        <v>363</v>
      </c>
      <c r="AC397" s="1099"/>
      <c r="AD397" s="1100"/>
    </row>
    <row r="398" spans="1:30" ht="13.2" customHeight="1">
      <c r="A398" s="83"/>
      <c r="B398" s="82"/>
      <c r="C398" s="310"/>
      <c r="D398" s="1092"/>
      <c r="E398" s="1085"/>
      <c r="G398" s="1709"/>
      <c r="H398" s="1709"/>
      <c r="I398" s="1709"/>
      <c r="J398" s="1709"/>
      <c r="K398" s="1709"/>
      <c r="L398" s="1709"/>
      <c r="M398" s="1710"/>
      <c r="N398" s="1110"/>
      <c r="O398" s="1110"/>
      <c r="P398" s="1110"/>
      <c r="Q398" s="1110"/>
      <c r="R398" s="1110"/>
      <c r="S398" s="1110"/>
      <c r="T398" s="1110"/>
      <c r="U398" s="1110"/>
      <c r="V398" s="1110"/>
      <c r="AB398" s="1098"/>
      <c r="AC398" s="1099"/>
      <c r="AD398" s="1100"/>
    </row>
    <row r="399" spans="1:30" ht="13.2" customHeight="1">
      <c r="A399" s="83"/>
      <c r="B399" s="82"/>
      <c r="C399" s="310"/>
      <c r="D399" s="330"/>
      <c r="E399" s="1085"/>
      <c r="H399" s="780"/>
      <c r="I399" s="780"/>
      <c r="J399" s="780"/>
      <c r="K399" s="780"/>
      <c r="L399" s="780"/>
      <c r="M399" s="780"/>
      <c r="N399" s="780"/>
      <c r="O399" s="781"/>
      <c r="P399" s="781"/>
      <c r="Q399" s="781"/>
      <c r="R399" s="781"/>
      <c r="S399" s="781"/>
      <c r="T399" s="781"/>
      <c r="U399" s="417"/>
      <c r="AA399" s="73"/>
      <c r="AB399" s="1098"/>
      <c r="AC399" s="1099"/>
      <c r="AD399" s="1100"/>
    </row>
    <row r="400" spans="1:30" ht="13.2" customHeight="1">
      <c r="A400" s="83"/>
      <c r="B400" s="82"/>
      <c r="C400" s="310"/>
      <c r="D400" s="330"/>
      <c r="E400" s="83"/>
      <c r="H400" s="1887" t="s">
        <v>1328</v>
      </c>
      <c r="I400" s="1888"/>
      <c r="J400" s="1888"/>
      <c r="K400" s="1888"/>
      <c r="L400" s="1888"/>
      <c r="M400" s="1888"/>
      <c r="N400" s="1889"/>
      <c r="O400" s="1181" t="s">
        <v>189</v>
      </c>
      <c r="P400" s="1186"/>
      <c r="Q400" s="1186"/>
      <c r="R400" s="1182"/>
      <c r="S400" s="307"/>
      <c r="T400" s="307"/>
      <c r="U400" s="1917"/>
      <c r="V400" s="1917"/>
      <c r="W400" s="1917"/>
      <c r="X400" s="1917"/>
      <c r="AA400" s="73"/>
      <c r="AB400" s="1098"/>
      <c r="AC400" s="1099"/>
      <c r="AD400" s="1100"/>
    </row>
    <row r="401" spans="1:54" ht="13.2" customHeight="1">
      <c r="A401" s="83"/>
      <c r="B401" s="82"/>
      <c r="C401" s="310"/>
      <c r="D401" s="330"/>
      <c r="E401" s="83"/>
      <c r="G401" s="1902" t="s">
        <v>1329</v>
      </c>
      <c r="H401" s="1902"/>
      <c r="I401" s="1902"/>
      <c r="J401" s="1902"/>
      <c r="K401" s="1902"/>
      <c r="L401" s="1902"/>
      <c r="M401" s="1902"/>
      <c r="N401" s="1902"/>
      <c r="O401" s="1902"/>
      <c r="P401" s="1902"/>
      <c r="Q401" s="1902"/>
      <c r="R401" s="1902"/>
      <c r="S401" s="1902"/>
      <c r="T401" s="1902"/>
      <c r="U401" s="1902"/>
      <c r="V401" s="1902"/>
      <c r="AA401" s="73"/>
      <c r="AB401" s="1098"/>
      <c r="AC401" s="1099"/>
      <c r="AD401" s="1100"/>
    </row>
    <row r="402" spans="1:54" ht="13.2" customHeight="1">
      <c r="A402" s="83"/>
      <c r="B402" s="82"/>
      <c r="C402" s="310"/>
      <c r="D402" s="330"/>
      <c r="E402" s="83"/>
      <c r="G402" s="1734"/>
      <c r="H402" s="1735"/>
      <c r="I402" s="1735"/>
      <c r="J402" s="1735"/>
      <c r="K402" s="1735"/>
      <c r="L402" s="1735"/>
      <c r="M402" s="1735"/>
      <c r="N402" s="1735"/>
      <c r="O402" s="1735"/>
      <c r="P402" s="1735"/>
      <c r="Q402" s="1735"/>
      <c r="R402" s="1735"/>
      <c r="S402" s="1735"/>
      <c r="T402" s="1735"/>
      <c r="U402" s="1735"/>
      <c r="V402" s="1735"/>
      <c r="W402" s="1735"/>
      <c r="X402" s="1735"/>
      <c r="Y402" s="1735"/>
      <c r="Z402" s="1736"/>
      <c r="AA402" s="73"/>
      <c r="AB402" s="1098"/>
      <c r="AC402" s="1099"/>
      <c r="AD402" s="1100"/>
    </row>
    <row r="403" spans="1:54" ht="13.2" customHeight="1">
      <c r="A403" s="83"/>
      <c r="B403" s="82"/>
      <c r="C403" s="310"/>
      <c r="D403" s="330"/>
      <c r="E403" s="83"/>
      <c r="G403" s="1737"/>
      <c r="H403" s="1738"/>
      <c r="I403" s="1738"/>
      <c r="J403" s="1738"/>
      <c r="K403" s="1738"/>
      <c r="L403" s="1738"/>
      <c r="M403" s="1738"/>
      <c r="N403" s="1738"/>
      <c r="O403" s="1738"/>
      <c r="P403" s="1738"/>
      <c r="Q403" s="1738"/>
      <c r="R403" s="1738"/>
      <c r="S403" s="1738"/>
      <c r="T403" s="1738"/>
      <c r="U403" s="1738"/>
      <c r="V403" s="1738"/>
      <c r="W403" s="1738"/>
      <c r="X403" s="1738"/>
      <c r="Y403" s="1738"/>
      <c r="Z403" s="1739"/>
      <c r="AA403" s="73"/>
      <c r="AB403" s="1098"/>
      <c r="AC403" s="1099"/>
      <c r="AD403" s="1100"/>
    </row>
    <row r="404" spans="1:54" ht="13.2" customHeight="1">
      <c r="A404" s="83"/>
      <c r="B404" s="82"/>
      <c r="C404" s="310"/>
      <c r="D404" s="330"/>
      <c r="E404" s="83"/>
      <c r="G404" s="1740"/>
      <c r="H404" s="1741"/>
      <c r="I404" s="1741"/>
      <c r="J404" s="1741"/>
      <c r="K404" s="1741"/>
      <c r="L404" s="1741"/>
      <c r="M404" s="1741"/>
      <c r="N404" s="1741"/>
      <c r="O404" s="1741"/>
      <c r="P404" s="1741"/>
      <c r="Q404" s="1741"/>
      <c r="R404" s="1741"/>
      <c r="S404" s="1741"/>
      <c r="T404" s="1741"/>
      <c r="U404" s="1741"/>
      <c r="V404" s="1741"/>
      <c r="W404" s="1741"/>
      <c r="X404" s="1741"/>
      <c r="Y404" s="1741"/>
      <c r="Z404" s="1742"/>
      <c r="AA404" s="73"/>
      <c r="AB404" s="1098"/>
      <c r="AC404" s="1099"/>
      <c r="AD404" s="1100"/>
    </row>
    <row r="405" spans="1:54" ht="13.2" customHeight="1">
      <c r="A405" s="83"/>
      <c r="B405" s="82"/>
      <c r="C405" s="359"/>
      <c r="D405" s="330"/>
      <c r="E405" s="81"/>
      <c r="F405" s="72"/>
      <c r="AA405" s="73"/>
      <c r="AB405" s="76"/>
      <c r="AC405" s="77"/>
      <c r="AD405" s="78"/>
      <c r="AI405" s="654"/>
      <c r="AJ405" s="1918"/>
      <c r="AK405" s="1918"/>
      <c r="AL405" s="1918"/>
      <c r="AM405" s="1918"/>
      <c r="AN405" s="1918"/>
      <c r="AO405" s="1918"/>
      <c r="AP405" s="1918"/>
      <c r="AQ405" s="1918"/>
      <c r="AR405" s="1918"/>
      <c r="AS405" s="1918"/>
      <c r="AT405" s="1918"/>
      <c r="AU405" s="1918"/>
      <c r="AV405" s="1918"/>
      <c r="AW405" s="1918"/>
      <c r="AX405" s="1050"/>
      <c r="AY405" s="1050"/>
      <c r="AZ405" s="1050"/>
      <c r="BA405" s="1050"/>
      <c r="BB405" s="194"/>
    </row>
    <row r="406" spans="1:54" ht="13.2" customHeight="1">
      <c r="A406" s="83"/>
      <c r="B406" s="209">
        <v>19</v>
      </c>
      <c r="C406" s="1090" t="s">
        <v>1330</v>
      </c>
      <c r="D406" s="330" t="s">
        <v>312</v>
      </c>
      <c r="E406" s="1085" t="s">
        <v>1331</v>
      </c>
      <c r="F406" s="72"/>
      <c r="G406" s="1331" t="s">
        <v>1332</v>
      </c>
      <c r="H406" s="1331"/>
      <c r="I406" s="1331"/>
      <c r="J406" s="1331"/>
      <c r="K406" s="1331"/>
      <c r="L406" s="1331"/>
      <c r="M406" s="1331"/>
      <c r="N406" s="1331"/>
      <c r="O406" s="1331"/>
      <c r="P406" s="1331"/>
      <c r="Q406" s="1331"/>
      <c r="R406" s="1331"/>
      <c r="S406" s="1331"/>
      <c r="T406" s="1331"/>
      <c r="U406" s="1331"/>
      <c r="V406" s="1331"/>
      <c r="W406" s="1331"/>
      <c r="X406" s="1331"/>
      <c r="Y406" s="9"/>
      <c r="Z406" s="9"/>
      <c r="AA406" s="386"/>
      <c r="AB406" s="782"/>
      <c r="AC406" s="783"/>
      <c r="AD406" s="784"/>
      <c r="AI406" s="654"/>
      <c r="AJ406" s="194"/>
      <c r="AK406" s="1916"/>
      <c r="AL406" s="1916"/>
      <c r="AM406" s="1916"/>
      <c r="AN406" s="1916"/>
      <c r="AO406" s="1916"/>
      <c r="AP406" s="1916"/>
      <c r="AQ406" s="1916"/>
      <c r="AR406" s="1916"/>
      <c r="AS406" s="1916"/>
      <c r="AT406" s="1916"/>
      <c r="AU406" s="1916"/>
      <c r="AV406" s="1916"/>
      <c r="AW406" s="1916"/>
      <c r="AX406" s="1050"/>
      <c r="AY406" s="1050"/>
      <c r="AZ406" s="1050"/>
      <c r="BA406" s="1050"/>
      <c r="BB406" s="194"/>
    </row>
    <row r="407" spans="1:54" ht="13.2" customHeight="1">
      <c r="A407" s="83"/>
      <c r="B407" s="82"/>
      <c r="C407" s="1090"/>
      <c r="D407" s="330"/>
      <c r="E407" s="1085"/>
      <c r="H407" s="1462" t="s">
        <v>590</v>
      </c>
      <c r="I407" s="1462"/>
      <c r="J407" s="1462"/>
      <c r="K407" s="1462"/>
      <c r="L407" s="1462"/>
      <c r="M407" s="1462"/>
      <c r="N407" s="1462"/>
      <c r="O407" s="1462"/>
      <c r="P407" s="1462"/>
      <c r="Q407" s="1462"/>
      <c r="R407" s="1462"/>
      <c r="S407" s="1462"/>
      <c r="T407" s="1462"/>
      <c r="U407" s="1097" t="s">
        <v>189</v>
      </c>
      <c r="V407" s="1097"/>
      <c r="W407" s="1097"/>
      <c r="X407" s="1097"/>
      <c r="AB407" s="782"/>
      <c r="AC407" s="783"/>
      <c r="AD407" s="784"/>
      <c r="AI407" s="654"/>
      <c r="AJ407" s="194"/>
      <c r="AK407" s="1916"/>
      <c r="AL407" s="1916"/>
      <c r="AM407" s="1916"/>
      <c r="AN407" s="1916"/>
      <c r="AO407" s="1916"/>
      <c r="AP407" s="1916"/>
      <c r="AQ407" s="1916"/>
      <c r="AR407" s="1916"/>
      <c r="AS407" s="1916"/>
      <c r="AT407" s="1916"/>
      <c r="AU407" s="1916"/>
      <c r="AV407" s="1916"/>
      <c r="AW407" s="1916"/>
      <c r="AX407" s="1050"/>
      <c r="AY407" s="1050"/>
      <c r="AZ407" s="1050"/>
      <c r="BA407" s="1050"/>
      <c r="BB407" s="194"/>
    </row>
    <row r="408" spans="1:54" ht="13.2" customHeight="1">
      <c r="A408" s="83"/>
      <c r="B408" s="82"/>
      <c r="C408" s="310"/>
      <c r="D408" s="330"/>
      <c r="E408" s="1085"/>
      <c r="H408" s="1462" t="s">
        <v>591</v>
      </c>
      <c r="I408" s="1462"/>
      <c r="J408" s="1462"/>
      <c r="K408" s="1462"/>
      <c r="L408" s="1462"/>
      <c r="M408" s="1462"/>
      <c r="N408" s="1462"/>
      <c r="O408" s="1462"/>
      <c r="P408" s="1462"/>
      <c r="Q408" s="1462"/>
      <c r="R408" s="1462"/>
      <c r="S408" s="1462"/>
      <c r="T408" s="1462"/>
      <c r="U408" s="1097" t="s">
        <v>189</v>
      </c>
      <c r="V408" s="1097"/>
      <c r="W408" s="1097"/>
      <c r="X408" s="1097"/>
      <c r="Y408" s="65"/>
      <c r="Z408" s="65"/>
      <c r="AB408" s="782"/>
      <c r="AC408" s="783"/>
      <c r="AD408" s="784"/>
      <c r="AI408" s="654"/>
      <c r="AJ408" s="194"/>
      <c r="AK408" s="785"/>
      <c r="AL408" s="785"/>
      <c r="AM408" s="785"/>
      <c r="AN408" s="785"/>
      <c r="AO408" s="785"/>
      <c r="AP408" s="785"/>
      <c r="AQ408" s="785"/>
      <c r="AR408" s="785"/>
      <c r="AS408" s="785"/>
      <c r="AT408" s="785"/>
      <c r="AU408" s="785"/>
      <c r="AV408" s="785"/>
      <c r="AW408" s="785"/>
      <c r="AX408" s="215"/>
      <c r="AY408" s="215"/>
      <c r="AZ408" s="215"/>
      <c r="BA408" s="215"/>
      <c r="BB408" s="194"/>
    </row>
    <row r="409" spans="1:54" ht="13.2" customHeight="1">
      <c r="A409" s="83"/>
      <c r="B409" s="82"/>
      <c r="C409" s="310"/>
      <c r="D409" s="330"/>
      <c r="E409" s="1085"/>
      <c r="H409" s="1462" t="s">
        <v>592</v>
      </c>
      <c r="I409" s="1462"/>
      <c r="J409" s="1462"/>
      <c r="K409" s="1462"/>
      <c r="L409" s="1462"/>
      <c r="M409" s="1462"/>
      <c r="N409" s="1462"/>
      <c r="O409" s="1462"/>
      <c r="P409" s="1462"/>
      <c r="Q409" s="1462"/>
      <c r="R409" s="1462"/>
      <c r="S409" s="1462"/>
      <c r="T409" s="1462"/>
      <c r="U409" s="1097" t="s">
        <v>189</v>
      </c>
      <c r="V409" s="1097"/>
      <c r="W409" s="1097"/>
      <c r="X409" s="1097"/>
      <c r="Y409" s="65"/>
      <c r="Z409" s="65"/>
      <c r="AB409" s="76"/>
      <c r="AC409" s="77"/>
      <c r="AD409" s="78"/>
      <c r="AI409" s="654"/>
      <c r="AJ409" s="194"/>
      <c r="AK409" s="1916"/>
      <c r="AL409" s="1916"/>
      <c r="AM409" s="1916"/>
      <c r="AN409" s="1916"/>
      <c r="AO409" s="1916"/>
      <c r="AP409" s="1916"/>
      <c r="AQ409" s="1916"/>
      <c r="AR409" s="1916"/>
      <c r="AS409" s="1916"/>
      <c r="AT409" s="1916"/>
      <c r="AU409" s="1916"/>
      <c r="AV409" s="1916"/>
      <c r="AW409" s="1916"/>
      <c r="AX409" s="1050"/>
      <c r="AY409" s="1050"/>
      <c r="AZ409" s="1050"/>
      <c r="BA409" s="1050"/>
      <c r="BB409" s="194"/>
    </row>
    <row r="410" spans="1:54" ht="13.2" customHeight="1">
      <c r="A410" s="83"/>
      <c r="B410" s="82"/>
      <c r="C410" s="310"/>
      <c r="D410" s="330"/>
      <c r="E410" s="1085"/>
      <c r="G410" s="654"/>
      <c r="H410" s="1462" t="s">
        <v>593</v>
      </c>
      <c r="I410" s="1462"/>
      <c r="J410" s="1462"/>
      <c r="K410" s="1462"/>
      <c r="L410" s="1462"/>
      <c r="M410" s="1462"/>
      <c r="N410" s="1462"/>
      <c r="O410" s="1462"/>
      <c r="P410" s="1462"/>
      <c r="Q410" s="1462"/>
      <c r="R410" s="1462"/>
      <c r="S410" s="1462"/>
      <c r="T410" s="1462"/>
      <c r="U410" s="1097" t="s">
        <v>189</v>
      </c>
      <c r="V410" s="1097"/>
      <c r="W410" s="1097"/>
      <c r="X410" s="1097"/>
      <c r="Y410" s="65"/>
      <c r="Z410" s="65"/>
      <c r="AB410" s="76"/>
      <c r="AC410" s="77"/>
      <c r="AD410" s="78"/>
      <c r="AI410" s="654"/>
      <c r="AL410" s="251"/>
      <c r="AM410" s="251"/>
      <c r="AN410" s="251"/>
      <c r="AO410" s="251"/>
      <c r="AP410" s="251"/>
      <c r="AQ410" s="251"/>
      <c r="AR410" s="251"/>
      <c r="AS410" s="251"/>
      <c r="AT410" s="251"/>
      <c r="AU410" s="251"/>
      <c r="AV410" s="251"/>
      <c r="AW410" s="251"/>
      <c r="AX410" s="251"/>
      <c r="AY410" s="251"/>
      <c r="AZ410" s="251"/>
      <c r="BA410" s="251"/>
    </row>
    <row r="411" spans="1:54" ht="13.2" customHeight="1">
      <c r="A411" s="83"/>
      <c r="B411" s="82"/>
      <c r="C411" s="310"/>
      <c r="D411" s="330"/>
      <c r="E411" s="1085"/>
      <c r="H411" s="1462" t="s">
        <v>1333</v>
      </c>
      <c r="I411" s="1462"/>
      <c r="J411" s="1462"/>
      <c r="K411" s="1462"/>
      <c r="L411" s="1462"/>
      <c r="M411" s="1462"/>
      <c r="N411" s="1462"/>
      <c r="O411" s="1462"/>
      <c r="P411" s="1462"/>
      <c r="Q411" s="1462"/>
      <c r="R411" s="1462"/>
      <c r="S411" s="1462"/>
      <c r="T411" s="1462"/>
      <c r="U411" s="1097" t="s">
        <v>189</v>
      </c>
      <c r="V411" s="1097"/>
      <c r="W411" s="1097"/>
      <c r="X411" s="1097"/>
      <c r="AB411" s="76"/>
      <c r="AC411" s="77"/>
      <c r="AD411" s="78"/>
    </row>
    <row r="412" spans="1:54" ht="13.2" customHeight="1">
      <c r="A412" s="83"/>
      <c r="B412" s="82"/>
      <c r="C412" s="310"/>
      <c r="D412" s="330"/>
      <c r="E412" s="81"/>
      <c r="H412" s="99"/>
      <c r="I412" s="99"/>
      <c r="J412" s="99"/>
      <c r="K412" s="99"/>
      <c r="L412" s="99"/>
      <c r="M412" s="99"/>
      <c r="N412" s="99"/>
      <c r="O412" s="99"/>
      <c r="P412" s="99"/>
      <c r="Q412" s="99"/>
      <c r="R412" s="99"/>
      <c r="S412" s="99"/>
      <c r="T412" s="99"/>
      <c r="U412" s="389"/>
      <c r="V412" s="389"/>
      <c r="W412" s="389"/>
      <c r="X412" s="389"/>
      <c r="AB412" s="76"/>
      <c r="AC412" s="77"/>
      <c r="AD412" s="78"/>
    </row>
    <row r="413" spans="1:54" ht="13.2" customHeight="1">
      <c r="A413" s="83"/>
      <c r="B413" s="82"/>
      <c r="C413" s="310"/>
      <c r="D413" s="330"/>
      <c r="E413" s="81"/>
      <c r="G413" s="1030" t="s">
        <v>1334</v>
      </c>
      <c r="H413" s="1030"/>
      <c r="I413" s="1030"/>
      <c r="J413" s="1030"/>
      <c r="K413" s="1030"/>
      <c r="L413" s="1030"/>
      <c r="M413" s="1030"/>
      <c r="N413" s="1030"/>
      <c r="O413" s="1030"/>
      <c r="P413" s="1030"/>
      <c r="Q413" s="1030"/>
      <c r="R413" s="1030"/>
      <c r="S413" s="1030"/>
      <c r="T413" s="1030"/>
      <c r="U413" s="1030"/>
      <c r="V413" s="1030"/>
      <c r="W413" s="1030"/>
      <c r="X413" s="1030"/>
      <c r="Y413" s="1030"/>
      <c r="Z413" s="1030"/>
      <c r="AB413" s="76"/>
      <c r="AC413" s="77"/>
      <c r="AD413" s="78"/>
    </row>
    <row r="414" spans="1:54" ht="13.2" customHeight="1">
      <c r="A414" s="83"/>
      <c r="B414" s="82"/>
      <c r="C414" s="310"/>
      <c r="D414" s="330"/>
      <c r="E414" s="81"/>
      <c r="H414" s="1911" t="s">
        <v>847</v>
      </c>
      <c r="I414" s="1912"/>
      <c r="J414" s="1912"/>
      <c r="K414" s="1912"/>
      <c r="L414" s="1912"/>
      <c r="M414" s="1912"/>
      <c r="N414" s="1912"/>
      <c r="O414" s="1912"/>
      <c r="P414" s="1912"/>
      <c r="Q414" s="1912"/>
      <c r="R414" s="1912"/>
      <c r="S414" s="1913"/>
      <c r="T414" s="1914" t="s">
        <v>189</v>
      </c>
      <c r="U414" s="1914"/>
      <c r="V414" s="1914"/>
      <c r="W414" s="1914"/>
      <c r="X414" s="1914"/>
      <c r="AB414" s="76"/>
      <c r="AC414" s="77"/>
      <c r="AD414" s="78"/>
    </row>
    <row r="415" spans="1:54" ht="13.2" customHeight="1">
      <c r="A415" s="83"/>
      <c r="B415" s="82"/>
      <c r="C415" s="310"/>
      <c r="D415" s="330"/>
      <c r="E415" s="81"/>
      <c r="H415" s="1911" t="s">
        <v>848</v>
      </c>
      <c r="I415" s="1912"/>
      <c r="J415" s="1912"/>
      <c r="K415" s="1912"/>
      <c r="L415" s="1912"/>
      <c r="M415" s="1912"/>
      <c r="N415" s="1912"/>
      <c r="O415" s="1912"/>
      <c r="P415" s="1912"/>
      <c r="Q415" s="1912"/>
      <c r="R415" s="1912"/>
      <c r="S415" s="1913"/>
      <c r="T415" s="1914" t="s">
        <v>189</v>
      </c>
      <c r="U415" s="1914"/>
      <c r="V415" s="1914"/>
      <c r="W415" s="1914"/>
      <c r="X415" s="1914"/>
      <c r="AB415" s="76"/>
      <c r="AC415" s="77"/>
      <c r="AD415" s="78"/>
    </row>
    <row r="416" spans="1:54" ht="13.2" customHeight="1">
      <c r="A416" s="83"/>
      <c r="B416" s="82"/>
      <c r="C416" s="310"/>
      <c r="D416" s="330"/>
      <c r="E416" s="81"/>
      <c r="H416" s="1911" t="s">
        <v>849</v>
      </c>
      <c r="I416" s="1912"/>
      <c r="J416" s="1912"/>
      <c r="K416" s="1912"/>
      <c r="L416" s="1912"/>
      <c r="M416" s="1912"/>
      <c r="N416" s="1912"/>
      <c r="O416" s="1912"/>
      <c r="P416" s="1912"/>
      <c r="Q416" s="1912"/>
      <c r="R416" s="1912"/>
      <c r="S416" s="1913"/>
      <c r="T416" s="1914" t="s">
        <v>189</v>
      </c>
      <c r="U416" s="1914"/>
      <c r="V416" s="1914"/>
      <c r="W416" s="1914"/>
      <c r="X416" s="1914"/>
      <c r="AB416" s="76"/>
      <c r="AC416" s="77"/>
      <c r="AD416" s="78"/>
    </row>
    <row r="417" spans="1:30" ht="13.2" customHeight="1">
      <c r="A417" s="83"/>
      <c r="B417" s="82"/>
      <c r="C417" s="310"/>
      <c r="D417" s="330"/>
      <c r="E417" s="81"/>
      <c r="H417" s="1915" t="s">
        <v>1335</v>
      </c>
      <c r="I417" s="1888"/>
      <c r="J417" s="1888"/>
      <c r="K417" s="1888"/>
      <c r="L417" s="1888"/>
      <c r="M417" s="1888"/>
      <c r="N417" s="1888"/>
      <c r="O417" s="1888"/>
      <c r="P417" s="1888"/>
      <c r="Q417" s="1888"/>
      <c r="R417" s="1888"/>
      <c r="S417" s="1889"/>
      <c r="T417" s="1097" t="s">
        <v>189</v>
      </c>
      <c r="U417" s="1097"/>
      <c r="V417" s="1097"/>
      <c r="W417" s="1097"/>
      <c r="X417" s="1097"/>
      <c r="AB417" s="76"/>
      <c r="AC417" s="77"/>
      <c r="AD417" s="78"/>
    </row>
    <row r="418" spans="1:30" ht="13.2" customHeight="1">
      <c r="A418" s="90"/>
      <c r="B418" s="348"/>
      <c r="C418" s="112"/>
      <c r="D418" s="349"/>
      <c r="E418" s="169"/>
      <c r="F418" s="84"/>
      <c r="G418" s="84"/>
      <c r="H418" s="189"/>
      <c r="I418" s="346"/>
      <c r="J418" s="346"/>
      <c r="K418" s="346"/>
      <c r="L418" s="346"/>
      <c r="M418" s="346"/>
      <c r="N418" s="346"/>
      <c r="O418" s="346"/>
      <c r="P418" s="346"/>
      <c r="Q418" s="346"/>
      <c r="R418" s="346"/>
      <c r="S418" s="346"/>
      <c r="T418" s="84"/>
      <c r="U418" s="84"/>
      <c r="V418" s="84"/>
      <c r="W418" s="84"/>
      <c r="X418" s="84"/>
      <c r="Y418" s="84"/>
      <c r="Z418" s="84"/>
      <c r="AA418" s="84"/>
      <c r="AB418" s="93"/>
      <c r="AC418" s="94"/>
      <c r="AD418" s="95"/>
    </row>
    <row r="419" spans="1:30" ht="13.2" customHeight="1">
      <c r="A419" s="426"/>
      <c r="B419" s="424"/>
      <c r="C419" s="407"/>
      <c r="D419" s="408"/>
      <c r="E419" s="786"/>
      <c r="F419" s="417"/>
      <c r="G419" s="417"/>
      <c r="H419" s="716"/>
      <c r="I419" s="716"/>
      <c r="J419" s="716"/>
      <c r="K419" s="716"/>
      <c r="L419" s="716"/>
      <c r="M419" s="716"/>
      <c r="N419" s="716"/>
      <c r="O419" s="716"/>
      <c r="P419" s="716"/>
      <c r="Q419" s="716"/>
      <c r="R419" s="716"/>
      <c r="S419" s="716"/>
      <c r="T419" s="716"/>
      <c r="U419" s="720"/>
      <c r="V419" s="720"/>
      <c r="W419" s="720"/>
      <c r="X419" s="720"/>
      <c r="Y419" s="417"/>
      <c r="Z419" s="417"/>
      <c r="AA419" s="417"/>
      <c r="AB419" s="438"/>
      <c r="AC419" s="439"/>
      <c r="AD419" s="440"/>
    </row>
    <row r="420" spans="1:30" ht="13.2" customHeight="1">
      <c r="A420" s="83"/>
      <c r="B420" s="82"/>
      <c r="C420" s="310"/>
      <c r="D420" s="330" t="s">
        <v>1233</v>
      </c>
      <c r="E420" s="1085" t="s">
        <v>1336</v>
      </c>
      <c r="G420" s="1709" t="s">
        <v>114</v>
      </c>
      <c r="H420" s="1709"/>
      <c r="I420" s="1709"/>
      <c r="J420" s="1709"/>
      <c r="K420" s="1709"/>
      <c r="L420" s="1709"/>
      <c r="M420" s="1710"/>
      <c r="N420" s="1110" t="s">
        <v>113</v>
      </c>
      <c r="O420" s="1110"/>
      <c r="P420" s="1110"/>
      <c r="Q420" s="1110"/>
      <c r="R420" s="1110"/>
      <c r="S420" s="1110"/>
      <c r="T420" s="1110"/>
      <c r="U420" s="1110"/>
      <c r="V420" s="1110"/>
      <c r="AA420" s="73"/>
      <c r="AB420" s="1098" t="s">
        <v>363</v>
      </c>
      <c r="AC420" s="1099"/>
      <c r="AD420" s="1100"/>
    </row>
    <row r="421" spans="1:30" ht="13.2" customHeight="1">
      <c r="A421" s="83"/>
      <c r="B421" s="82"/>
      <c r="C421" s="310"/>
      <c r="D421" s="330"/>
      <c r="E421" s="1085"/>
      <c r="G421" s="1709"/>
      <c r="H421" s="1709"/>
      <c r="I421" s="1709"/>
      <c r="J421" s="1709"/>
      <c r="K421" s="1709"/>
      <c r="L421" s="1709"/>
      <c r="M421" s="1710"/>
      <c r="N421" s="1110"/>
      <c r="O421" s="1110"/>
      <c r="P421" s="1110"/>
      <c r="Q421" s="1110"/>
      <c r="R421" s="1110"/>
      <c r="S421" s="1110"/>
      <c r="T421" s="1110"/>
      <c r="U421" s="1110"/>
      <c r="V421" s="1110"/>
      <c r="AA421" s="73"/>
      <c r="AB421" s="1098"/>
      <c r="AC421" s="1099"/>
      <c r="AD421" s="1100"/>
    </row>
    <row r="422" spans="1:30" ht="13.2" customHeight="1">
      <c r="A422" s="83"/>
      <c r="B422" s="82"/>
      <c r="C422" s="310"/>
      <c r="D422" s="330"/>
      <c r="E422" s="1085"/>
      <c r="H422" s="785"/>
      <c r="I422" s="785"/>
      <c r="J422" s="785"/>
      <c r="K422" s="785"/>
      <c r="L422" s="785"/>
      <c r="M422" s="785"/>
      <c r="N422" s="785"/>
      <c r="O422" s="785"/>
      <c r="P422" s="785"/>
      <c r="Q422" s="785"/>
      <c r="R422" s="785"/>
      <c r="S422" s="785"/>
      <c r="T422" s="785"/>
      <c r="U422" s="215"/>
      <c r="V422" s="215"/>
      <c r="W422" s="215"/>
      <c r="X422" s="215"/>
      <c r="AB422" s="76"/>
      <c r="AC422" s="77"/>
      <c r="AD422" s="78"/>
    </row>
    <row r="423" spans="1:30" ht="13.2" customHeight="1">
      <c r="A423" s="83"/>
      <c r="B423" s="82"/>
      <c r="C423" s="310"/>
      <c r="D423" s="330"/>
      <c r="E423" s="1085"/>
      <c r="G423" s="1" t="s">
        <v>1337</v>
      </c>
      <c r="P423" s="662"/>
      <c r="Q423" s="662"/>
      <c r="R423" s="1" t="s">
        <v>977</v>
      </c>
      <c r="AA423" s="662"/>
      <c r="AB423" s="787"/>
      <c r="AC423" s="788"/>
      <c r="AD423" s="789"/>
    </row>
    <row r="424" spans="1:30" ht="13.2" customHeight="1">
      <c r="A424" s="83"/>
      <c r="B424" s="82"/>
      <c r="C424" s="310"/>
      <c r="D424" s="330"/>
      <c r="E424" s="1085"/>
      <c r="G424" s="1181"/>
      <c r="H424" s="1182"/>
      <c r="I424" s="1336" t="s">
        <v>976</v>
      </c>
      <c r="J424" s="1337"/>
      <c r="K424" s="1337"/>
      <c r="L424" s="1337"/>
      <c r="M424" s="1337"/>
      <c r="N424" s="1337"/>
      <c r="O424" s="1907"/>
      <c r="P424" s="662"/>
      <c r="Q424" s="662"/>
      <c r="R424" s="1181"/>
      <c r="S424" s="1182"/>
      <c r="T424" s="1336" t="s">
        <v>978</v>
      </c>
      <c r="U424" s="1337"/>
      <c r="V424" s="1337"/>
      <c r="W424" s="1337"/>
      <c r="X424" s="1337"/>
      <c r="Y424" s="1337"/>
      <c r="Z424" s="1907"/>
      <c r="AA424" s="662"/>
      <c r="AB424" s="787"/>
      <c r="AC424" s="788"/>
      <c r="AD424" s="789"/>
    </row>
    <row r="425" spans="1:30" ht="13.2" customHeight="1">
      <c r="A425" s="83"/>
      <c r="B425" s="82"/>
      <c r="C425" s="310"/>
      <c r="D425" s="330"/>
      <c r="E425" s="1085"/>
      <c r="G425" s="1181"/>
      <c r="H425" s="1182"/>
      <c r="I425" s="1336" t="s">
        <v>851</v>
      </c>
      <c r="J425" s="1337"/>
      <c r="K425" s="1337"/>
      <c r="L425" s="1337"/>
      <c r="M425" s="1337"/>
      <c r="N425" s="1337"/>
      <c r="O425" s="1907"/>
      <c r="P425" s="662"/>
      <c r="Q425" s="790"/>
      <c r="R425" s="1181"/>
      <c r="S425" s="1182"/>
      <c r="T425" s="1336" t="s">
        <v>979</v>
      </c>
      <c r="U425" s="1337"/>
      <c r="V425" s="1337"/>
      <c r="W425" s="1337"/>
      <c r="X425" s="1337"/>
      <c r="Y425" s="1337"/>
      <c r="Z425" s="1907"/>
      <c r="AA425" s="662"/>
      <c r="AB425" s="787"/>
      <c r="AC425" s="788"/>
      <c r="AD425" s="789"/>
    </row>
    <row r="426" spans="1:30" ht="13.2" customHeight="1">
      <c r="A426" s="83"/>
      <c r="B426" s="82"/>
      <c r="C426" s="310"/>
      <c r="D426" s="330"/>
      <c r="E426" s="1085"/>
      <c r="G426" s="1181"/>
      <c r="H426" s="1182"/>
      <c r="I426" s="1336" t="s">
        <v>997</v>
      </c>
      <c r="J426" s="1337"/>
      <c r="K426" s="1337"/>
      <c r="L426" s="1337"/>
      <c r="M426" s="1337"/>
      <c r="N426" s="1337"/>
      <c r="O426" s="1907"/>
      <c r="P426" s="662"/>
      <c r="Q426" s="790"/>
      <c r="R426" s="1383"/>
      <c r="S426" s="1384"/>
      <c r="T426" s="1711" t="s">
        <v>260</v>
      </c>
      <c r="U426" s="1712"/>
      <c r="V426" s="1712"/>
      <c r="W426" s="1712"/>
      <c r="X426" s="1712"/>
      <c r="Y426" s="1712"/>
      <c r="Z426" s="1713"/>
      <c r="AA426" s="662"/>
      <c r="AB426" s="787"/>
      <c r="AC426" s="788"/>
      <c r="AD426" s="789"/>
    </row>
    <row r="427" spans="1:30" ht="13.2" customHeight="1">
      <c r="A427" s="83"/>
      <c r="B427" s="82"/>
      <c r="C427" s="310"/>
      <c r="D427" s="330"/>
      <c r="E427" s="1085"/>
      <c r="G427" s="1383"/>
      <c r="H427" s="1384"/>
      <c r="I427" s="1711" t="s">
        <v>74</v>
      </c>
      <c r="J427" s="1712"/>
      <c r="K427" s="1712"/>
      <c r="L427" s="1712"/>
      <c r="M427" s="1712"/>
      <c r="N427" s="1712"/>
      <c r="O427" s="1713"/>
      <c r="P427" s="662"/>
      <c r="Q427" s="662"/>
      <c r="R427" s="1385"/>
      <c r="S427" s="1386"/>
      <c r="T427" s="324" t="s">
        <v>367</v>
      </c>
      <c r="U427" s="1910"/>
      <c r="V427" s="1910"/>
      <c r="W427" s="1910"/>
      <c r="X427" s="1910"/>
      <c r="Y427" s="1910"/>
      <c r="Z427" s="325" t="s">
        <v>368</v>
      </c>
      <c r="AA427" s="662"/>
      <c r="AB427" s="787"/>
      <c r="AC427" s="788"/>
      <c r="AD427" s="789"/>
    </row>
    <row r="428" spans="1:30" ht="13.2" customHeight="1">
      <c r="A428" s="83"/>
      <c r="B428" s="82"/>
      <c r="C428" s="310"/>
      <c r="D428" s="330"/>
      <c r="E428" s="1085"/>
      <c r="G428" s="1385"/>
      <c r="H428" s="1386"/>
      <c r="I428" s="324" t="s">
        <v>367</v>
      </c>
      <c r="J428" s="1910"/>
      <c r="K428" s="1910"/>
      <c r="L428" s="1910"/>
      <c r="M428" s="1910"/>
      <c r="N428" s="1910"/>
      <c r="O428" s="325" t="s">
        <v>368</v>
      </c>
      <c r="P428" s="662"/>
      <c r="Q428" s="662"/>
      <c r="R428" s="1908" t="s">
        <v>935</v>
      </c>
      <c r="S428" s="1908"/>
      <c r="T428" s="1908"/>
      <c r="U428" s="1908"/>
      <c r="V428" s="1908"/>
      <c r="W428" s="1908"/>
      <c r="X428" s="1908"/>
      <c r="Y428" s="1908"/>
      <c r="Z428" s="1908"/>
      <c r="AA428" s="662"/>
      <c r="AB428" s="787"/>
      <c r="AC428" s="788"/>
      <c r="AD428" s="789"/>
    </row>
    <row r="429" spans="1:30" ht="13.2" customHeight="1">
      <c r="A429" s="83"/>
      <c r="B429" s="82"/>
      <c r="C429" s="310"/>
      <c r="D429" s="330"/>
      <c r="E429" s="1085"/>
      <c r="G429" s="1908" t="s">
        <v>935</v>
      </c>
      <c r="H429" s="1908"/>
      <c r="I429" s="1908"/>
      <c r="J429" s="1908"/>
      <c r="K429" s="1908"/>
      <c r="L429" s="1908"/>
      <c r="M429" s="1908"/>
      <c r="N429" s="1908"/>
      <c r="O429" s="1908"/>
      <c r="P429" s="662"/>
      <c r="Q429" s="662"/>
      <c r="R429" s="1909"/>
      <c r="S429" s="1909"/>
      <c r="T429" s="1909"/>
      <c r="U429" s="1909"/>
      <c r="V429" s="1909"/>
      <c r="W429" s="1909"/>
      <c r="X429" s="1909"/>
      <c r="Y429" s="1909"/>
      <c r="Z429" s="1909"/>
      <c r="AA429" s="662"/>
      <c r="AB429" s="787"/>
      <c r="AC429" s="788"/>
      <c r="AD429" s="789"/>
    </row>
    <row r="430" spans="1:30" ht="13.2" customHeight="1">
      <c r="A430" s="83"/>
      <c r="B430" s="82"/>
      <c r="C430" s="310"/>
      <c r="D430" s="330"/>
      <c r="E430" s="1085"/>
      <c r="G430" s="1909"/>
      <c r="H430" s="1909"/>
      <c r="I430" s="1909"/>
      <c r="J430" s="1909"/>
      <c r="K430" s="1909"/>
      <c r="L430" s="1909"/>
      <c r="M430" s="1909"/>
      <c r="N430" s="1909"/>
      <c r="O430" s="1909"/>
      <c r="P430" s="662"/>
      <c r="Q430" s="662"/>
      <c r="R430" s="662"/>
      <c r="S430" s="662"/>
      <c r="T430" s="662"/>
      <c r="U430" s="662"/>
      <c r="V430" s="662"/>
      <c r="W430" s="662"/>
      <c r="X430" s="662"/>
      <c r="Y430" s="662"/>
      <c r="Z430" s="662"/>
      <c r="AA430" s="662"/>
      <c r="AB430" s="787"/>
      <c r="AC430" s="788"/>
      <c r="AD430" s="789"/>
    </row>
    <row r="431" spans="1:30" ht="13.2" customHeight="1">
      <c r="A431" s="83"/>
      <c r="B431" s="82"/>
      <c r="C431" s="310"/>
      <c r="D431" s="330"/>
      <c r="E431" s="1085"/>
      <c r="G431" s="791"/>
      <c r="H431" s="791"/>
      <c r="I431" s="791"/>
      <c r="J431" s="791"/>
      <c r="K431" s="791"/>
      <c r="L431" s="791"/>
      <c r="M431" s="791"/>
      <c r="N431" s="791"/>
      <c r="O431" s="791"/>
      <c r="P431" s="662"/>
      <c r="Q431" s="662"/>
      <c r="R431" s="662"/>
      <c r="S431" s="662"/>
      <c r="T431" s="662"/>
      <c r="U431" s="662"/>
      <c r="V431" s="662"/>
      <c r="W431" s="662"/>
      <c r="X431" s="662"/>
      <c r="Y431" s="662"/>
      <c r="Z431" s="662"/>
      <c r="AA431" s="662"/>
      <c r="AB431" s="787"/>
      <c r="AC431" s="788"/>
      <c r="AD431" s="789"/>
    </row>
    <row r="432" spans="1:30" ht="13.2" customHeight="1">
      <c r="A432" s="83"/>
      <c r="B432" s="82"/>
      <c r="C432" s="310"/>
      <c r="D432" s="330"/>
      <c r="E432" s="1085"/>
      <c r="G432" s="1890" t="s">
        <v>1338</v>
      </c>
      <c r="H432" s="1890"/>
      <c r="I432" s="1890"/>
      <c r="J432" s="1890"/>
      <c r="K432" s="1890"/>
      <c r="L432" s="1890"/>
      <c r="M432" s="1890"/>
      <c r="N432" s="1890"/>
      <c r="O432" s="1890"/>
      <c r="P432" s="1890"/>
      <c r="Q432" s="1890"/>
      <c r="R432" s="1890"/>
      <c r="S432" s="1890"/>
      <c r="T432" s="1890"/>
      <c r="U432" s="1890"/>
      <c r="V432" s="1890"/>
      <c r="W432" s="1890"/>
      <c r="X432" s="1890"/>
      <c r="Y432" s="1890"/>
      <c r="Z432" s="1890"/>
      <c r="AA432" s="662"/>
      <c r="AB432" s="787"/>
      <c r="AC432" s="788"/>
      <c r="AD432" s="789"/>
    </row>
    <row r="433" spans="1:30" ht="13.2" customHeight="1">
      <c r="A433" s="83"/>
      <c r="B433" s="82"/>
      <c r="C433" s="310"/>
      <c r="D433" s="330"/>
      <c r="E433" s="1085"/>
      <c r="G433" s="1746"/>
      <c r="H433" s="1747"/>
      <c r="I433" s="1747"/>
      <c r="J433" s="1747"/>
      <c r="K433" s="1747"/>
      <c r="L433" s="1747"/>
      <c r="M433" s="1747"/>
      <c r="N433" s="1747"/>
      <c r="O433" s="1747"/>
      <c r="P433" s="1747"/>
      <c r="Q433" s="1747"/>
      <c r="R433" s="1747"/>
      <c r="S433" s="1747"/>
      <c r="T433" s="1747"/>
      <c r="U433" s="1747"/>
      <c r="V433" s="1747"/>
      <c r="W433" s="1747"/>
      <c r="X433" s="1747"/>
      <c r="Y433" s="1747"/>
      <c r="Z433" s="1748"/>
      <c r="AA433" s="662"/>
      <c r="AB433" s="787"/>
      <c r="AC433" s="788"/>
      <c r="AD433" s="789"/>
    </row>
    <row r="434" spans="1:30" ht="13.2" customHeight="1">
      <c r="A434" s="83"/>
      <c r="B434" s="82"/>
      <c r="C434" s="310"/>
      <c r="D434" s="330"/>
      <c r="E434" s="1085"/>
      <c r="G434" s="1749"/>
      <c r="H434" s="1750"/>
      <c r="I434" s="1750"/>
      <c r="J434" s="1750"/>
      <c r="K434" s="1750"/>
      <c r="L434" s="1750"/>
      <c r="M434" s="1750"/>
      <c r="N434" s="1750"/>
      <c r="O434" s="1750"/>
      <c r="P434" s="1750"/>
      <c r="Q434" s="1750"/>
      <c r="R434" s="1750"/>
      <c r="S434" s="1750"/>
      <c r="T434" s="1750"/>
      <c r="U434" s="1750"/>
      <c r="V434" s="1750"/>
      <c r="W434" s="1750"/>
      <c r="X434" s="1750"/>
      <c r="Y434" s="1750"/>
      <c r="Z434" s="1751"/>
      <c r="AA434" s="662"/>
      <c r="AB434" s="787"/>
      <c r="AC434" s="788"/>
      <c r="AD434" s="789"/>
    </row>
    <row r="435" spans="1:30" ht="13.2" customHeight="1">
      <c r="A435" s="83"/>
      <c r="B435" s="82"/>
      <c r="C435" s="310"/>
      <c r="D435" s="330"/>
      <c r="E435" s="1085"/>
      <c r="G435" s="1752"/>
      <c r="H435" s="1753"/>
      <c r="I435" s="1753"/>
      <c r="J435" s="1753"/>
      <c r="K435" s="1753"/>
      <c r="L435" s="1753"/>
      <c r="M435" s="1753"/>
      <c r="N435" s="1753"/>
      <c r="O435" s="1753"/>
      <c r="P435" s="1753"/>
      <c r="Q435" s="1753"/>
      <c r="R435" s="1753"/>
      <c r="S435" s="1753"/>
      <c r="T435" s="1753"/>
      <c r="U435" s="1753"/>
      <c r="V435" s="1753"/>
      <c r="W435" s="1753"/>
      <c r="X435" s="1753"/>
      <c r="Y435" s="1753"/>
      <c r="Z435" s="1754"/>
      <c r="AA435" s="662"/>
      <c r="AB435" s="787"/>
      <c r="AC435" s="788"/>
      <c r="AD435" s="789"/>
    </row>
    <row r="436" spans="1:30" ht="13.2" customHeight="1">
      <c r="A436" s="83"/>
      <c r="B436" s="82"/>
      <c r="C436" s="310"/>
      <c r="D436" s="330"/>
      <c r="E436" s="1085"/>
      <c r="AA436" s="662"/>
      <c r="AB436" s="787"/>
      <c r="AC436" s="788"/>
      <c r="AD436" s="789"/>
    </row>
    <row r="437" spans="1:30" ht="13.2" customHeight="1">
      <c r="A437" s="83"/>
      <c r="B437" s="82"/>
      <c r="C437" s="310"/>
      <c r="D437" s="330"/>
      <c r="E437" s="1085"/>
      <c r="G437" s="1549" t="s">
        <v>389</v>
      </c>
      <c r="H437" s="1549"/>
      <c r="I437" s="1549"/>
      <c r="J437" s="1549"/>
      <c r="K437" s="1549"/>
      <c r="L437" s="1549"/>
      <c r="M437" s="1549"/>
      <c r="N437" s="1549"/>
      <c r="O437" s="1549"/>
      <c r="P437" s="1549"/>
      <c r="Q437" s="1549"/>
      <c r="R437" s="1549"/>
      <c r="S437" s="1549"/>
      <c r="T437" s="1549"/>
      <c r="U437" s="1549"/>
      <c r="V437" s="1549"/>
      <c r="W437" s="1549"/>
      <c r="X437" s="1549"/>
      <c r="Y437" s="1549"/>
      <c r="Z437" s="1549"/>
      <c r="AA437" s="662"/>
      <c r="AB437" s="787"/>
      <c r="AC437" s="788"/>
      <c r="AD437" s="789"/>
    </row>
    <row r="438" spans="1:30" ht="13.2" customHeight="1">
      <c r="A438" s="83"/>
      <c r="B438" s="82"/>
      <c r="C438" s="310"/>
      <c r="D438" s="330"/>
      <c r="E438" s="1085"/>
      <c r="G438" s="1746"/>
      <c r="H438" s="1747"/>
      <c r="I438" s="1747"/>
      <c r="J438" s="1747"/>
      <c r="K438" s="1747"/>
      <c r="L438" s="1747"/>
      <c r="M438" s="1747"/>
      <c r="N438" s="1747"/>
      <c r="O438" s="1747"/>
      <c r="P438" s="1747"/>
      <c r="Q438" s="1747"/>
      <c r="R438" s="1747"/>
      <c r="S438" s="1747"/>
      <c r="T438" s="1747"/>
      <c r="U438" s="1747"/>
      <c r="V438" s="1747"/>
      <c r="W438" s="1747"/>
      <c r="X438" s="1747"/>
      <c r="Y438" s="1747"/>
      <c r="Z438" s="1748"/>
      <c r="AA438" s="662"/>
      <c r="AB438" s="787"/>
      <c r="AC438" s="788"/>
      <c r="AD438" s="789"/>
    </row>
    <row r="439" spans="1:30" ht="13.2" customHeight="1">
      <c r="A439" s="83"/>
      <c r="B439" s="82"/>
      <c r="C439" s="310"/>
      <c r="D439" s="330"/>
      <c r="E439" s="1085"/>
      <c r="G439" s="1749"/>
      <c r="H439" s="1750"/>
      <c r="I439" s="1750"/>
      <c r="J439" s="1750"/>
      <c r="K439" s="1750"/>
      <c r="L439" s="1750"/>
      <c r="M439" s="1750"/>
      <c r="N439" s="1750"/>
      <c r="O439" s="1750"/>
      <c r="P439" s="1750"/>
      <c r="Q439" s="1750"/>
      <c r="R439" s="1750"/>
      <c r="S439" s="1750"/>
      <c r="T439" s="1750"/>
      <c r="U439" s="1750"/>
      <c r="V439" s="1750"/>
      <c r="W439" s="1750"/>
      <c r="X439" s="1750"/>
      <c r="Y439" s="1750"/>
      <c r="Z439" s="1751"/>
      <c r="AA439" s="662"/>
      <c r="AB439" s="787"/>
      <c r="AC439" s="788"/>
      <c r="AD439" s="789"/>
    </row>
    <row r="440" spans="1:30" ht="13.2" customHeight="1">
      <c r="A440" s="83"/>
      <c r="B440" s="82"/>
      <c r="C440" s="310"/>
      <c r="D440" s="330"/>
      <c r="E440" s="1085"/>
      <c r="G440" s="1752"/>
      <c r="H440" s="1753"/>
      <c r="I440" s="1753"/>
      <c r="J440" s="1753"/>
      <c r="K440" s="1753"/>
      <c r="L440" s="1753"/>
      <c r="M440" s="1753"/>
      <c r="N440" s="1753"/>
      <c r="O440" s="1753"/>
      <c r="P440" s="1753"/>
      <c r="Q440" s="1753"/>
      <c r="R440" s="1753"/>
      <c r="S440" s="1753"/>
      <c r="T440" s="1753"/>
      <c r="U440" s="1753"/>
      <c r="V440" s="1753"/>
      <c r="W440" s="1753"/>
      <c r="X440" s="1753"/>
      <c r="Y440" s="1753"/>
      <c r="Z440" s="1754"/>
      <c r="AA440" s="662"/>
      <c r="AB440" s="787"/>
      <c r="AC440" s="788"/>
      <c r="AD440" s="789"/>
    </row>
    <row r="441" spans="1:30" ht="13.2" customHeight="1">
      <c r="A441" s="83"/>
      <c r="B441" s="82"/>
      <c r="C441" s="310"/>
      <c r="D441" s="330"/>
      <c r="E441" s="217"/>
      <c r="G441" s="741"/>
      <c r="H441" s="741"/>
      <c r="I441" s="741"/>
      <c r="J441" s="741"/>
      <c r="K441" s="741"/>
      <c r="L441" s="741"/>
      <c r="M441" s="741"/>
      <c r="N441" s="741"/>
      <c r="O441" s="741"/>
      <c r="P441" s="741"/>
      <c r="Q441" s="741"/>
      <c r="R441" s="741"/>
      <c r="S441" s="741"/>
      <c r="T441" s="741"/>
      <c r="U441" s="741"/>
      <c r="V441" s="741"/>
      <c r="W441" s="741"/>
      <c r="X441" s="741"/>
      <c r="Y441" s="741"/>
      <c r="Z441" s="741"/>
      <c r="AB441" s="76"/>
      <c r="AC441" s="77"/>
      <c r="AD441" s="78"/>
    </row>
    <row r="442" spans="1:30" ht="13.2" customHeight="1">
      <c r="A442" s="83"/>
      <c r="B442" s="82"/>
      <c r="C442" s="310"/>
      <c r="D442" s="330" t="s">
        <v>1233</v>
      </c>
      <c r="E442" s="1085" t="s">
        <v>1339</v>
      </c>
      <c r="G442" s="1709" t="s">
        <v>114</v>
      </c>
      <c r="H442" s="1709"/>
      <c r="I442" s="1709"/>
      <c r="J442" s="1709"/>
      <c r="K442" s="1709"/>
      <c r="L442" s="1709"/>
      <c r="M442" s="1710"/>
      <c r="N442" s="1110" t="s">
        <v>113</v>
      </c>
      <c r="O442" s="1110"/>
      <c r="P442" s="1110"/>
      <c r="Q442" s="1110"/>
      <c r="R442" s="1110"/>
      <c r="S442" s="1110"/>
      <c r="T442" s="1110"/>
      <c r="U442" s="1110"/>
      <c r="V442" s="1110"/>
      <c r="AA442" s="73"/>
      <c r="AB442" s="1098" t="s">
        <v>363</v>
      </c>
      <c r="AC442" s="1099"/>
      <c r="AD442" s="1100"/>
    </row>
    <row r="443" spans="1:30" ht="13.2" customHeight="1">
      <c r="A443" s="83"/>
      <c r="B443" s="82"/>
      <c r="C443" s="310"/>
      <c r="D443" s="330"/>
      <c r="E443" s="1085"/>
      <c r="G443" s="1709"/>
      <c r="H443" s="1709"/>
      <c r="I443" s="1709"/>
      <c r="J443" s="1709"/>
      <c r="K443" s="1709"/>
      <c r="L443" s="1709"/>
      <c r="M443" s="1710"/>
      <c r="N443" s="1110"/>
      <c r="O443" s="1110"/>
      <c r="P443" s="1110"/>
      <c r="Q443" s="1110"/>
      <c r="R443" s="1110"/>
      <c r="S443" s="1110"/>
      <c r="T443" s="1110"/>
      <c r="U443" s="1110"/>
      <c r="V443" s="1110"/>
      <c r="AA443" s="73"/>
      <c r="AB443" s="1098"/>
      <c r="AC443" s="1099"/>
      <c r="AD443" s="1100"/>
    </row>
    <row r="444" spans="1:30" ht="13.2" customHeight="1">
      <c r="A444" s="83"/>
      <c r="B444" s="82"/>
      <c r="C444" s="310"/>
      <c r="D444" s="330"/>
      <c r="E444" s="1085"/>
      <c r="G444" s="741"/>
      <c r="H444" s="741"/>
      <c r="I444" s="741"/>
      <c r="J444" s="741"/>
      <c r="K444" s="741"/>
      <c r="L444" s="741"/>
      <c r="M444" s="741"/>
      <c r="N444" s="741"/>
      <c r="O444" s="741"/>
      <c r="P444" s="741"/>
      <c r="Q444" s="741"/>
      <c r="R444" s="741"/>
      <c r="S444" s="741"/>
      <c r="T444" s="741"/>
      <c r="U444" s="741"/>
      <c r="V444" s="741"/>
      <c r="W444" s="741"/>
      <c r="X444" s="741"/>
      <c r="Y444" s="741"/>
      <c r="Z444" s="741"/>
      <c r="AB444" s="76"/>
      <c r="AC444" s="77"/>
      <c r="AD444" s="78"/>
    </row>
    <row r="445" spans="1:30" ht="13.2" customHeight="1">
      <c r="A445" s="83"/>
      <c r="B445" s="82"/>
      <c r="C445" s="359"/>
      <c r="D445" s="330"/>
      <c r="E445" s="1085"/>
      <c r="F445" s="72"/>
      <c r="G445" s="741"/>
      <c r="H445" s="741"/>
      <c r="I445" s="741"/>
      <c r="J445" s="741"/>
      <c r="K445" s="741"/>
      <c r="L445" s="741"/>
      <c r="M445" s="741"/>
      <c r="N445" s="741"/>
      <c r="O445" s="741"/>
      <c r="P445" s="741"/>
      <c r="Q445" s="741"/>
      <c r="R445" s="741"/>
      <c r="S445" s="741"/>
      <c r="T445" s="741"/>
      <c r="U445" s="741"/>
      <c r="V445" s="741"/>
      <c r="W445" s="741"/>
      <c r="X445" s="741"/>
      <c r="Y445" s="741"/>
      <c r="Z445" s="741"/>
      <c r="AB445" s="76"/>
      <c r="AC445" s="77"/>
      <c r="AD445" s="78"/>
    </row>
    <row r="446" spans="1:30" ht="13.2" customHeight="1">
      <c r="A446" s="83"/>
      <c r="B446" s="82"/>
      <c r="C446" s="310"/>
      <c r="D446" s="330"/>
      <c r="E446" s="83"/>
      <c r="G446" s="741"/>
      <c r="H446" s="741"/>
      <c r="I446" s="741"/>
      <c r="J446" s="741"/>
      <c r="K446" s="741"/>
      <c r="L446" s="741"/>
      <c r="M446" s="741"/>
      <c r="N446" s="741"/>
      <c r="O446" s="741"/>
      <c r="P446" s="741"/>
      <c r="Q446" s="741"/>
      <c r="R446" s="741"/>
      <c r="S446" s="741"/>
      <c r="T446" s="741"/>
      <c r="U446" s="741"/>
      <c r="V446" s="741"/>
      <c r="W446" s="741"/>
      <c r="X446" s="741"/>
      <c r="Y446" s="741"/>
      <c r="Z446" s="741"/>
      <c r="AA446" s="73"/>
      <c r="AB446" s="76"/>
      <c r="AC446" s="77"/>
      <c r="AD446" s="78"/>
    </row>
    <row r="447" spans="1:30" ht="13.2" customHeight="1">
      <c r="A447" s="83"/>
      <c r="B447" s="82"/>
      <c r="C447" s="310"/>
      <c r="D447" s="330" t="s">
        <v>312</v>
      </c>
      <c r="E447" s="1903" t="s">
        <v>1340</v>
      </c>
      <c r="G447" s="1709" t="s">
        <v>114</v>
      </c>
      <c r="H447" s="1709"/>
      <c r="I447" s="1709"/>
      <c r="J447" s="1709"/>
      <c r="K447" s="1709"/>
      <c r="L447" s="1709"/>
      <c r="M447" s="1710"/>
      <c r="N447" s="1110" t="s">
        <v>113</v>
      </c>
      <c r="O447" s="1110"/>
      <c r="P447" s="1110"/>
      <c r="Q447" s="1110"/>
      <c r="R447" s="1110"/>
      <c r="S447" s="1110"/>
      <c r="T447" s="1110"/>
      <c r="U447" s="1110"/>
      <c r="V447" s="1110"/>
      <c r="AA447" s="73"/>
      <c r="AB447" s="1098" t="s">
        <v>363</v>
      </c>
      <c r="AC447" s="1099"/>
      <c r="AD447" s="1100"/>
    </row>
    <row r="448" spans="1:30" ht="13.2" customHeight="1">
      <c r="A448" s="83"/>
      <c r="B448" s="82"/>
      <c r="C448" s="310"/>
      <c r="D448" s="330"/>
      <c r="E448" s="1903"/>
      <c r="G448" s="1709"/>
      <c r="H448" s="1709"/>
      <c r="I448" s="1709"/>
      <c r="J448" s="1709"/>
      <c r="K448" s="1709"/>
      <c r="L448" s="1709"/>
      <c r="M448" s="1710"/>
      <c r="N448" s="1110"/>
      <c r="O448" s="1110"/>
      <c r="P448" s="1110"/>
      <c r="Q448" s="1110"/>
      <c r="R448" s="1110"/>
      <c r="S448" s="1110"/>
      <c r="T448" s="1110"/>
      <c r="U448" s="1110"/>
      <c r="V448" s="1110"/>
      <c r="AA448" s="73"/>
      <c r="AB448" s="1098"/>
      <c r="AC448" s="1099"/>
      <c r="AD448" s="1100"/>
    </row>
    <row r="449" spans="1:30" ht="13.2" customHeight="1">
      <c r="A449" s="83"/>
      <c r="B449" s="82"/>
      <c r="C449" s="310"/>
      <c r="D449" s="330"/>
      <c r="E449" s="1903"/>
      <c r="G449" s="741"/>
      <c r="H449" s="741"/>
      <c r="I449" s="741"/>
      <c r="J449" s="741"/>
      <c r="K449" s="741"/>
      <c r="L449" s="741"/>
      <c r="M449" s="741"/>
      <c r="N449" s="741"/>
      <c r="O449" s="741"/>
      <c r="P449" s="741"/>
      <c r="Q449" s="741"/>
      <c r="R449" s="741"/>
      <c r="S449" s="741"/>
      <c r="T449" s="741"/>
      <c r="U449" s="741"/>
      <c r="V449" s="741"/>
      <c r="W449" s="741"/>
      <c r="X449" s="741"/>
      <c r="Y449" s="741"/>
      <c r="Z449" s="741"/>
      <c r="AB449" s="76"/>
      <c r="AC449" s="77"/>
      <c r="AD449" s="78"/>
    </row>
    <row r="450" spans="1:30" ht="13.2" customHeight="1">
      <c r="A450" s="83"/>
      <c r="B450" s="82"/>
      <c r="C450" s="310"/>
      <c r="D450" s="330"/>
      <c r="E450" s="1903"/>
      <c r="G450" s="741"/>
      <c r="H450" s="741"/>
      <c r="I450" s="741"/>
      <c r="J450" s="741"/>
      <c r="K450" s="741"/>
      <c r="L450" s="741"/>
      <c r="M450" s="741"/>
      <c r="N450" s="741"/>
      <c r="O450" s="741"/>
      <c r="P450" s="741"/>
      <c r="Q450" s="741"/>
      <c r="R450" s="741"/>
      <c r="S450" s="741"/>
      <c r="T450" s="741"/>
      <c r="U450" s="741"/>
      <c r="V450" s="741"/>
      <c r="W450" s="741"/>
      <c r="X450" s="741"/>
      <c r="Y450" s="741"/>
      <c r="Z450" s="741"/>
      <c r="AB450" s="76"/>
      <c r="AC450" s="77"/>
      <c r="AD450" s="78"/>
    </row>
    <row r="451" spans="1:30" ht="13.2" customHeight="1">
      <c r="A451" s="83"/>
      <c r="B451" s="82"/>
      <c r="C451" s="310"/>
      <c r="D451" s="330"/>
      <c r="E451" s="792"/>
      <c r="G451" s="741"/>
      <c r="H451" s="741"/>
      <c r="I451" s="741"/>
      <c r="J451" s="741"/>
      <c r="K451" s="741"/>
      <c r="L451" s="741"/>
      <c r="M451" s="741"/>
      <c r="N451" s="741"/>
      <c r="O451" s="741"/>
      <c r="P451" s="741"/>
      <c r="Q451" s="741"/>
      <c r="R451" s="741"/>
      <c r="S451" s="741"/>
      <c r="T451" s="741"/>
      <c r="U451" s="741"/>
      <c r="V451" s="741"/>
      <c r="W451" s="741"/>
      <c r="X451" s="741"/>
      <c r="Y451" s="741"/>
      <c r="Z451" s="741"/>
      <c r="AB451" s="76"/>
      <c r="AC451" s="77"/>
      <c r="AD451" s="78"/>
    </row>
    <row r="452" spans="1:30" ht="13.2" customHeight="1">
      <c r="A452" s="83"/>
      <c r="B452" s="82"/>
      <c r="C452" s="310"/>
      <c r="D452" s="330" t="s">
        <v>312</v>
      </c>
      <c r="E452" s="1903" t="s">
        <v>1341</v>
      </c>
      <c r="G452" s="1709" t="s">
        <v>114</v>
      </c>
      <c r="H452" s="1709"/>
      <c r="I452" s="1709"/>
      <c r="J452" s="1709"/>
      <c r="K452" s="1709"/>
      <c r="L452" s="1709"/>
      <c r="M452" s="1710"/>
      <c r="N452" s="1110" t="s">
        <v>113</v>
      </c>
      <c r="O452" s="1110"/>
      <c r="P452" s="1110"/>
      <c r="Q452" s="1110"/>
      <c r="R452" s="1110"/>
      <c r="S452" s="1110"/>
      <c r="T452" s="1110"/>
      <c r="U452" s="1110"/>
      <c r="V452" s="1110"/>
      <c r="AA452" s="73"/>
      <c r="AB452" s="1098" t="s">
        <v>363</v>
      </c>
      <c r="AC452" s="1099"/>
      <c r="AD452" s="1100"/>
    </row>
    <row r="453" spans="1:30" ht="13.2" customHeight="1">
      <c r="A453" s="83"/>
      <c r="B453" s="82"/>
      <c r="C453" s="310"/>
      <c r="D453" s="330"/>
      <c r="E453" s="1903"/>
      <c r="G453" s="1709"/>
      <c r="H453" s="1709"/>
      <c r="I453" s="1709"/>
      <c r="J453" s="1709"/>
      <c r="K453" s="1709"/>
      <c r="L453" s="1709"/>
      <c r="M453" s="1710"/>
      <c r="N453" s="1110"/>
      <c r="O453" s="1110"/>
      <c r="P453" s="1110"/>
      <c r="Q453" s="1110"/>
      <c r="R453" s="1110"/>
      <c r="S453" s="1110"/>
      <c r="T453" s="1110"/>
      <c r="U453" s="1110"/>
      <c r="V453" s="1110"/>
      <c r="AA453" s="73"/>
      <c r="AB453" s="1098"/>
      <c r="AC453" s="1099"/>
      <c r="AD453" s="1100"/>
    </row>
    <row r="454" spans="1:30" ht="13.2" customHeight="1">
      <c r="A454" s="83"/>
      <c r="B454" s="82"/>
      <c r="C454" s="310"/>
      <c r="D454" s="330"/>
      <c r="E454" s="1903"/>
      <c r="G454" s="741"/>
      <c r="H454" s="741"/>
      <c r="I454" s="741"/>
      <c r="J454" s="741"/>
      <c r="K454" s="741"/>
      <c r="L454" s="741"/>
      <c r="M454" s="741"/>
      <c r="N454" s="741"/>
      <c r="O454" s="741"/>
      <c r="P454" s="741"/>
      <c r="Q454" s="741"/>
      <c r="R454" s="741"/>
      <c r="S454" s="741"/>
      <c r="T454" s="741"/>
      <c r="U454" s="741"/>
      <c r="V454" s="741"/>
      <c r="W454" s="741"/>
      <c r="X454" s="741"/>
      <c r="Y454" s="741"/>
      <c r="Z454" s="741"/>
      <c r="AB454" s="76"/>
      <c r="AC454" s="77"/>
      <c r="AD454" s="78"/>
    </row>
    <row r="455" spans="1:30" ht="13.2" customHeight="1">
      <c r="A455" s="90"/>
      <c r="B455" s="348"/>
      <c r="C455" s="112"/>
      <c r="D455" s="349"/>
      <c r="E455" s="1904"/>
      <c r="F455" s="84"/>
      <c r="G455" s="755"/>
      <c r="H455" s="755"/>
      <c r="I455" s="755"/>
      <c r="J455" s="755"/>
      <c r="K455" s="755"/>
      <c r="L455" s="755"/>
      <c r="M455" s="755"/>
      <c r="N455" s="755"/>
      <c r="O455" s="755"/>
      <c r="P455" s="755"/>
      <c r="Q455" s="755"/>
      <c r="R455" s="755"/>
      <c r="S455" s="755"/>
      <c r="T455" s="755"/>
      <c r="U455" s="755"/>
      <c r="V455" s="755"/>
      <c r="W455" s="755"/>
      <c r="X455" s="755"/>
      <c r="Y455" s="755"/>
      <c r="Z455" s="755"/>
      <c r="AA455" s="84"/>
      <c r="AB455" s="93"/>
      <c r="AC455" s="94"/>
      <c r="AD455" s="95"/>
    </row>
    <row r="456" spans="1:30" ht="13.2" customHeight="1">
      <c r="A456" s="426"/>
      <c r="B456" s="424"/>
      <c r="C456" s="407"/>
      <c r="D456" s="408"/>
      <c r="E456" s="405"/>
      <c r="F456" s="417"/>
      <c r="G456" s="752"/>
      <c r="H456" s="752"/>
      <c r="I456" s="752"/>
      <c r="J456" s="752"/>
      <c r="K456" s="752"/>
      <c r="L456" s="752"/>
      <c r="M456" s="752"/>
      <c r="N456" s="752"/>
      <c r="O456" s="752"/>
      <c r="P456" s="752"/>
      <c r="Q456" s="752"/>
      <c r="R456" s="752"/>
      <c r="S456" s="752"/>
      <c r="T456" s="752"/>
      <c r="U456" s="752"/>
      <c r="V456" s="752"/>
      <c r="W456" s="752"/>
      <c r="X456" s="752"/>
      <c r="Y456" s="752"/>
      <c r="Z456" s="752"/>
      <c r="AA456" s="417"/>
      <c r="AB456" s="438"/>
      <c r="AC456" s="439"/>
      <c r="AD456" s="440"/>
    </row>
    <row r="457" spans="1:30" ht="13.2" customHeight="1">
      <c r="A457" s="81"/>
      <c r="B457" s="195">
        <v>20</v>
      </c>
      <c r="C457" s="359" t="s">
        <v>964</v>
      </c>
      <c r="D457" s="258" t="s">
        <v>1233</v>
      </c>
      <c r="E457" s="1085" t="s">
        <v>965</v>
      </c>
      <c r="G457" s="1709" t="s">
        <v>114</v>
      </c>
      <c r="H457" s="1709"/>
      <c r="I457" s="1709"/>
      <c r="J457" s="1709"/>
      <c r="K457" s="1709"/>
      <c r="L457" s="1709"/>
      <c r="M457" s="1710"/>
      <c r="N457" s="1110" t="s">
        <v>113</v>
      </c>
      <c r="O457" s="1110"/>
      <c r="P457" s="1110"/>
      <c r="Q457" s="1110"/>
      <c r="R457" s="1110"/>
      <c r="S457" s="1110"/>
      <c r="T457" s="1110"/>
      <c r="U457" s="1110"/>
      <c r="V457" s="1110"/>
      <c r="AA457" s="73"/>
      <c r="AB457" s="1098" t="s">
        <v>198</v>
      </c>
      <c r="AC457" s="1099"/>
      <c r="AD457" s="1100"/>
    </row>
    <row r="458" spans="1:30" ht="13.2" customHeight="1">
      <c r="A458" s="81"/>
      <c r="B458" s="195"/>
      <c r="C458" s="359"/>
      <c r="D458" s="258"/>
      <c r="E458" s="1085"/>
      <c r="G458" s="1709"/>
      <c r="H458" s="1709"/>
      <c r="I458" s="1709"/>
      <c r="J458" s="1709"/>
      <c r="K458" s="1709"/>
      <c r="L458" s="1709"/>
      <c r="M458" s="1710"/>
      <c r="N458" s="1110"/>
      <c r="O458" s="1110"/>
      <c r="P458" s="1110"/>
      <c r="Q458" s="1110"/>
      <c r="R458" s="1110"/>
      <c r="S458" s="1110"/>
      <c r="T458" s="1110"/>
      <c r="U458" s="1110"/>
      <c r="V458" s="1110"/>
      <c r="AA458" s="73"/>
      <c r="AB458" s="1098"/>
      <c r="AC458" s="1099"/>
      <c r="AD458" s="1100"/>
    </row>
    <row r="459" spans="1:30" ht="13.2" customHeight="1">
      <c r="A459" s="81"/>
      <c r="B459" s="195"/>
      <c r="C459" s="359"/>
      <c r="D459" s="258"/>
      <c r="E459" s="1085"/>
      <c r="G459" s="171"/>
      <c r="H459" s="1096" t="s">
        <v>967</v>
      </c>
      <c r="I459" s="1096"/>
      <c r="J459" s="1096"/>
      <c r="K459" s="1096"/>
      <c r="L459" s="1096"/>
      <c r="M459" s="1096"/>
      <c r="N459" s="1096"/>
      <c r="O459" s="1096"/>
      <c r="P459" s="1096"/>
      <c r="Q459" s="1096"/>
      <c r="R459" s="1096"/>
      <c r="S459" s="1096"/>
      <c r="T459" s="1096"/>
      <c r="U459" s="1096"/>
      <c r="V459" s="1096"/>
      <c r="W459" s="1096"/>
      <c r="X459" s="1096"/>
      <c r="Y459" s="1096"/>
      <c r="Z459" s="1096"/>
      <c r="AA459" s="1906"/>
      <c r="AB459" s="76"/>
      <c r="AC459" s="77"/>
      <c r="AD459" s="78"/>
    </row>
    <row r="460" spans="1:30" ht="13.2" customHeight="1">
      <c r="A460" s="81"/>
      <c r="B460" s="195"/>
      <c r="C460" s="359"/>
      <c r="D460" s="258"/>
      <c r="E460" s="1085"/>
      <c r="H460" s="1462" t="s">
        <v>968</v>
      </c>
      <c r="I460" s="1462"/>
      <c r="J460" s="1462"/>
      <c r="K460" s="1462"/>
      <c r="L460" s="1462"/>
      <c r="M460" s="1462"/>
      <c r="N460" s="1462"/>
      <c r="O460" s="1462"/>
      <c r="P460" s="1462"/>
      <c r="Q460" s="1462"/>
      <c r="R460" s="1462"/>
      <c r="S460" s="1462"/>
      <c r="T460" s="1462"/>
      <c r="U460" s="1097" t="s">
        <v>189</v>
      </c>
      <c r="V460" s="1097"/>
      <c r="W460" s="1097"/>
      <c r="X460" s="1097"/>
      <c r="AB460" s="76"/>
      <c r="AC460" s="77"/>
      <c r="AD460" s="78"/>
    </row>
    <row r="461" spans="1:30" ht="13.2" customHeight="1">
      <c r="A461" s="81"/>
      <c r="B461" s="195"/>
      <c r="C461" s="359"/>
      <c r="D461" s="258"/>
      <c r="E461" s="1085"/>
      <c r="G461" s="171"/>
      <c r="H461" s="1462" t="s">
        <v>969</v>
      </c>
      <c r="I461" s="1462"/>
      <c r="J461" s="1462"/>
      <c r="K461" s="1462"/>
      <c r="L461" s="1462"/>
      <c r="M461" s="1462"/>
      <c r="N461" s="1462"/>
      <c r="O461" s="1462"/>
      <c r="P461" s="1462"/>
      <c r="Q461" s="1462"/>
      <c r="R461" s="1462"/>
      <c r="S461" s="1462"/>
      <c r="T461" s="1462"/>
      <c r="U461" s="1097" t="s">
        <v>189</v>
      </c>
      <c r="V461" s="1097"/>
      <c r="W461" s="1097"/>
      <c r="X461" s="1097"/>
      <c r="AA461" s="73"/>
      <c r="AB461" s="76"/>
      <c r="AC461" s="77"/>
      <c r="AD461" s="78"/>
    </row>
    <row r="462" spans="1:30" ht="13.2" customHeight="1">
      <c r="A462" s="81"/>
      <c r="B462" s="195"/>
      <c r="C462" s="359"/>
      <c r="D462" s="258"/>
      <c r="E462" s="1085"/>
      <c r="G462" s="171"/>
      <c r="H462" s="1462" t="s">
        <v>970</v>
      </c>
      <c r="I462" s="1462"/>
      <c r="J462" s="1462"/>
      <c r="K462" s="1462"/>
      <c r="L462" s="1462"/>
      <c r="M462" s="1462"/>
      <c r="N462" s="1462"/>
      <c r="O462" s="1462"/>
      <c r="P462" s="1462"/>
      <c r="Q462" s="1462"/>
      <c r="R462" s="1462"/>
      <c r="S462" s="1462"/>
      <c r="T462" s="1462"/>
      <c r="U462" s="1097" t="s">
        <v>189</v>
      </c>
      <c r="V462" s="1097"/>
      <c r="W462" s="1097"/>
      <c r="X462" s="1097"/>
      <c r="AA462" s="73"/>
      <c r="AB462" s="76"/>
      <c r="AC462" s="77"/>
      <c r="AD462" s="78"/>
    </row>
    <row r="463" spans="1:30" ht="13.2" customHeight="1">
      <c r="A463" s="81"/>
      <c r="B463" s="195"/>
      <c r="C463" s="359"/>
      <c r="D463" s="258"/>
      <c r="E463" s="1085"/>
      <c r="G463" s="171"/>
      <c r="H463" s="171"/>
      <c r="I463" s="171"/>
      <c r="J463" s="171"/>
      <c r="K463" s="171"/>
      <c r="L463" s="171"/>
      <c r="M463" s="171"/>
      <c r="N463" s="237"/>
      <c r="O463" s="237"/>
      <c r="P463" s="237"/>
      <c r="Q463" s="237"/>
      <c r="R463" s="237"/>
      <c r="S463" s="237"/>
      <c r="T463" s="237"/>
      <c r="U463" s="237"/>
      <c r="V463" s="237"/>
      <c r="AA463" s="73"/>
      <c r="AB463" s="76"/>
      <c r="AC463" s="77"/>
      <c r="AD463" s="78"/>
    </row>
    <row r="464" spans="1:30" ht="13.2" customHeight="1">
      <c r="A464" s="81"/>
      <c r="B464" s="195"/>
      <c r="C464" s="359"/>
      <c r="D464" s="258"/>
      <c r="E464" s="1085"/>
      <c r="G464" s="171"/>
      <c r="H464" s="171"/>
      <c r="I464" s="171"/>
      <c r="J464" s="171"/>
      <c r="K464" s="171"/>
      <c r="L464" s="171"/>
      <c r="M464" s="171"/>
      <c r="N464" s="237"/>
      <c r="O464" s="237"/>
      <c r="P464" s="237"/>
      <c r="Q464" s="237"/>
      <c r="R464" s="237"/>
      <c r="S464" s="237"/>
      <c r="T464" s="237"/>
      <c r="U464" s="237"/>
      <c r="V464" s="237"/>
      <c r="AB464" s="76"/>
      <c r="AC464" s="77"/>
      <c r="AD464" s="78"/>
    </row>
    <row r="465" spans="1:30" ht="13.2" customHeight="1">
      <c r="A465" s="81"/>
      <c r="B465" s="195"/>
      <c r="C465" s="359"/>
      <c r="D465" s="258" t="s">
        <v>310</v>
      </c>
      <c r="E465" s="1085" t="s">
        <v>1342</v>
      </c>
      <c r="G465" s="1" t="s">
        <v>1343</v>
      </c>
      <c r="S465"/>
      <c r="U465" s="237"/>
      <c r="V465" s="237"/>
      <c r="AB465" s="1098" t="s">
        <v>198</v>
      </c>
      <c r="AC465" s="1099"/>
      <c r="AD465" s="1100"/>
    </row>
    <row r="466" spans="1:30" ht="13.2" customHeight="1">
      <c r="A466" s="81"/>
      <c r="B466" s="195"/>
      <c r="C466" s="359"/>
      <c r="D466" s="258"/>
      <c r="E466" s="1085"/>
      <c r="G466" s="1767" t="s">
        <v>1236</v>
      </c>
      <c r="H466" s="1767"/>
      <c r="I466" s="1767"/>
      <c r="J466" s="1767"/>
      <c r="K466" s="1767"/>
      <c r="L466" s="1767"/>
      <c r="M466" s="1768"/>
      <c r="N466" s="1110" t="s">
        <v>1237</v>
      </c>
      <c r="O466" s="1110"/>
      <c r="P466" s="1110"/>
      <c r="Q466" s="1110"/>
      <c r="R466" s="1110"/>
      <c r="S466" s="1110"/>
      <c r="T466" s="1110"/>
      <c r="U466" s="1110"/>
      <c r="V466" s="1110"/>
      <c r="W466" s="1110"/>
      <c r="X466" s="1110"/>
      <c r="Y466" s="1110"/>
      <c r="Z466" s="1110"/>
      <c r="AA466" s="73"/>
      <c r="AB466" s="1098"/>
      <c r="AC466" s="1099"/>
      <c r="AD466" s="1100"/>
    </row>
    <row r="467" spans="1:30" ht="13.2" customHeight="1">
      <c r="A467" s="81"/>
      <c r="B467" s="195"/>
      <c r="C467" s="359"/>
      <c r="D467" s="258"/>
      <c r="E467" s="1085"/>
      <c r="G467" s="1767"/>
      <c r="H467" s="1767"/>
      <c r="I467" s="1767"/>
      <c r="J467" s="1767"/>
      <c r="K467" s="1767"/>
      <c r="L467" s="1767"/>
      <c r="M467" s="1768"/>
      <c r="N467" s="1110"/>
      <c r="O467" s="1110"/>
      <c r="P467" s="1110"/>
      <c r="Q467" s="1110"/>
      <c r="R467" s="1110"/>
      <c r="S467" s="1110"/>
      <c r="T467" s="1110"/>
      <c r="U467" s="1110"/>
      <c r="V467" s="1110"/>
      <c r="W467" s="1110"/>
      <c r="X467" s="1110"/>
      <c r="Y467" s="1110"/>
      <c r="Z467" s="1110"/>
      <c r="AA467" s="73"/>
      <c r="AB467" s="1098"/>
      <c r="AC467" s="1099"/>
      <c r="AD467" s="1100"/>
    </row>
    <row r="468" spans="1:30" ht="13.2" customHeight="1">
      <c r="A468" s="81"/>
      <c r="B468" s="195"/>
      <c r="C468" s="359"/>
      <c r="D468" s="258"/>
      <c r="E468" s="81"/>
      <c r="G468" s="1902" t="s">
        <v>971</v>
      </c>
      <c r="H468" s="1902"/>
      <c r="I468" s="1902"/>
      <c r="J468" s="1902"/>
      <c r="K468" s="1902"/>
      <c r="L468" s="1902"/>
      <c r="M468" s="1902"/>
      <c r="N468" s="1902"/>
      <c r="O468" s="1902"/>
      <c r="P468" s="1902"/>
      <c r="Q468" s="1902"/>
      <c r="R468" s="1902"/>
      <c r="S468" s="1902"/>
      <c r="T468" s="1902"/>
      <c r="U468" s="1902"/>
      <c r="V468" s="1902"/>
      <c r="AA468" s="73"/>
      <c r="AB468" s="76"/>
      <c r="AC468" s="77"/>
      <c r="AD468" s="78"/>
    </row>
    <row r="469" spans="1:30" ht="13.2" customHeight="1">
      <c r="A469" s="81"/>
      <c r="B469" s="195"/>
      <c r="C469" s="359"/>
      <c r="D469" s="258"/>
      <c r="E469" s="793"/>
      <c r="G469" s="1746"/>
      <c r="H469" s="1747"/>
      <c r="I469" s="1747"/>
      <c r="J469" s="1747"/>
      <c r="K469" s="1747"/>
      <c r="L469" s="1747"/>
      <c r="M469" s="1747"/>
      <c r="N469" s="1747"/>
      <c r="O469" s="1747"/>
      <c r="P469" s="1747"/>
      <c r="Q469" s="1747"/>
      <c r="R469" s="1747"/>
      <c r="S469" s="1747"/>
      <c r="T469" s="1747"/>
      <c r="U469" s="1747"/>
      <c r="V469" s="1747"/>
      <c r="W469" s="1747"/>
      <c r="X469" s="1747"/>
      <c r="Y469" s="1747"/>
      <c r="Z469" s="1748"/>
      <c r="AA469" s="73"/>
      <c r="AB469" s="76"/>
      <c r="AC469" s="77"/>
      <c r="AD469" s="78"/>
    </row>
    <row r="470" spans="1:30" ht="13.2" customHeight="1">
      <c r="A470" s="81"/>
      <c r="B470" s="195"/>
      <c r="C470" s="359"/>
      <c r="D470" s="258"/>
      <c r="E470" s="793"/>
      <c r="G470" s="1749"/>
      <c r="H470" s="1750"/>
      <c r="I470" s="1750"/>
      <c r="J470" s="1750"/>
      <c r="K470" s="1750"/>
      <c r="L470" s="1750"/>
      <c r="M470" s="1750"/>
      <c r="N470" s="1750"/>
      <c r="O470" s="1750"/>
      <c r="P470" s="1750"/>
      <c r="Q470" s="1750"/>
      <c r="R470" s="1750"/>
      <c r="S470" s="1750"/>
      <c r="T470" s="1750"/>
      <c r="U470" s="1750"/>
      <c r="V470" s="1750"/>
      <c r="W470" s="1750"/>
      <c r="X470" s="1750"/>
      <c r="Y470" s="1750"/>
      <c r="Z470" s="1751"/>
      <c r="AA470" s="73"/>
      <c r="AB470" s="76"/>
      <c r="AC470" s="77"/>
      <c r="AD470" s="78"/>
    </row>
    <row r="471" spans="1:30" ht="13.2" customHeight="1">
      <c r="A471" s="81"/>
      <c r="B471" s="195"/>
      <c r="C471" s="359"/>
      <c r="D471" s="258"/>
      <c r="E471" s="793"/>
      <c r="G471" s="1752"/>
      <c r="H471" s="1753"/>
      <c r="I471" s="1753"/>
      <c r="J471" s="1753"/>
      <c r="K471" s="1753"/>
      <c r="L471" s="1753"/>
      <c r="M471" s="1753"/>
      <c r="N471" s="1753"/>
      <c r="O471" s="1753"/>
      <c r="P471" s="1753"/>
      <c r="Q471" s="1753"/>
      <c r="R471" s="1753"/>
      <c r="S471" s="1753"/>
      <c r="T471" s="1753"/>
      <c r="U471" s="1753"/>
      <c r="V471" s="1753"/>
      <c r="W471" s="1753"/>
      <c r="X471" s="1753"/>
      <c r="Y471" s="1753"/>
      <c r="Z471" s="1754"/>
      <c r="AA471" s="73"/>
      <c r="AB471" s="76"/>
      <c r="AC471" s="77"/>
      <c r="AD471" s="78"/>
    </row>
    <row r="472" spans="1:30" ht="13.2" customHeight="1">
      <c r="A472" s="81"/>
      <c r="B472" s="794"/>
      <c r="C472" s="795"/>
      <c r="D472" s="715"/>
      <c r="E472" s="796"/>
      <c r="F472" s="72"/>
      <c r="G472" s="223"/>
      <c r="H472" s="223"/>
      <c r="I472" s="223"/>
      <c r="J472" s="223"/>
      <c r="K472" s="223"/>
      <c r="L472" s="223"/>
      <c r="M472" s="223"/>
      <c r="N472" s="223"/>
      <c r="O472" s="223"/>
      <c r="P472" s="223"/>
      <c r="Q472" s="223"/>
      <c r="R472" s="223"/>
      <c r="S472" s="223"/>
      <c r="T472" s="223"/>
      <c r="U472" s="223"/>
      <c r="V472" s="223"/>
      <c r="W472" s="223"/>
      <c r="X472" s="223"/>
      <c r="AA472" s="73"/>
      <c r="AB472" s="76"/>
      <c r="AC472" s="77"/>
      <c r="AD472" s="78"/>
    </row>
    <row r="473" spans="1:30" ht="13.2" customHeight="1">
      <c r="A473" s="81"/>
      <c r="B473" s="502"/>
      <c r="C473" s="795"/>
      <c r="D473" s="330" t="s">
        <v>310</v>
      </c>
      <c r="E473" s="354"/>
      <c r="G473" s="9" t="s">
        <v>1344</v>
      </c>
      <c r="H473" s="9"/>
      <c r="I473" s="9"/>
      <c r="J473" s="9"/>
      <c r="K473" s="9"/>
      <c r="L473" s="9"/>
      <c r="M473" s="9"/>
      <c r="N473" s="9"/>
      <c r="O473" s="9"/>
      <c r="P473" s="9"/>
      <c r="Q473" s="9"/>
      <c r="R473" s="9"/>
      <c r="S473" s="9"/>
      <c r="T473" s="9"/>
      <c r="U473" s="9"/>
      <c r="V473" s="9"/>
      <c r="W473" s="9"/>
      <c r="X473" s="9"/>
      <c r="Y473" s="9"/>
      <c r="AB473" s="1098" t="s">
        <v>198</v>
      </c>
      <c r="AC473" s="1099"/>
      <c r="AD473" s="1100"/>
    </row>
    <row r="474" spans="1:30" ht="13.2" customHeight="1">
      <c r="A474" s="81"/>
      <c r="B474" s="502"/>
      <c r="C474" s="795"/>
      <c r="D474" s="258"/>
      <c r="E474" s="354"/>
      <c r="G474" s="1767" t="s">
        <v>1236</v>
      </c>
      <c r="H474" s="1767"/>
      <c r="I474" s="1767"/>
      <c r="J474" s="1767"/>
      <c r="K474" s="1767"/>
      <c r="L474" s="1767"/>
      <c r="M474" s="1768"/>
      <c r="N474" s="1110" t="s">
        <v>1237</v>
      </c>
      <c r="O474" s="1110"/>
      <c r="P474" s="1110"/>
      <c r="Q474" s="1110"/>
      <c r="R474" s="1110"/>
      <c r="S474" s="1110"/>
      <c r="T474" s="1110"/>
      <c r="U474" s="1110"/>
      <c r="V474" s="1110"/>
      <c r="W474" s="1110"/>
      <c r="X474" s="1110"/>
      <c r="Y474" s="1110"/>
      <c r="Z474" s="1110"/>
      <c r="AA474" s="73"/>
      <c r="AB474" s="1098"/>
      <c r="AC474" s="1099"/>
      <c r="AD474" s="1100"/>
    </row>
    <row r="475" spans="1:30" ht="13.2" customHeight="1">
      <c r="A475" s="81"/>
      <c r="B475" s="502"/>
      <c r="C475" s="795"/>
      <c r="D475" s="258"/>
      <c r="E475" s="354"/>
      <c r="G475" s="1767"/>
      <c r="H475" s="1767"/>
      <c r="I475" s="1767"/>
      <c r="J475" s="1767"/>
      <c r="K475" s="1767"/>
      <c r="L475" s="1767"/>
      <c r="M475" s="1768"/>
      <c r="N475" s="1110"/>
      <c r="O475" s="1110"/>
      <c r="P475" s="1110"/>
      <c r="Q475" s="1110"/>
      <c r="R475" s="1110"/>
      <c r="S475" s="1110"/>
      <c r="T475" s="1110"/>
      <c r="U475" s="1110"/>
      <c r="V475" s="1110"/>
      <c r="W475" s="1110"/>
      <c r="X475" s="1110"/>
      <c r="Y475" s="1110"/>
      <c r="Z475" s="1110"/>
      <c r="AA475" s="73"/>
      <c r="AB475" s="1098"/>
      <c r="AC475" s="1099"/>
      <c r="AD475" s="1100"/>
    </row>
    <row r="476" spans="1:30" ht="13.2" customHeight="1">
      <c r="A476" s="81"/>
      <c r="B476" s="502"/>
      <c r="C476" s="795"/>
      <c r="D476" s="258"/>
      <c r="E476" s="354"/>
      <c r="G476" s="1905"/>
      <c r="H476" s="1905"/>
      <c r="I476" s="1905"/>
      <c r="J476" s="1905"/>
      <c r="K476" s="1905"/>
      <c r="L476" s="1905"/>
      <c r="M476" s="1905"/>
      <c r="N476" s="1905"/>
      <c r="O476" s="1905"/>
      <c r="P476" s="1905"/>
      <c r="Q476" s="1905"/>
      <c r="R476" s="1905"/>
      <c r="S476" s="1905"/>
      <c r="T476" s="1905"/>
      <c r="U476" s="1905"/>
      <c r="V476" s="1905"/>
      <c r="AA476" s="73"/>
      <c r="AB476" s="76"/>
      <c r="AC476" s="77"/>
      <c r="AD476" s="78"/>
    </row>
    <row r="477" spans="1:30" ht="13.2" customHeight="1">
      <c r="A477" s="81"/>
      <c r="B477" s="229"/>
      <c r="C477" s="359"/>
      <c r="D477" s="258"/>
      <c r="E477" s="1085"/>
      <c r="F477" s="72"/>
      <c r="H477" s="1" t="s">
        <v>1345</v>
      </c>
      <c r="U477" s="237"/>
      <c r="V477" s="237"/>
      <c r="AA477" s="73"/>
      <c r="AB477" s="76"/>
      <c r="AC477" s="77"/>
      <c r="AD477" s="78"/>
    </row>
    <row r="478" spans="1:30" ht="13.2" customHeight="1">
      <c r="A478" s="81"/>
      <c r="B478" s="229"/>
      <c r="C478" s="359"/>
      <c r="D478" s="258"/>
      <c r="E478" s="1085"/>
      <c r="F478" s="72"/>
      <c r="H478" s="1" t="s">
        <v>1346</v>
      </c>
      <c r="U478" s="237"/>
      <c r="V478" s="237"/>
      <c r="AA478" s="73"/>
      <c r="AB478" s="76"/>
      <c r="AC478" s="77"/>
      <c r="AD478" s="78"/>
    </row>
    <row r="479" spans="1:30" ht="13.2" customHeight="1">
      <c r="A479" s="81"/>
      <c r="B479" s="229"/>
      <c r="C479" s="359"/>
      <c r="D479" s="258"/>
      <c r="E479" s="1085"/>
      <c r="F479" s="72"/>
      <c r="G479" s="140"/>
      <c r="H479" s="1717" t="s">
        <v>1347</v>
      </c>
      <c r="I479" s="1894"/>
      <c r="J479" s="1895"/>
      <c r="K479" s="1877"/>
      <c r="L479" s="1877"/>
      <c r="M479" s="1877"/>
      <c r="N479" s="1877"/>
      <c r="O479" s="1877"/>
      <c r="P479" s="1877"/>
      <c r="Q479" s="1877"/>
      <c r="R479" s="1877"/>
      <c r="S479" s="1877"/>
      <c r="T479" s="1877"/>
      <c r="U479" s="1877"/>
      <c r="V479" s="1877"/>
      <c r="W479" s="1877"/>
      <c r="X479" s="1877"/>
      <c r="Y479" s="1877"/>
      <c r="Z479" s="1877"/>
      <c r="AA479" s="73"/>
      <c r="AB479" s="331"/>
      <c r="AC479" s="332"/>
      <c r="AD479" s="333"/>
    </row>
    <row r="480" spans="1:30" ht="13.2" customHeight="1">
      <c r="A480" s="81"/>
      <c r="B480" s="229"/>
      <c r="C480" s="359"/>
      <c r="D480" s="258"/>
      <c r="E480" s="81"/>
      <c r="F480" s="72"/>
      <c r="G480" s="140"/>
      <c r="H480" s="1720"/>
      <c r="I480" s="1896"/>
      <c r="J480" s="1897"/>
      <c r="K480" s="1877"/>
      <c r="L480" s="1877"/>
      <c r="M480" s="1877"/>
      <c r="N480" s="1877"/>
      <c r="O480" s="1877"/>
      <c r="P480" s="1877"/>
      <c r="Q480" s="1877"/>
      <c r="R480" s="1877"/>
      <c r="S480" s="1877"/>
      <c r="T480" s="1877"/>
      <c r="U480" s="1877"/>
      <c r="V480" s="1877"/>
      <c r="W480" s="1877"/>
      <c r="X480" s="1877"/>
      <c r="Y480" s="1877"/>
      <c r="Z480" s="1877"/>
      <c r="AA480" s="73"/>
      <c r="AB480" s="331"/>
      <c r="AC480" s="332"/>
      <c r="AD480" s="333"/>
    </row>
    <row r="481" spans="1:30" ht="13.2" customHeight="1">
      <c r="A481" s="81"/>
      <c r="B481" s="229"/>
      <c r="C481" s="359"/>
      <c r="D481" s="258"/>
      <c r="E481" s="81"/>
      <c r="F481" s="72"/>
      <c r="G481" s="140"/>
      <c r="H481" s="1720"/>
      <c r="I481" s="1896"/>
      <c r="J481" s="1897"/>
      <c r="K481" s="1877"/>
      <c r="L481" s="1877"/>
      <c r="M481" s="1877"/>
      <c r="N481" s="1877"/>
      <c r="O481" s="1877"/>
      <c r="P481" s="1877"/>
      <c r="Q481" s="1877"/>
      <c r="R481" s="1877"/>
      <c r="S481" s="1877"/>
      <c r="T481" s="1877"/>
      <c r="U481" s="1877"/>
      <c r="V481" s="1877"/>
      <c r="W481" s="1877"/>
      <c r="X481" s="1877"/>
      <c r="Y481" s="1877"/>
      <c r="Z481" s="1877"/>
      <c r="AA481" s="73"/>
      <c r="AB481" s="331"/>
      <c r="AC481" s="332"/>
      <c r="AD481" s="333"/>
    </row>
    <row r="482" spans="1:30" ht="13.2" customHeight="1">
      <c r="A482" s="81"/>
      <c r="B482" s="229"/>
      <c r="C482" s="359"/>
      <c r="D482" s="258"/>
      <c r="E482" s="81"/>
      <c r="F482" s="72"/>
      <c r="G482" s="140"/>
      <c r="H482" s="1720"/>
      <c r="I482" s="1896"/>
      <c r="J482" s="1897"/>
      <c r="K482" s="1877"/>
      <c r="L482" s="1877"/>
      <c r="M482" s="1877"/>
      <c r="N482" s="1877"/>
      <c r="O482" s="1877"/>
      <c r="P482" s="1877"/>
      <c r="Q482" s="1877"/>
      <c r="R482" s="1877"/>
      <c r="S482" s="1877"/>
      <c r="T482" s="1877"/>
      <c r="U482" s="1877"/>
      <c r="V482" s="1877"/>
      <c r="W482" s="1877"/>
      <c r="X482" s="1877"/>
      <c r="Y482" s="1877"/>
      <c r="Z482" s="1877"/>
      <c r="AA482" s="73"/>
      <c r="AB482" s="331"/>
      <c r="AC482" s="332"/>
      <c r="AD482" s="333"/>
    </row>
    <row r="483" spans="1:30" ht="13.2" customHeight="1">
      <c r="A483" s="81"/>
      <c r="B483" s="229"/>
      <c r="C483" s="359"/>
      <c r="D483" s="258"/>
      <c r="E483" s="81"/>
      <c r="F483" s="72"/>
      <c r="G483" s="140"/>
      <c r="H483" s="1898"/>
      <c r="I483" s="1899"/>
      <c r="J483" s="1900"/>
      <c r="K483" s="1877"/>
      <c r="L483" s="1877"/>
      <c r="M483" s="1877"/>
      <c r="N483" s="1877"/>
      <c r="O483" s="1877"/>
      <c r="P483" s="1877"/>
      <c r="Q483" s="1877"/>
      <c r="R483" s="1877"/>
      <c r="S483" s="1877"/>
      <c r="T483" s="1877"/>
      <c r="U483" s="1877"/>
      <c r="V483" s="1877"/>
      <c r="W483" s="1877"/>
      <c r="X483" s="1877"/>
      <c r="Y483" s="1877"/>
      <c r="Z483" s="1877"/>
      <c r="AA483" s="73"/>
      <c r="AB483" s="331"/>
      <c r="AC483" s="332"/>
      <c r="AD483" s="333"/>
    </row>
    <row r="484" spans="1:30" ht="13.2" customHeight="1">
      <c r="A484" s="81"/>
      <c r="B484" s="229"/>
      <c r="C484" s="359"/>
      <c r="D484" s="258"/>
      <c r="E484" s="81"/>
      <c r="F484" s="72"/>
      <c r="G484" s="140"/>
      <c r="H484" s="1717" t="s">
        <v>1348</v>
      </c>
      <c r="I484" s="1894"/>
      <c r="J484" s="1895"/>
      <c r="K484" s="1901"/>
      <c r="L484" s="1901"/>
      <c r="M484" s="1901"/>
      <c r="N484" s="1901"/>
      <c r="O484" s="1901"/>
      <c r="P484" s="1901"/>
      <c r="Q484" s="1901"/>
      <c r="R484" s="1901"/>
      <c r="S484" s="1901"/>
      <c r="T484" s="1901"/>
      <c r="U484" s="1901"/>
      <c r="V484" s="1901"/>
      <c r="W484" s="1901"/>
      <c r="X484" s="1901"/>
      <c r="Y484" s="1901"/>
      <c r="Z484" s="1901"/>
      <c r="AA484" s="73"/>
      <c r="AB484" s="331"/>
      <c r="AC484" s="332"/>
      <c r="AD484" s="333"/>
    </row>
    <row r="485" spans="1:30" ht="13.2" customHeight="1">
      <c r="A485" s="81"/>
      <c r="B485" s="229"/>
      <c r="C485" s="359"/>
      <c r="D485" s="258"/>
      <c r="E485" s="81"/>
      <c r="F485" s="72"/>
      <c r="G485" s="140"/>
      <c r="H485" s="1720"/>
      <c r="I485" s="1896"/>
      <c r="J485" s="1897"/>
      <c r="K485" s="1901"/>
      <c r="L485" s="1901"/>
      <c r="M485" s="1901"/>
      <c r="N485" s="1901"/>
      <c r="O485" s="1901"/>
      <c r="P485" s="1901"/>
      <c r="Q485" s="1901"/>
      <c r="R485" s="1901"/>
      <c r="S485" s="1901"/>
      <c r="T485" s="1901"/>
      <c r="U485" s="1901"/>
      <c r="V485" s="1901"/>
      <c r="W485" s="1901"/>
      <c r="X485" s="1901"/>
      <c r="Y485" s="1901"/>
      <c r="Z485" s="1901"/>
      <c r="AA485" s="73"/>
      <c r="AB485" s="331"/>
      <c r="AC485" s="332"/>
      <c r="AD485" s="333"/>
    </row>
    <row r="486" spans="1:30" ht="13.2" customHeight="1">
      <c r="A486" s="81"/>
      <c r="B486" s="229"/>
      <c r="C486" s="359"/>
      <c r="D486" s="258"/>
      <c r="E486" s="81"/>
      <c r="F486" s="72"/>
      <c r="G486" s="140"/>
      <c r="H486" s="1720"/>
      <c r="I486" s="1896"/>
      <c r="J486" s="1897"/>
      <c r="K486" s="1901"/>
      <c r="L486" s="1901"/>
      <c r="M486" s="1901"/>
      <c r="N486" s="1901"/>
      <c r="O486" s="1901"/>
      <c r="P486" s="1901"/>
      <c r="Q486" s="1901"/>
      <c r="R486" s="1901"/>
      <c r="S486" s="1901"/>
      <c r="T486" s="1901"/>
      <c r="U486" s="1901"/>
      <c r="V486" s="1901"/>
      <c r="W486" s="1901"/>
      <c r="X486" s="1901"/>
      <c r="Y486" s="1901"/>
      <c r="Z486" s="1901"/>
      <c r="AA486" s="73"/>
      <c r="AB486" s="331"/>
      <c r="AC486" s="332"/>
      <c r="AD486" s="333"/>
    </row>
    <row r="487" spans="1:30" ht="13.2" customHeight="1">
      <c r="A487" s="81"/>
      <c r="B487" s="229"/>
      <c r="C487" s="359"/>
      <c r="D487" s="258"/>
      <c r="E487" s="81"/>
      <c r="F487" s="72"/>
      <c r="G487" s="140"/>
      <c r="H487" s="1720"/>
      <c r="I487" s="1896"/>
      <c r="J487" s="1897"/>
      <c r="K487" s="1901"/>
      <c r="L487" s="1901"/>
      <c r="M487" s="1901"/>
      <c r="N487" s="1901"/>
      <c r="O487" s="1901"/>
      <c r="P487" s="1901"/>
      <c r="Q487" s="1901"/>
      <c r="R487" s="1901"/>
      <c r="S487" s="1901"/>
      <c r="T487" s="1901"/>
      <c r="U487" s="1901"/>
      <c r="V487" s="1901"/>
      <c r="W487" s="1901"/>
      <c r="X487" s="1901"/>
      <c r="Y487" s="1901"/>
      <c r="Z487" s="1901"/>
      <c r="AA487" s="73"/>
      <c r="AB487" s="331"/>
      <c r="AC487" s="332"/>
      <c r="AD487" s="333"/>
    </row>
    <row r="488" spans="1:30" ht="13.2" customHeight="1">
      <c r="A488" s="81"/>
      <c r="B488" s="229"/>
      <c r="C488" s="359"/>
      <c r="D488" s="258"/>
      <c r="E488" s="81"/>
      <c r="F488" s="72"/>
      <c r="G488" s="140"/>
      <c r="H488" s="1898"/>
      <c r="I488" s="1899"/>
      <c r="J488" s="1900"/>
      <c r="K488" s="1901"/>
      <c r="L488" s="1901"/>
      <c r="M488" s="1901"/>
      <c r="N488" s="1901"/>
      <c r="O488" s="1901"/>
      <c r="P488" s="1901"/>
      <c r="Q488" s="1901"/>
      <c r="R488" s="1901"/>
      <c r="S488" s="1901"/>
      <c r="T488" s="1901"/>
      <c r="U488" s="1901"/>
      <c r="V488" s="1901"/>
      <c r="W488" s="1901"/>
      <c r="X488" s="1901"/>
      <c r="Y488" s="1901"/>
      <c r="Z488" s="1901"/>
      <c r="AA488" s="73"/>
      <c r="AB488" s="331"/>
      <c r="AC488" s="332"/>
      <c r="AD488" s="333"/>
    </row>
    <row r="489" spans="1:30" ht="13.2" customHeight="1">
      <c r="A489" s="81"/>
      <c r="B489" s="229"/>
      <c r="C489" s="359"/>
      <c r="D489" s="258"/>
      <c r="E489" s="81"/>
      <c r="G489" s="140"/>
      <c r="H489" s="941"/>
      <c r="I489" s="941"/>
      <c r="J489" s="941"/>
      <c r="K489" s="942"/>
      <c r="L489" s="942"/>
      <c r="M489" s="942"/>
      <c r="N489" s="942"/>
      <c r="O489" s="942"/>
      <c r="P489" s="942"/>
      <c r="Q489" s="942"/>
      <c r="R489" s="942"/>
      <c r="S489" s="942"/>
      <c r="T489" s="942"/>
      <c r="U489" s="942"/>
      <c r="V489" s="942"/>
      <c r="W489" s="942"/>
      <c r="X489" s="942"/>
      <c r="Y489" s="942"/>
      <c r="Z489" s="942"/>
      <c r="AA489" s="73"/>
      <c r="AB489" s="331"/>
      <c r="AC489" s="332"/>
      <c r="AD489" s="333"/>
    </row>
    <row r="490" spans="1:30" ht="13.2" customHeight="1">
      <c r="A490" s="81"/>
      <c r="B490" s="502"/>
      <c r="C490" s="795"/>
      <c r="D490" s="258" t="s">
        <v>310</v>
      </c>
      <c r="E490" s="1085" t="s">
        <v>972</v>
      </c>
      <c r="G490" s="1709" t="s">
        <v>114</v>
      </c>
      <c r="H490" s="1709"/>
      <c r="I490" s="1709"/>
      <c r="J490" s="1709"/>
      <c r="K490" s="1709"/>
      <c r="L490" s="1709"/>
      <c r="M490" s="1710"/>
      <c r="N490" s="1110" t="s">
        <v>113</v>
      </c>
      <c r="O490" s="1110"/>
      <c r="P490" s="1110"/>
      <c r="Q490" s="1110"/>
      <c r="R490" s="1110"/>
      <c r="S490" s="1110"/>
      <c r="T490" s="1110"/>
      <c r="U490" s="1110"/>
      <c r="V490" s="1110"/>
      <c r="AA490" s="73"/>
      <c r="AB490" s="1098" t="s">
        <v>198</v>
      </c>
      <c r="AC490" s="1099"/>
      <c r="AD490" s="1100"/>
    </row>
    <row r="491" spans="1:30" ht="13.2" customHeight="1">
      <c r="A491" s="81"/>
      <c r="B491" s="502"/>
      <c r="C491" s="795"/>
      <c r="D491" s="258"/>
      <c r="E491" s="1085"/>
      <c r="G491" s="1709"/>
      <c r="H491" s="1709"/>
      <c r="I491" s="1709"/>
      <c r="J491" s="1709"/>
      <c r="K491" s="1709"/>
      <c r="L491" s="1709"/>
      <c r="M491" s="1710"/>
      <c r="N491" s="1110"/>
      <c r="O491" s="1110"/>
      <c r="P491" s="1110"/>
      <c r="Q491" s="1110"/>
      <c r="R491" s="1110"/>
      <c r="S491" s="1110"/>
      <c r="T491" s="1110"/>
      <c r="U491" s="1110"/>
      <c r="V491" s="1110"/>
      <c r="AA491" s="73"/>
      <c r="AB491" s="1098"/>
      <c r="AC491" s="1099"/>
      <c r="AD491" s="1100"/>
    </row>
    <row r="492" spans="1:30" ht="13.2" customHeight="1">
      <c r="A492" s="81"/>
      <c r="B492" s="502"/>
      <c r="C492" s="795"/>
      <c r="D492" s="258"/>
      <c r="E492" s="1085"/>
      <c r="G492" s="1890" t="s">
        <v>971</v>
      </c>
      <c r="H492" s="1890"/>
      <c r="I492" s="1890"/>
      <c r="J492" s="1890"/>
      <c r="K492" s="1890"/>
      <c r="L492" s="1890"/>
      <c r="M492" s="1890"/>
      <c r="N492" s="1890"/>
      <c r="O492" s="1890"/>
      <c r="P492" s="1890"/>
      <c r="Q492" s="1890"/>
      <c r="R492" s="1890"/>
      <c r="S492" s="1890"/>
      <c r="T492" s="1890"/>
      <c r="U492" s="1890"/>
      <c r="V492" s="1890"/>
      <c r="AA492" s="73"/>
      <c r="AB492" s="76"/>
      <c r="AC492" s="77"/>
      <c r="AD492" s="78"/>
    </row>
    <row r="493" spans="1:30" ht="13.2" customHeight="1">
      <c r="A493" s="81"/>
      <c r="B493" s="502"/>
      <c r="C493" s="795"/>
      <c r="D493" s="798"/>
      <c r="E493" s="217"/>
      <c r="G493" s="1746"/>
      <c r="H493" s="1747"/>
      <c r="I493" s="1747"/>
      <c r="J493" s="1747"/>
      <c r="K493" s="1747"/>
      <c r="L493" s="1747"/>
      <c r="M493" s="1747"/>
      <c r="N493" s="1747"/>
      <c r="O493" s="1747"/>
      <c r="P493" s="1747"/>
      <c r="Q493" s="1747"/>
      <c r="R493" s="1747"/>
      <c r="S493" s="1747"/>
      <c r="T493" s="1747"/>
      <c r="U493" s="1747"/>
      <c r="V493" s="1747"/>
      <c r="W493" s="1747"/>
      <c r="X493" s="1747"/>
      <c r="Y493" s="1747"/>
      <c r="Z493" s="1748"/>
      <c r="AA493" s="73"/>
      <c r="AB493" s="76"/>
      <c r="AC493" s="77"/>
      <c r="AD493" s="78"/>
    </row>
    <row r="494" spans="1:30" ht="13.2" customHeight="1">
      <c r="A494" s="81"/>
      <c r="B494" s="502"/>
      <c r="C494" s="795"/>
      <c r="D494" s="798"/>
      <c r="E494" s="217"/>
      <c r="G494" s="1749"/>
      <c r="H494" s="1750"/>
      <c r="I494" s="1750"/>
      <c r="J494" s="1750"/>
      <c r="K494" s="1750"/>
      <c r="L494" s="1750"/>
      <c r="M494" s="1750"/>
      <c r="N494" s="1750"/>
      <c r="O494" s="1750"/>
      <c r="P494" s="1750"/>
      <c r="Q494" s="1750"/>
      <c r="R494" s="1750"/>
      <c r="S494" s="1750"/>
      <c r="T494" s="1750"/>
      <c r="U494" s="1750"/>
      <c r="V494" s="1750"/>
      <c r="W494" s="1750"/>
      <c r="X494" s="1750"/>
      <c r="Y494" s="1750"/>
      <c r="Z494" s="1751"/>
      <c r="AA494" s="73"/>
      <c r="AB494" s="76"/>
      <c r="AC494" s="77"/>
      <c r="AD494" s="78"/>
    </row>
    <row r="495" spans="1:30" ht="13.2" customHeight="1">
      <c r="A495" s="81"/>
      <c r="B495" s="502"/>
      <c r="C495" s="795"/>
      <c r="D495" s="798"/>
      <c r="E495" s="83"/>
      <c r="G495" s="1752"/>
      <c r="H495" s="1753"/>
      <c r="I495" s="1753"/>
      <c r="J495" s="1753"/>
      <c r="K495" s="1753"/>
      <c r="L495" s="1753"/>
      <c r="M495" s="1753"/>
      <c r="N495" s="1753"/>
      <c r="O495" s="1753"/>
      <c r="P495" s="1753"/>
      <c r="Q495" s="1753"/>
      <c r="R495" s="1753"/>
      <c r="S495" s="1753"/>
      <c r="T495" s="1753"/>
      <c r="U495" s="1753"/>
      <c r="V495" s="1753"/>
      <c r="W495" s="1753"/>
      <c r="X495" s="1753"/>
      <c r="Y495" s="1753"/>
      <c r="Z495" s="1754"/>
      <c r="AA495" s="73"/>
      <c r="AB495" s="76"/>
      <c r="AC495" s="77"/>
      <c r="AD495" s="78"/>
    </row>
    <row r="496" spans="1:30" ht="13.2" customHeight="1">
      <c r="A496" s="169"/>
      <c r="B496" s="943"/>
      <c r="C496" s="944"/>
      <c r="D496" s="945"/>
      <c r="E496" s="90"/>
      <c r="F496" s="84"/>
      <c r="G496" s="454"/>
      <c r="H496" s="454"/>
      <c r="I496" s="454"/>
      <c r="J496" s="454"/>
      <c r="K496" s="454"/>
      <c r="L496" s="454"/>
      <c r="M496" s="454"/>
      <c r="N496" s="454"/>
      <c r="O496" s="454"/>
      <c r="P496" s="454"/>
      <c r="Q496" s="454"/>
      <c r="R496" s="454"/>
      <c r="S496" s="454"/>
      <c r="T496" s="454"/>
      <c r="U496" s="454"/>
      <c r="V496" s="454"/>
      <c r="W496" s="454"/>
      <c r="X496" s="454"/>
      <c r="Y496" s="454"/>
      <c r="Z496" s="454"/>
      <c r="AA496" s="108"/>
      <c r="AB496" s="93"/>
      <c r="AC496" s="94"/>
      <c r="AD496" s="95"/>
    </row>
    <row r="497" spans="1:30" ht="13.2" customHeight="1">
      <c r="A497" s="405"/>
      <c r="B497" s="520"/>
      <c r="C497" s="799"/>
      <c r="D497" s="800"/>
      <c r="E497" s="426"/>
      <c r="F497" s="417"/>
      <c r="G497" s="573"/>
      <c r="H497" s="573"/>
      <c r="I497" s="573"/>
      <c r="J497" s="573"/>
      <c r="K497" s="573"/>
      <c r="L497" s="573"/>
      <c r="M497" s="573"/>
      <c r="N497" s="573"/>
      <c r="O497" s="573"/>
      <c r="P497" s="573"/>
      <c r="Q497" s="573"/>
      <c r="R497" s="573"/>
      <c r="S497" s="573"/>
      <c r="T497" s="573"/>
      <c r="U497" s="573"/>
      <c r="V497" s="573"/>
      <c r="W497" s="573"/>
      <c r="X497" s="573"/>
      <c r="Y497" s="573"/>
      <c r="Z497" s="573"/>
      <c r="AA497" s="418"/>
      <c r="AB497" s="438"/>
      <c r="AC497" s="439"/>
      <c r="AD497" s="440"/>
    </row>
    <row r="498" spans="1:30" ht="13.2" customHeight="1">
      <c r="A498" s="81"/>
      <c r="B498" s="502"/>
      <c r="C498" s="795"/>
      <c r="D498" s="258" t="s">
        <v>310</v>
      </c>
      <c r="E498" s="1085" t="s">
        <v>973</v>
      </c>
      <c r="G498" s="1709" t="s">
        <v>114</v>
      </c>
      <c r="H498" s="1709"/>
      <c r="I498" s="1709"/>
      <c r="J498" s="1709"/>
      <c r="K498" s="1709"/>
      <c r="L498" s="1709"/>
      <c r="M498" s="1710"/>
      <c r="N498" s="1110" t="s">
        <v>113</v>
      </c>
      <c r="O498" s="1110"/>
      <c r="P498" s="1110"/>
      <c r="Q498" s="1110"/>
      <c r="R498" s="1110"/>
      <c r="S498" s="1110"/>
      <c r="T498" s="1110"/>
      <c r="U498" s="1110"/>
      <c r="V498" s="1110"/>
      <c r="AA498" s="73"/>
      <c r="AB498" s="1098" t="s">
        <v>198</v>
      </c>
      <c r="AC498" s="1099"/>
      <c r="AD498" s="1100"/>
    </row>
    <row r="499" spans="1:30" ht="13.2" customHeight="1">
      <c r="A499" s="81"/>
      <c r="B499" s="502"/>
      <c r="C499" s="795"/>
      <c r="D499" s="798"/>
      <c r="E499" s="1085"/>
      <c r="G499" s="1709"/>
      <c r="H499" s="1709"/>
      <c r="I499" s="1709"/>
      <c r="J499" s="1709"/>
      <c r="K499" s="1709"/>
      <c r="L499" s="1709"/>
      <c r="M499" s="1710"/>
      <c r="N499" s="1110"/>
      <c r="O499" s="1110"/>
      <c r="P499" s="1110"/>
      <c r="Q499" s="1110"/>
      <c r="R499" s="1110"/>
      <c r="S499" s="1110"/>
      <c r="T499" s="1110"/>
      <c r="U499" s="1110"/>
      <c r="V499" s="1110"/>
      <c r="AA499" s="73"/>
      <c r="AB499" s="1098"/>
      <c r="AC499" s="1099"/>
      <c r="AD499" s="1100"/>
    </row>
    <row r="500" spans="1:30" ht="13.2" customHeight="1">
      <c r="A500" s="81"/>
      <c r="B500" s="502"/>
      <c r="C500" s="795"/>
      <c r="D500" s="798"/>
      <c r="E500" s="81"/>
      <c r="G500" s="641"/>
      <c r="H500" s="641"/>
      <c r="I500" s="641"/>
      <c r="J500" s="641"/>
      <c r="K500" s="641"/>
      <c r="L500" s="641"/>
      <c r="M500" s="641"/>
      <c r="AA500" s="73"/>
      <c r="AB500" s="331"/>
      <c r="AC500" s="332"/>
      <c r="AD500" s="333"/>
    </row>
    <row r="501" spans="1:30" ht="13.2" customHeight="1">
      <c r="A501" s="81"/>
      <c r="B501" s="502"/>
      <c r="C501" s="795"/>
      <c r="D501" s="798"/>
      <c r="E501" s="81"/>
      <c r="G501" s="223"/>
      <c r="H501" s="223"/>
      <c r="I501" s="223"/>
      <c r="J501" s="223"/>
      <c r="K501" s="223"/>
      <c r="L501" s="223"/>
      <c r="M501" s="223"/>
      <c r="N501" s="223"/>
      <c r="O501" s="223"/>
      <c r="P501" s="223"/>
      <c r="Q501" s="223"/>
      <c r="R501" s="223"/>
      <c r="S501" s="223"/>
      <c r="T501" s="223"/>
      <c r="U501" s="223"/>
      <c r="V501" s="223"/>
      <c r="W501" s="223"/>
      <c r="X501" s="223"/>
      <c r="Y501" s="223"/>
      <c r="Z501" s="223"/>
      <c r="AA501" s="73"/>
      <c r="AB501" s="76"/>
      <c r="AC501" s="77"/>
      <c r="AD501" s="78"/>
    </row>
    <row r="502" spans="1:30" ht="13.2" customHeight="1">
      <c r="A502" s="81"/>
      <c r="B502" s="82">
        <v>21</v>
      </c>
      <c r="C502" s="1426" t="s">
        <v>974</v>
      </c>
      <c r="D502" s="258" t="s">
        <v>310</v>
      </c>
      <c r="E502" s="1085" t="s">
        <v>1349</v>
      </c>
      <c r="G502" s="1709" t="s">
        <v>114</v>
      </c>
      <c r="H502" s="1709"/>
      <c r="I502" s="1709"/>
      <c r="J502" s="1709"/>
      <c r="K502" s="1709"/>
      <c r="L502" s="1709"/>
      <c r="M502" s="1710"/>
      <c r="N502" s="1110" t="s">
        <v>113</v>
      </c>
      <c r="O502" s="1110"/>
      <c r="P502" s="1110"/>
      <c r="Q502" s="1110"/>
      <c r="R502" s="1110"/>
      <c r="S502" s="1110"/>
      <c r="T502" s="1110"/>
      <c r="U502" s="1110"/>
      <c r="V502" s="1110"/>
      <c r="AA502" s="73"/>
      <c r="AB502" s="1098" t="s">
        <v>198</v>
      </c>
      <c r="AC502" s="1099"/>
      <c r="AD502" s="1100"/>
    </row>
    <row r="503" spans="1:30" ht="13.2" customHeight="1">
      <c r="A503" s="81"/>
      <c r="B503" s="82"/>
      <c r="C503" s="1426"/>
      <c r="D503" s="330"/>
      <c r="E503" s="1085"/>
      <c r="G503" s="1709"/>
      <c r="H503" s="1709"/>
      <c r="I503" s="1709"/>
      <c r="J503" s="1709"/>
      <c r="K503" s="1709"/>
      <c r="L503" s="1709"/>
      <c r="M503" s="1710"/>
      <c r="N503" s="1110"/>
      <c r="O503" s="1110"/>
      <c r="P503" s="1110"/>
      <c r="Q503" s="1110"/>
      <c r="R503" s="1110"/>
      <c r="S503" s="1110"/>
      <c r="T503" s="1110"/>
      <c r="U503" s="1110"/>
      <c r="V503" s="1110"/>
      <c r="AA503" s="73"/>
      <c r="AB503" s="1098"/>
      <c r="AC503" s="1099"/>
      <c r="AD503" s="1100"/>
    </row>
    <row r="504" spans="1:30" ht="13.2" customHeight="1">
      <c r="A504" s="81"/>
      <c r="B504" s="82"/>
      <c r="C504" s="1426"/>
      <c r="D504" s="330"/>
      <c r="E504" s="1085"/>
      <c r="G504" s="171"/>
      <c r="H504" s="171"/>
      <c r="I504" s="171"/>
      <c r="J504" s="171"/>
      <c r="K504" s="171"/>
      <c r="L504" s="171"/>
      <c r="M504" s="171"/>
      <c r="AB504" s="331"/>
      <c r="AC504" s="332"/>
      <c r="AD504" s="333"/>
    </row>
    <row r="505" spans="1:30" ht="13.2" customHeight="1">
      <c r="A505" s="81"/>
      <c r="B505" s="82"/>
      <c r="C505" s="310"/>
      <c r="D505" s="330"/>
      <c r="E505" s="1085"/>
      <c r="G505" s="1" t="s">
        <v>1350</v>
      </c>
      <c r="AB505" s="76"/>
      <c r="AC505" s="77"/>
      <c r="AD505" s="78"/>
    </row>
    <row r="506" spans="1:30" ht="13.2" customHeight="1">
      <c r="A506" s="81"/>
      <c r="B506" s="82"/>
      <c r="C506" s="310"/>
      <c r="D506" s="330"/>
      <c r="E506" s="1085"/>
      <c r="G506" s="171"/>
      <c r="H506" s="171"/>
      <c r="I506" s="1181"/>
      <c r="J506" s="1182"/>
      <c r="K506" s="1891" t="s">
        <v>975</v>
      </c>
      <c r="L506" s="1892"/>
      <c r="M506" s="1892"/>
      <c r="N506" s="1892"/>
      <c r="O506" s="1892"/>
      <c r="P506" s="1892"/>
      <c r="Q506" s="1892"/>
      <c r="R506" s="1892"/>
      <c r="S506" s="1892"/>
      <c r="T506" s="1892"/>
      <c r="U506" s="1892"/>
      <c r="V506" s="1892"/>
      <c r="W506" s="1892"/>
      <c r="X506" s="1892"/>
      <c r="Y506" s="1892"/>
      <c r="Z506" s="1893"/>
      <c r="AA506" s="73"/>
      <c r="AB506" s="76"/>
      <c r="AC506" s="77"/>
      <c r="AD506" s="78"/>
    </row>
    <row r="507" spans="1:30" ht="13.2" customHeight="1">
      <c r="A507" s="81"/>
      <c r="B507" s="82"/>
      <c r="C507" s="310"/>
      <c r="D507" s="330"/>
      <c r="E507" s="83"/>
      <c r="G507" s="171"/>
      <c r="H507" s="171"/>
      <c r="I507" s="1879"/>
      <c r="J507" s="1880"/>
      <c r="K507" s="1883" t="s">
        <v>260</v>
      </c>
      <c r="L507" s="1884"/>
      <c r="M507" s="1884"/>
      <c r="N507" s="1884"/>
      <c r="O507" s="1884"/>
      <c r="P507" s="1884"/>
      <c r="Q507" s="1884"/>
      <c r="R507" s="1884"/>
      <c r="S507" s="1884"/>
      <c r="T507" s="1884"/>
      <c r="U507" s="1884"/>
      <c r="V507" s="1884"/>
      <c r="W507" s="1884"/>
      <c r="X507" s="1884"/>
      <c r="Y507" s="1884"/>
      <c r="Z507" s="1885"/>
      <c r="AA507" s="73"/>
      <c r="AB507" s="76"/>
      <c r="AC507" s="77"/>
      <c r="AD507" s="78"/>
    </row>
    <row r="508" spans="1:30" ht="13.2" customHeight="1">
      <c r="A508" s="81"/>
      <c r="B508" s="82"/>
      <c r="C508" s="310"/>
      <c r="D508" s="330"/>
      <c r="E508" s="83"/>
      <c r="G508" s="171"/>
      <c r="H508" s="171"/>
      <c r="I508" s="1881"/>
      <c r="J508" s="1882"/>
      <c r="K508" s="718" t="s">
        <v>367</v>
      </c>
      <c r="L508" s="1886"/>
      <c r="M508" s="1886"/>
      <c r="N508" s="1886"/>
      <c r="O508" s="1886"/>
      <c r="P508" s="1886"/>
      <c r="Q508" s="1886"/>
      <c r="R508" s="1886"/>
      <c r="S508" s="1886"/>
      <c r="T508" s="1886"/>
      <c r="U508" s="1886"/>
      <c r="V508" s="1886"/>
      <c r="W508" s="1886"/>
      <c r="X508" s="1886"/>
      <c r="Y508" s="1886"/>
      <c r="Z508" s="719" t="s">
        <v>368</v>
      </c>
      <c r="AA508" s="73"/>
      <c r="AB508" s="76"/>
      <c r="AC508" s="77"/>
      <c r="AD508" s="78"/>
    </row>
    <row r="509" spans="1:30" ht="13.2" customHeight="1">
      <c r="A509" s="81"/>
      <c r="B509" s="82"/>
      <c r="C509" s="310"/>
      <c r="D509" s="330"/>
      <c r="E509" s="83"/>
      <c r="G509" s="171"/>
      <c r="H509" s="171"/>
      <c r="AA509" s="73"/>
      <c r="AB509" s="76"/>
      <c r="AC509" s="77"/>
      <c r="AD509" s="78"/>
    </row>
    <row r="510" spans="1:30" ht="13.2" customHeight="1">
      <c r="A510" s="81"/>
      <c r="B510" s="82"/>
      <c r="C510" s="310"/>
      <c r="D510" s="330"/>
      <c r="E510" s="83"/>
      <c r="I510" s="1887" t="s">
        <v>1</v>
      </c>
      <c r="J510" s="1888"/>
      <c r="K510" s="1888"/>
      <c r="L510" s="1888"/>
      <c r="M510" s="1888"/>
      <c r="N510" s="1889"/>
      <c r="O510" s="1181" t="s">
        <v>1141</v>
      </c>
      <c r="P510" s="1186"/>
      <c r="Q510" s="1186"/>
      <c r="R510" s="1182"/>
      <c r="S510" s="224"/>
      <c r="T510" s="224"/>
      <c r="U510" s="224"/>
      <c r="V510" s="224"/>
      <c r="W510" s="224"/>
      <c r="X510" s="99"/>
      <c r="AA510" s="73"/>
      <c r="AB510" s="76"/>
      <c r="AC510" s="77"/>
      <c r="AD510" s="78"/>
    </row>
    <row r="511" spans="1:30" ht="13.2" customHeight="1">
      <c r="A511" s="81"/>
      <c r="B511" s="82"/>
      <c r="C511" s="310"/>
      <c r="D511" s="330"/>
      <c r="E511" s="83"/>
      <c r="AB511" s="76"/>
      <c r="AC511" s="77"/>
      <c r="AD511" s="78"/>
    </row>
    <row r="512" spans="1:30" ht="13.2" customHeight="1">
      <c r="A512" s="81"/>
      <c r="B512" s="82"/>
      <c r="C512" s="310"/>
      <c r="D512" s="330"/>
      <c r="E512" s="83"/>
      <c r="I512" s="449" t="s">
        <v>1351</v>
      </c>
      <c r="J512" s="401"/>
      <c r="K512" s="401"/>
      <c r="L512" s="401"/>
      <c r="M512" s="401"/>
      <c r="N512" s="402"/>
      <c r="O512" s="1181" t="s">
        <v>189</v>
      </c>
      <c r="P512" s="1186"/>
      <c r="Q512" s="1186"/>
      <c r="R512" s="1182"/>
      <c r="AB512" s="782"/>
      <c r="AC512" s="783"/>
      <c r="AD512" s="784"/>
    </row>
    <row r="513" spans="1:30" ht="13.2" customHeight="1">
      <c r="A513" s="81"/>
      <c r="B513" s="82"/>
      <c r="C513" s="359"/>
      <c r="D513" s="330"/>
      <c r="E513" s="83"/>
      <c r="F513" s="72"/>
      <c r="I513" s="9"/>
      <c r="N513" s="84"/>
      <c r="O513" s="456"/>
      <c r="P513" s="456"/>
      <c r="Q513" s="456"/>
      <c r="R513" s="456"/>
      <c r="S513" s="84"/>
      <c r="T513" s="84"/>
      <c r="U513" s="84"/>
      <c r="V513" s="84"/>
      <c r="AB513" s="782"/>
      <c r="AC513" s="783"/>
      <c r="AD513" s="784"/>
    </row>
    <row r="514" spans="1:30" ht="13.2" customHeight="1">
      <c r="A514" s="81"/>
      <c r="B514" s="82"/>
      <c r="C514" s="359"/>
      <c r="D514" s="330" t="s">
        <v>310</v>
      </c>
      <c r="E514" s="1085" t="s">
        <v>1352</v>
      </c>
      <c r="G514" s="1709" t="s">
        <v>114</v>
      </c>
      <c r="H514" s="1709"/>
      <c r="I514" s="1709"/>
      <c r="J514" s="1709"/>
      <c r="K514" s="1709"/>
      <c r="L514" s="1709"/>
      <c r="M514" s="1709"/>
      <c r="N514" s="1110" t="s">
        <v>113</v>
      </c>
      <c r="O514" s="1110"/>
      <c r="P514" s="1110"/>
      <c r="Q514" s="1110"/>
      <c r="R514" s="1110"/>
      <c r="S514" s="1110"/>
      <c r="T514" s="1110"/>
      <c r="U514" s="1110"/>
      <c r="V514" s="1110"/>
      <c r="W514" s="72"/>
      <c r="AA514" s="73"/>
      <c r="AB514" s="1098" t="s">
        <v>198</v>
      </c>
      <c r="AC514" s="1099"/>
      <c r="AD514" s="1100"/>
    </row>
    <row r="515" spans="1:30" ht="13.2" customHeight="1">
      <c r="A515" s="81"/>
      <c r="B515" s="82"/>
      <c r="C515" s="310"/>
      <c r="D515" s="330"/>
      <c r="E515" s="1085"/>
      <c r="G515" s="1709"/>
      <c r="H515" s="1709"/>
      <c r="I515" s="1709"/>
      <c r="J515" s="1709"/>
      <c r="K515" s="1709"/>
      <c r="L515" s="1709"/>
      <c r="M515" s="1709"/>
      <c r="N515" s="1110"/>
      <c r="O515" s="1110"/>
      <c r="P515" s="1110"/>
      <c r="Q515" s="1110"/>
      <c r="R515" s="1110"/>
      <c r="S515" s="1110"/>
      <c r="T515" s="1110"/>
      <c r="U515" s="1110"/>
      <c r="V515" s="1110"/>
      <c r="AB515" s="1098"/>
      <c r="AC515" s="1099"/>
      <c r="AD515" s="1100"/>
    </row>
    <row r="516" spans="1:30" ht="13.2" customHeight="1">
      <c r="A516" s="81"/>
      <c r="B516" s="82"/>
      <c r="C516" s="359"/>
      <c r="D516" s="330"/>
      <c r="E516" s="1085"/>
      <c r="F516" s="72"/>
      <c r="M516" s="194"/>
      <c r="N516" s="215"/>
      <c r="O516" s="215"/>
      <c r="P516" s="215"/>
      <c r="Q516" s="215"/>
      <c r="AA516" s="73"/>
      <c r="AB516" s="1098"/>
      <c r="AC516" s="1099"/>
      <c r="AD516" s="1100"/>
    </row>
    <row r="517" spans="1:30" ht="13.2" customHeight="1">
      <c r="A517" s="81"/>
      <c r="B517" s="82"/>
      <c r="C517" s="310"/>
      <c r="D517" s="330"/>
      <c r="E517" s="1085"/>
      <c r="G517" s="222"/>
      <c r="H517" s="222"/>
      <c r="I517" s="222"/>
      <c r="J517" s="222"/>
      <c r="K517" s="222"/>
      <c r="L517" s="222"/>
      <c r="M517" s="222"/>
      <c r="N517" s="222"/>
      <c r="O517" s="222"/>
      <c r="P517" s="222"/>
      <c r="Q517" s="222"/>
      <c r="R517" s="222"/>
      <c r="S517" s="222"/>
      <c r="T517" s="222"/>
      <c r="U517" s="222"/>
      <c r="V517" s="222"/>
      <c r="W517" s="222"/>
      <c r="X517" s="222"/>
      <c r="Y517" s="222"/>
      <c r="Z517" s="222"/>
      <c r="AB517" s="331"/>
      <c r="AC517" s="332"/>
      <c r="AD517" s="333"/>
    </row>
    <row r="518" spans="1:30" ht="13.2" customHeight="1">
      <c r="A518" s="81"/>
      <c r="B518" s="82"/>
      <c r="C518" s="310"/>
      <c r="D518" s="330"/>
      <c r="E518" s="1085"/>
      <c r="G518" s="222"/>
      <c r="H518" s="222"/>
      <c r="I518" s="222"/>
      <c r="J518" s="222"/>
      <c r="K518" s="222"/>
      <c r="L518" s="222"/>
      <c r="M518" s="222"/>
      <c r="N518" s="222"/>
      <c r="O518" s="222"/>
      <c r="P518" s="222"/>
      <c r="Q518" s="222"/>
      <c r="R518" s="222"/>
      <c r="S518" s="222"/>
      <c r="T518" s="222"/>
      <c r="U518" s="222"/>
      <c r="V518" s="222"/>
      <c r="W518" s="222"/>
      <c r="X518" s="222"/>
      <c r="Y518" s="222"/>
      <c r="Z518" s="222"/>
      <c r="AB518" s="331"/>
      <c r="AC518" s="332"/>
      <c r="AD518" s="333"/>
    </row>
    <row r="519" spans="1:30" ht="13.2" customHeight="1">
      <c r="A519" s="81"/>
      <c r="B519" s="82"/>
      <c r="C519" s="310"/>
      <c r="D519" s="330"/>
      <c r="E519" s="1085"/>
      <c r="G519" s="222"/>
      <c r="H519" s="222"/>
      <c r="I519" s="222"/>
      <c r="J519" s="222"/>
      <c r="K519" s="222"/>
      <c r="L519" s="222"/>
      <c r="M519" s="222"/>
      <c r="N519" s="222"/>
      <c r="O519" s="222"/>
      <c r="P519" s="222"/>
      <c r="Q519" s="222"/>
      <c r="R519" s="222"/>
      <c r="S519" s="222"/>
      <c r="T519" s="222"/>
      <c r="U519" s="222"/>
      <c r="V519" s="222"/>
      <c r="W519" s="222"/>
      <c r="X519" s="222"/>
      <c r="Y519" s="222"/>
      <c r="Z519" s="222"/>
      <c r="AB519" s="331"/>
      <c r="AC519" s="332"/>
      <c r="AD519" s="333"/>
    </row>
    <row r="520" spans="1:30" ht="13.2" customHeight="1">
      <c r="A520" s="81"/>
      <c r="B520" s="82"/>
      <c r="C520" s="310"/>
      <c r="D520" s="330"/>
      <c r="E520" s="1085"/>
      <c r="G520" s="222"/>
      <c r="H520" s="222"/>
      <c r="I520" s="222"/>
      <c r="J520" s="222"/>
      <c r="K520" s="222"/>
      <c r="L520" s="222"/>
      <c r="M520" s="222"/>
      <c r="N520" s="222"/>
      <c r="O520" s="222"/>
      <c r="P520" s="222"/>
      <c r="Q520" s="222"/>
      <c r="R520" s="222"/>
      <c r="S520" s="222"/>
      <c r="T520" s="222"/>
      <c r="U520" s="222"/>
      <c r="V520" s="222"/>
      <c r="W520" s="222"/>
      <c r="X520" s="222"/>
      <c r="Y520" s="222"/>
      <c r="Z520" s="222"/>
      <c r="AB520" s="331"/>
      <c r="AC520" s="332"/>
      <c r="AD520" s="333"/>
    </row>
    <row r="521" spans="1:30" ht="13.2" customHeight="1">
      <c r="A521" s="81"/>
      <c r="B521" s="82"/>
      <c r="C521" s="310"/>
      <c r="D521" s="330"/>
      <c r="E521" s="1085"/>
      <c r="G521" s="222"/>
      <c r="H521" s="222"/>
      <c r="I521" s="222"/>
      <c r="J521" s="222"/>
      <c r="K521" s="222"/>
      <c r="L521" s="222"/>
      <c r="M521" s="222"/>
      <c r="N521" s="222"/>
      <c r="O521" s="222"/>
      <c r="P521" s="222"/>
      <c r="Q521" s="222"/>
      <c r="R521" s="222"/>
      <c r="S521" s="222"/>
      <c r="T521" s="222"/>
      <c r="U521" s="222"/>
      <c r="V521" s="222"/>
      <c r="W521" s="222"/>
      <c r="X521" s="222"/>
      <c r="Y521" s="222"/>
      <c r="Z521" s="222"/>
      <c r="AB521" s="331"/>
      <c r="AC521" s="332"/>
      <c r="AD521" s="333"/>
    </row>
    <row r="522" spans="1:30" ht="13.2" customHeight="1">
      <c r="A522" s="81"/>
      <c r="B522" s="82"/>
      <c r="C522" s="310"/>
      <c r="D522" s="330"/>
      <c r="E522" s="1085"/>
      <c r="G522" s="222"/>
      <c r="H522" s="222"/>
      <c r="I522" s="222"/>
      <c r="J522" s="222"/>
      <c r="K522" s="222"/>
      <c r="L522" s="222"/>
      <c r="M522" s="222"/>
      <c r="N522" s="222"/>
      <c r="O522" s="222"/>
      <c r="P522" s="222"/>
      <c r="Q522" s="222"/>
      <c r="R522" s="222"/>
      <c r="S522" s="222"/>
      <c r="T522" s="222"/>
      <c r="U522" s="222"/>
      <c r="V522" s="222"/>
      <c r="W522" s="222"/>
      <c r="X522" s="222"/>
      <c r="Y522" s="222"/>
      <c r="Z522" s="222"/>
      <c r="AB522" s="331"/>
      <c r="AC522" s="332"/>
      <c r="AD522" s="333"/>
    </row>
    <row r="523" spans="1:30" ht="13.2" customHeight="1">
      <c r="A523" s="81"/>
      <c r="B523" s="82"/>
      <c r="C523" s="310"/>
      <c r="D523" s="330"/>
      <c r="E523" s="1085"/>
      <c r="G523" s="222"/>
      <c r="H523" s="222"/>
      <c r="I523" s="222"/>
      <c r="J523" s="222"/>
      <c r="K523" s="222"/>
      <c r="L523" s="222"/>
      <c r="M523" s="222"/>
      <c r="N523" s="222"/>
      <c r="O523" s="222"/>
      <c r="P523" s="222"/>
      <c r="Q523" s="222"/>
      <c r="R523" s="222"/>
      <c r="S523" s="222"/>
      <c r="T523" s="222"/>
      <c r="U523" s="222"/>
      <c r="V523" s="222"/>
      <c r="W523" s="222"/>
      <c r="X523" s="222"/>
      <c r="Y523" s="222"/>
      <c r="Z523" s="222"/>
      <c r="AB523" s="331"/>
      <c r="AC523" s="332"/>
      <c r="AD523" s="333"/>
    </row>
    <row r="524" spans="1:30" ht="13.2" customHeight="1">
      <c r="A524" s="1085" t="s">
        <v>1353</v>
      </c>
      <c r="B524" s="195">
        <v>22</v>
      </c>
      <c r="C524" s="1839" t="s">
        <v>1354</v>
      </c>
      <c r="D524" s="345" t="s">
        <v>310</v>
      </c>
      <c r="E524" s="1085" t="s">
        <v>1355</v>
      </c>
      <c r="G524" s="9" t="s">
        <v>1356</v>
      </c>
      <c r="H524" s="385"/>
      <c r="I524" s="385"/>
      <c r="J524" s="385"/>
      <c r="K524" s="385"/>
      <c r="L524" s="385"/>
      <c r="M524" s="385"/>
      <c r="N524" s="385"/>
      <c r="O524" s="385"/>
      <c r="P524" s="385"/>
      <c r="Q524" s="385"/>
      <c r="R524" s="385"/>
      <c r="S524" s="385"/>
      <c r="T524" s="385"/>
      <c r="U524" s="385"/>
      <c r="V524" s="385"/>
      <c r="W524" s="385"/>
      <c r="X524" s="385"/>
      <c r="Y524" s="385"/>
      <c r="Z524" s="385"/>
      <c r="AB524" s="1098" t="s">
        <v>198</v>
      </c>
      <c r="AC524" s="1099"/>
      <c r="AD524" s="1100"/>
    </row>
    <row r="525" spans="1:30" ht="13.2" customHeight="1">
      <c r="A525" s="1085"/>
      <c r="B525" s="82"/>
      <c r="C525" s="1839"/>
      <c r="D525" s="330"/>
      <c r="E525" s="1085"/>
      <c r="G525" s="1767" t="s">
        <v>1236</v>
      </c>
      <c r="H525" s="1767"/>
      <c r="I525" s="1767"/>
      <c r="J525" s="1767"/>
      <c r="K525" s="1767"/>
      <c r="L525" s="1767"/>
      <c r="M525" s="1768"/>
      <c r="N525" s="1110" t="s">
        <v>1237</v>
      </c>
      <c r="O525" s="1110"/>
      <c r="P525" s="1110"/>
      <c r="Q525" s="1110"/>
      <c r="R525" s="1110"/>
      <c r="S525" s="1110"/>
      <c r="T525" s="1110"/>
      <c r="U525" s="1110"/>
      <c r="V525" s="1110"/>
      <c r="W525" s="1110"/>
      <c r="X525" s="1110"/>
      <c r="Y525" s="1110"/>
      <c r="Z525" s="1110"/>
      <c r="AB525" s="1098"/>
      <c r="AC525" s="1099"/>
      <c r="AD525" s="1100"/>
    </row>
    <row r="526" spans="1:30" ht="13.2" customHeight="1">
      <c r="A526" s="81"/>
      <c r="B526" s="82"/>
      <c r="C526" s="310"/>
      <c r="D526" s="330"/>
      <c r="E526" s="1085"/>
      <c r="G526" s="1767"/>
      <c r="H526" s="1767"/>
      <c r="I526" s="1767"/>
      <c r="J526" s="1767"/>
      <c r="K526" s="1767"/>
      <c r="L526" s="1767"/>
      <c r="M526" s="1768"/>
      <c r="N526" s="1110"/>
      <c r="O526" s="1110"/>
      <c r="P526" s="1110"/>
      <c r="Q526" s="1110"/>
      <c r="R526" s="1110"/>
      <c r="S526" s="1110"/>
      <c r="T526" s="1110"/>
      <c r="U526" s="1110"/>
      <c r="V526" s="1110"/>
      <c r="W526" s="1110"/>
      <c r="X526" s="1110"/>
      <c r="Y526" s="1110"/>
      <c r="Z526" s="1110"/>
      <c r="AB526" s="1098"/>
      <c r="AC526" s="1099"/>
      <c r="AD526" s="1100"/>
    </row>
    <row r="527" spans="1:30" ht="13.2" customHeight="1">
      <c r="A527" s="81"/>
      <c r="B527" s="82"/>
      <c r="C527" s="310"/>
      <c r="D527" s="330"/>
      <c r="E527" s="1085"/>
      <c r="G527" s="385"/>
      <c r="H527" s="385"/>
      <c r="I527" s="385"/>
      <c r="J527" s="385"/>
      <c r="K527" s="385"/>
      <c r="L527" s="385"/>
      <c r="M527" s="385"/>
      <c r="N527" s="385"/>
      <c r="O527" s="385"/>
      <c r="P527" s="385"/>
      <c r="Q527" s="385"/>
      <c r="R527" s="385"/>
      <c r="S527" s="385"/>
      <c r="T527" s="385"/>
      <c r="U527" s="385"/>
      <c r="V527" s="385"/>
      <c r="W527" s="385"/>
      <c r="X527" s="385"/>
      <c r="Y527" s="385"/>
      <c r="Z527" s="385"/>
      <c r="AB527" s="331"/>
      <c r="AC527" s="332"/>
      <c r="AD527" s="333"/>
    </row>
    <row r="528" spans="1:30" ht="13.2" customHeight="1">
      <c r="A528" s="1085"/>
      <c r="B528" s="699"/>
      <c r="C528" s="1878"/>
      <c r="D528" s="1"/>
      <c r="E528" s="152"/>
      <c r="G528" s="9" t="s">
        <v>1357</v>
      </c>
      <c r="I528" s="9"/>
      <c r="J528" s="9"/>
      <c r="K528" s="9"/>
      <c r="L528" s="9"/>
      <c r="M528" s="9"/>
      <c r="N528" s="346"/>
      <c r="O528" s="346"/>
      <c r="P528" s="346"/>
      <c r="Q528" s="346"/>
      <c r="R528" s="346"/>
      <c r="S528" s="346"/>
      <c r="T528" s="346"/>
      <c r="U528" s="346"/>
      <c r="V528" s="346"/>
      <c r="W528" s="9"/>
      <c r="X528" s="9"/>
      <c r="Y528" s="9"/>
      <c r="Z528" s="9"/>
      <c r="AA528" s="9"/>
      <c r="AB528" s="1098" t="s">
        <v>198</v>
      </c>
      <c r="AC528" s="1099"/>
      <c r="AD528" s="1100"/>
    </row>
    <row r="529" spans="1:30" ht="13.2" customHeight="1">
      <c r="A529" s="1085"/>
      <c r="B529" s="1"/>
      <c r="C529" s="1878"/>
      <c r="D529" s="345"/>
      <c r="E529" s="152"/>
      <c r="G529" s="1767" t="s">
        <v>1236</v>
      </c>
      <c r="H529" s="1767"/>
      <c r="I529" s="1767"/>
      <c r="J529" s="1767"/>
      <c r="K529" s="1767"/>
      <c r="L529" s="1767"/>
      <c r="M529" s="1768"/>
      <c r="N529" s="1110" t="s">
        <v>1237</v>
      </c>
      <c r="O529" s="1110"/>
      <c r="P529" s="1110"/>
      <c r="Q529" s="1110"/>
      <c r="R529" s="1110"/>
      <c r="S529" s="1110"/>
      <c r="T529" s="1110"/>
      <c r="U529" s="1110"/>
      <c r="V529" s="1110"/>
      <c r="W529" s="1110"/>
      <c r="X529" s="1110"/>
      <c r="Y529" s="1110"/>
      <c r="Z529" s="1110"/>
      <c r="AB529" s="1098"/>
      <c r="AC529" s="1099"/>
      <c r="AD529" s="1100"/>
    </row>
    <row r="530" spans="1:30" ht="13.2" customHeight="1">
      <c r="A530" s="1085"/>
      <c r="B530" s="1"/>
      <c r="C530" s="1"/>
      <c r="D530" s="345"/>
      <c r="E530" s="152"/>
      <c r="G530" s="1767"/>
      <c r="H530" s="1767"/>
      <c r="I530" s="1767"/>
      <c r="J530" s="1767"/>
      <c r="K530" s="1767"/>
      <c r="L530" s="1767"/>
      <c r="M530" s="1768"/>
      <c r="N530" s="1110"/>
      <c r="O530" s="1110"/>
      <c r="P530" s="1110"/>
      <c r="Q530" s="1110"/>
      <c r="R530" s="1110"/>
      <c r="S530" s="1110"/>
      <c r="T530" s="1110"/>
      <c r="U530" s="1110"/>
      <c r="V530" s="1110"/>
      <c r="W530" s="1110"/>
      <c r="X530" s="1110"/>
      <c r="Y530" s="1110"/>
      <c r="Z530" s="1110"/>
      <c r="AB530" s="1098"/>
      <c r="AC530" s="1099"/>
      <c r="AD530" s="1100"/>
    </row>
    <row r="531" spans="1:30" ht="13.2" customHeight="1">
      <c r="A531" s="1085"/>
      <c r="B531" s="195"/>
      <c r="C531" s="1"/>
      <c r="D531" s="345"/>
      <c r="E531" s="152"/>
      <c r="G531" s="171"/>
      <c r="H531" s="171"/>
      <c r="I531" s="171"/>
      <c r="J531" s="171"/>
      <c r="K531" s="171"/>
      <c r="L531" s="171"/>
      <c r="M531" s="171"/>
      <c r="N531" s="171"/>
      <c r="O531" s="171"/>
      <c r="P531" s="171"/>
      <c r="Q531" s="171"/>
      <c r="R531" s="171"/>
      <c r="S531" s="171"/>
      <c r="T531" s="171"/>
      <c r="U531" s="171"/>
      <c r="V531" s="171"/>
      <c r="W531" s="171"/>
      <c r="AB531" s="76"/>
      <c r="AC531" s="77"/>
      <c r="AD531" s="78"/>
    </row>
    <row r="532" spans="1:30" ht="13.2" customHeight="1">
      <c r="A532" s="72"/>
      <c r="B532" s="195"/>
      <c r="C532" s="229"/>
      <c r="D532" s="345"/>
      <c r="E532" s="83"/>
      <c r="G532" s="1549" t="s">
        <v>1358</v>
      </c>
      <c r="H532" s="1549"/>
      <c r="I532" s="1549"/>
      <c r="J532" s="1549"/>
      <c r="K532" s="1549"/>
      <c r="L532" s="1549"/>
      <c r="M532" s="1549"/>
      <c r="N532" s="1549"/>
      <c r="O532" s="1549"/>
      <c r="P532" s="1549"/>
      <c r="Q532" s="1549"/>
      <c r="R532" s="1549"/>
      <c r="S532" s="1549"/>
      <c r="T532" s="1549"/>
      <c r="U532" s="1549"/>
      <c r="V532" s="1549"/>
      <c r="W532" s="1549"/>
      <c r="X532" s="1549"/>
      <c r="Y532" s="1549"/>
      <c r="Z532" s="1549"/>
      <c r="AB532" s="76"/>
      <c r="AC532" s="77"/>
      <c r="AD532" s="78"/>
    </row>
    <row r="533" spans="1:30" ht="13.2" customHeight="1">
      <c r="A533" s="72"/>
      <c r="B533" s="195"/>
      <c r="C533" s="229"/>
      <c r="D533" s="345"/>
      <c r="E533" s="83"/>
      <c r="G533" s="1758"/>
      <c r="H533" s="1759"/>
      <c r="I533" s="1759"/>
      <c r="J533" s="1759"/>
      <c r="K533" s="1759"/>
      <c r="L533" s="1759"/>
      <c r="M533" s="1759"/>
      <c r="N533" s="1759"/>
      <c r="O533" s="1759"/>
      <c r="P533" s="1759"/>
      <c r="Q533" s="1759"/>
      <c r="R533" s="1759"/>
      <c r="S533" s="1759"/>
      <c r="T533" s="1759"/>
      <c r="U533" s="1759"/>
      <c r="V533" s="1759"/>
      <c r="W533" s="1759"/>
      <c r="X533" s="1759"/>
      <c r="Y533" s="1759"/>
      <c r="Z533" s="1760"/>
      <c r="AB533" s="76"/>
      <c r="AC533" s="77"/>
      <c r="AD533" s="78"/>
    </row>
    <row r="534" spans="1:30" ht="13.2" customHeight="1">
      <c r="A534" s="72"/>
      <c r="B534" s="195"/>
      <c r="C534" s="229"/>
      <c r="D534" s="345"/>
      <c r="E534" s="83"/>
      <c r="G534" s="1761"/>
      <c r="H534" s="1762"/>
      <c r="I534" s="1762"/>
      <c r="J534" s="1762"/>
      <c r="K534" s="1762"/>
      <c r="L534" s="1762"/>
      <c r="M534" s="1762"/>
      <c r="N534" s="1762"/>
      <c r="O534" s="1762"/>
      <c r="P534" s="1762"/>
      <c r="Q534" s="1762"/>
      <c r="R534" s="1762"/>
      <c r="S534" s="1762"/>
      <c r="T534" s="1762"/>
      <c r="U534" s="1762"/>
      <c r="V534" s="1762"/>
      <c r="W534" s="1762"/>
      <c r="X534" s="1762"/>
      <c r="Y534" s="1762"/>
      <c r="Z534" s="1763"/>
      <c r="AB534" s="76"/>
      <c r="AC534" s="77"/>
      <c r="AD534" s="78"/>
    </row>
    <row r="535" spans="1:30" ht="13.2" customHeight="1">
      <c r="A535" s="83"/>
      <c r="B535" s="195"/>
      <c r="C535" s="229"/>
      <c r="D535" s="345"/>
      <c r="E535" s="83"/>
      <c r="G535" s="1764"/>
      <c r="H535" s="1765"/>
      <c r="I535" s="1765"/>
      <c r="J535" s="1765"/>
      <c r="K535" s="1765"/>
      <c r="L535" s="1765"/>
      <c r="M535" s="1765"/>
      <c r="N535" s="1765"/>
      <c r="O535" s="1765"/>
      <c r="P535" s="1765"/>
      <c r="Q535" s="1765"/>
      <c r="R535" s="1765"/>
      <c r="S535" s="1765"/>
      <c r="T535" s="1765"/>
      <c r="U535" s="1765"/>
      <c r="V535" s="1765"/>
      <c r="W535" s="1765"/>
      <c r="X535" s="1765"/>
      <c r="Y535" s="1765"/>
      <c r="Z535" s="1766"/>
      <c r="AB535" s="76"/>
      <c r="AC535" s="77"/>
      <c r="AD535" s="78"/>
    </row>
    <row r="536" spans="1:30" ht="13.2" customHeight="1">
      <c r="A536" s="90"/>
      <c r="B536" s="204"/>
      <c r="C536" s="801"/>
      <c r="D536" s="227"/>
      <c r="E536" s="90"/>
      <c r="F536" s="103"/>
      <c r="G536" s="754"/>
      <c r="H536" s="754"/>
      <c r="I536" s="754"/>
      <c r="J536" s="754"/>
      <c r="K536" s="754"/>
      <c r="L536" s="754"/>
      <c r="M536" s="754"/>
      <c r="N536" s="754"/>
      <c r="O536" s="754"/>
      <c r="P536" s="754"/>
      <c r="Q536" s="754"/>
      <c r="R536" s="754"/>
      <c r="S536" s="754"/>
      <c r="T536" s="754"/>
      <c r="U536" s="754"/>
      <c r="V536" s="754"/>
      <c r="W536" s="754"/>
      <c r="X536" s="754"/>
      <c r="Y536" s="754"/>
      <c r="Z536" s="802"/>
      <c r="AA536" s="84"/>
      <c r="AB536" s="93"/>
      <c r="AC536" s="94"/>
      <c r="AD536" s="95"/>
    </row>
    <row r="537" spans="1:30" ht="13.2" customHeight="1">
      <c r="A537" s="426"/>
      <c r="B537" s="429"/>
      <c r="C537" s="803"/>
      <c r="D537" s="804"/>
      <c r="E537" s="426"/>
      <c r="F537" s="417"/>
      <c r="G537" s="752"/>
      <c r="H537" s="752"/>
      <c r="I537" s="752"/>
      <c r="J537" s="752"/>
      <c r="K537" s="752"/>
      <c r="L537" s="752"/>
      <c r="M537" s="752"/>
      <c r="N537" s="752"/>
      <c r="O537" s="752"/>
      <c r="P537" s="752"/>
      <c r="Q537" s="752"/>
      <c r="R537" s="752"/>
      <c r="S537" s="752"/>
      <c r="T537" s="752"/>
      <c r="U537" s="752"/>
      <c r="V537" s="752"/>
      <c r="W537" s="752"/>
      <c r="X537" s="752"/>
      <c r="Y537" s="752"/>
      <c r="Z537" s="752"/>
      <c r="AA537" s="417"/>
      <c r="AB537" s="438"/>
      <c r="AC537" s="439"/>
      <c r="AD537" s="440"/>
    </row>
    <row r="538" spans="1:30" ht="13.2" customHeight="1">
      <c r="A538" s="83"/>
      <c r="B538" s="214"/>
      <c r="C538" s="341"/>
      <c r="D538" s="345" t="s">
        <v>310</v>
      </c>
      <c r="E538" s="1085" t="s">
        <v>1359</v>
      </c>
      <c r="G538" s="1709" t="s">
        <v>114</v>
      </c>
      <c r="H538" s="1709"/>
      <c r="I538" s="1709"/>
      <c r="J538" s="1709"/>
      <c r="K538" s="1709"/>
      <c r="L538" s="1709"/>
      <c r="M538" s="1710"/>
      <c r="N538" s="1110" t="s">
        <v>113</v>
      </c>
      <c r="O538" s="1110"/>
      <c r="P538" s="1110"/>
      <c r="Q538" s="1110"/>
      <c r="R538" s="1110"/>
      <c r="S538" s="1110"/>
      <c r="T538" s="1110"/>
      <c r="U538" s="1110"/>
      <c r="V538" s="1110"/>
      <c r="AA538" s="73"/>
      <c r="AB538" s="1098" t="s">
        <v>1246</v>
      </c>
      <c r="AC538" s="1099"/>
      <c r="AD538" s="1100"/>
    </row>
    <row r="539" spans="1:30" ht="13.2" customHeight="1">
      <c r="A539" s="83"/>
      <c r="B539" s="214"/>
      <c r="C539" s="341"/>
      <c r="D539" s="345"/>
      <c r="E539" s="1085"/>
      <c r="G539" s="1709"/>
      <c r="H539" s="1709"/>
      <c r="I539" s="1709"/>
      <c r="J539" s="1709"/>
      <c r="K539" s="1709"/>
      <c r="L539" s="1709"/>
      <c r="M539" s="1710"/>
      <c r="N539" s="1110"/>
      <c r="O539" s="1110"/>
      <c r="P539" s="1110"/>
      <c r="Q539" s="1110"/>
      <c r="R539" s="1110"/>
      <c r="S539" s="1110"/>
      <c r="T539" s="1110"/>
      <c r="U539" s="1110"/>
      <c r="V539" s="1110"/>
      <c r="AA539" s="73"/>
      <c r="AB539" s="76"/>
      <c r="AC539" s="77"/>
      <c r="AD539" s="78"/>
    </row>
    <row r="540" spans="1:30" ht="13.2" customHeight="1">
      <c r="A540" s="83"/>
      <c r="B540" s="214"/>
      <c r="C540" s="341"/>
      <c r="D540" s="345"/>
      <c r="E540" s="1085"/>
      <c r="G540" s="805"/>
      <c r="H540" s="805"/>
      <c r="I540" s="805"/>
      <c r="J540" s="805"/>
      <c r="K540" s="805"/>
      <c r="L540" s="805"/>
      <c r="M540" s="805"/>
      <c r="N540" s="805"/>
      <c r="O540" s="805"/>
      <c r="P540" s="805"/>
      <c r="Q540" s="805"/>
      <c r="R540" s="805"/>
      <c r="S540" s="805"/>
      <c r="T540" s="805"/>
      <c r="U540" s="805"/>
      <c r="V540" s="805"/>
      <c r="AA540" s="73"/>
      <c r="AB540" s="76"/>
      <c r="AC540" s="77"/>
      <c r="AD540" s="78"/>
    </row>
    <row r="541" spans="1:30" ht="13.2" customHeight="1">
      <c r="A541" s="83"/>
      <c r="B541" s="214"/>
      <c r="C541" s="341"/>
      <c r="D541" s="345"/>
      <c r="E541" s="1085"/>
      <c r="G541" s="1" t="s">
        <v>1345</v>
      </c>
      <c r="T541" s="237"/>
      <c r="U541" s="237"/>
      <c r="Z541" s="806"/>
      <c r="AA541" s="73"/>
      <c r="AB541" s="76"/>
      <c r="AC541" s="77"/>
      <c r="AD541" s="78"/>
    </row>
    <row r="542" spans="1:30" ht="13.2" customHeight="1">
      <c r="A542" s="83"/>
      <c r="B542" s="214"/>
      <c r="C542" s="341"/>
      <c r="D542" s="345"/>
      <c r="E542" s="1085"/>
      <c r="G542" s="1717" t="s">
        <v>1347</v>
      </c>
      <c r="H542" s="1718"/>
      <c r="I542" s="1719"/>
      <c r="J542" s="1746"/>
      <c r="K542" s="1747"/>
      <c r="L542" s="1747"/>
      <c r="M542" s="1747"/>
      <c r="N542" s="1747"/>
      <c r="O542" s="1747"/>
      <c r="P542" s="1747"/>
      <c r="Q542" s="1747"/>
      <c r="R542" s="1747"/>
      <c r="S542" s="1747"/>
      <c r="T542" s="1747"/>
      <c r="U542" s="1747"/>
      <c r="V542" s="1747"/>
      <c r="W542" s="1747"/>
      <c r="X542" s="1747"/>
      <c r="Y542" s="1748"/>
      <c r="Z542" s="806"/>
      <c r="AA542" s="73"/>
      <c r="AB542" s="76"/>
      <c r="AC542" s="77"/>
      <c r="AD542" s="78"/>
    </row>
    <row r="543" spans="1:30" ht="13.2" customHeight="1">
      <c r="A543" s="83"/>
      <c r="B543" s="214"/>
      <c r="C543" s="341"/>
      <c r="D543" s="345"/>
      <c r="E543" s="83"/>
      <c r="G543" s="1720"/>
      <c r="H543" s="1721"/>
      <c r="I543" s="1722"/>
      <c r="J543" s="1749"/>
      <c r="K543" s="1750"/>
      <c r="L543" s="1750"/>
      <c r="M543" s="1750"/>
      <c r="N543" s="1750"/>
      <c r="O543" s="1750"/>
      <c r="P543" s="1750"/>
      <c r="Q543" s="1750"/>
      <c r="R543" s="1750"/>
      <c r="S543" s="1750"/>
      <c r="T543" s="1750"/>
      <c r="U543" s="1750"/>
      <c r="V543" s="1750"/>
      <c r="W543" s="1750"/>
      <c r="X543" s="1750"/>
      <c r="Y543" s="1751"/>
      <c r="Z543" s="806"/>
      <c r="AA543" s="73"/>
      <c r="AB543" s="76"/>
      <c r="AC543" s="77"/>
      <c r="AD543" s="78"/>
    </row>
    <row r="544" spans="1:30" ht="13.2" customHeight="1">
      <c r="A544" s="83"/>
      <c r="B544" s="214"/>
      <c r="C544" s="341"/>
      <c r="D544" s="345"/>
      <c r="E544" s="83"/>
      <c r="G544" s="1723"/>
      <c r="H544" s="1648"/>
      <c r="I544" s="1724"/>
      <c r="J544" s="1752"/>
      <c r="K544" s="1753"/>
      <c r="L544" s="1753"/>
      <c r="M544" s="1753"/>
      <c r="N544" s="1753"/>
      <c r="O544" s="1753"/>
      <c r="P544" s="1753"/>
      <c r="Q544" s="1753"/>
      <c r="R544" s="1753"/>
      <c r="S544" s="1753"/>
      <c r="T544" s="1753"/>
      <c r="U544" s="1753"/>
      <c r="V544" s="1753"/>
      <c r="W544" s="1753"/>
      <c r="X544" s="1753"/>
      <c r="Y544" s="1754"/>
      <c r="Z544" s="807"/>
      <c r="AA544" s="73"/>
      <c r="AB544" s="76"/>
      <c r="AC544" s="77"/>
      <c r="AD544" s="78"/>
    </row>
    <row r="545" spans="1:30" ht="13.2" customHeight="1">
      <c r="A545" s="83"/>
      <c r="B545" s="214"/>
      <c r="C545" s="341"/>
      <c r="D545" s="345"/>
      <c r="E545" s="83"/>
      <c r="G545" s="1296" t="s">
        <v>1348</v>
      </c>
      <c r="H545" s="1876"/>
      <c r="I545" s="1876"/>
      <c r="J545" s="1877"/>
      <c r="K545" s="1877"/>
      <c r="L545" s="1877"/>
      <c r="M545" s="1877"/>
      <c r="N545" s="1877"/>
      <c r="O545" s="1877"/>
      <c r="P545" s="1877"/>
      <c r="Q545" s="1877"/>
      <c r="R545" s="1877"/>
      <c r="S545" s="1877"/>
      <c r="T545" s="1877"/>
      <c r="U545" s="1877"/>
      <c r="V545" s="1877"/>
      <c r="W545" s="1877"/>
      <c r="X545" s="1877"/>
      <c r="Y545" s="1877"/>
      <c r="Z545" s="807"/>
      <c r="AA545" s="73"/>
      <c r="AB545" s="76"/>
      <c r="AC545" s="77"/>
      <c r="AD545" s="78"/>
    </row>
    <row r="546" spans="1:30" ht="13.2" customHeight="1">
      <c r="A546" s="83"/>
      <c r="B546" s="214"/>
      <c r="C546" s="341"/>
      <c r="D546" s="345"/>
      <c r="E546" s="83"/>
      <c r="G546" s="1296"/>
      <c r="H546" s="1876"/>
      <c r="I546" s="1876"/>
      <c r="J546" s="1877"/>
      <c r="K546" s="1877"/>
      <c r="L546" s="1877"/>
      <c r="M546" s="1877"/>
      <c r="N546" s="1877"/>
      <c r="O546" s="1877"/>
      <c r="P546" s="1877"/>
      <c r="Q546" s="1877"/>
      <c r="R546" s="1877"/>
      <c r="S546" s="1877"/>
      <c r="T546" s="1877"/>
      <c r="U546" s="1877"/>
      <c r="V546" s="1877"/>
      <c r="W546" s="1877"/>
      <c r="X546" s="1877"/>
      <c r="Y546" s="1877"/>
      <c r="Z546" s="808"/>
      <c r="AB546" s="76"/>
      <c r="AC546" s="77"/>
      <c r="AD546" s="78"/>
    </row>
    <row r="547" spans="1:30" ht="13.2" customHeight="1">
      <c r="A547" s="83"/>
      <c r="B547" s="214"/>
      <c r="C547" s="341"/>
      <c r="D547" s="345"/>
      <c r="E547" s="83"/>
      <c r="G547" s="1296"/>
      <c r="H547" s="1876"/>
      <c r="I547" s="1876"/>
      <c r="J547" s="1877"/>
      <c r="K547" s="1877"/>
      <c r="L547" s="1877"/>
      <c r="M547" s="1877"/>
      <c r="N547" s="1877"/>
      <c r="O547" s="1877"/>
      <c r="P547" s="1877"/>
      <c r="Q547" s="1877"/>
      <c r="R547" s="1877"/>
      <c r="S547" s="1877"/>
      <c r="T547" s="1877"/>
      <c r="U547" s="1877"/>
      <c r="V547" s="1877"/>
      <c r="W547" s="1877"/>
      <c r="X547" s="1877"/>
      <c r="Y547" s="1877"/>
      <c r="Z547" s="808"/>
      <c r="AB547" s="76"/>
      <c r="AC547" s="77"/>
      <c r="AD547" s="78"/>
    </row>
    <row r="548" spans="1:30" ht="13.2" customHeight="1">
      <c r="A548" s="83"/>
      <c r="B548" s="214"/>
      <c r="C548" s="341"/>
      <c r="D548" s="345"/>
      <c r="E548" s="83"/>
      <c r="G548" s="246"/>
      <c r="H548" s="941"/>
      <c r="I548" s="941"/>
      <c r="J548" s="942"/>
      <c r="K548" s="942"/>
      <c r="L548" s="942"/>
      <c r="M548" s="942"/>
      <c r="N548" s="942"/>
      <c r="O548" s="942"/>
      <c r="P548" s="942"/>
      <c r="Q548" s="942"/>
      <c r="R548" s="942"/>
      <c r="S548" s="942"/>
      <c r="T548" s="942"/>
      <c r="U548" s="942"/>
      <c r="V548" s="942"/>
      <c r="W548" s="942"/>
      <c r="X548" s="942"/>
      <c r="Y548" s="942"/>
      <c r="Z548" s="946"/>
      <c r="AB548" s="76"/>
      <c r="AC548" s="77"/>
      <c r="AD548" s="78"/>
    </row>
    <row r="549" spans="1:30" ht="13.2" customHeight="1">
      <c r="A549" s="83"/>
      <c r="B549" s="195">
        <v>23</v>
      </c>
      <c r="C549" s="1839" t="s">
        <v>374</v>
      </c>
      <c r="D549" s="1844" t="s">
        <v>310</v>
      </c>
      <c r="E549" s="1085" t="s">
        <v>1360</v>
      </c>
      <c r="G549" s="1709" t="s">
        <v>114</v>
      </c>
      <c r="H549" s="1709"/>
      <c r="I549" s="1709"/>
      <c r="J549" s="1709"/>
      <c r="K549" s="1709"/>
      <c r="L549" s="1709"/>
      <c r="M549" s="1710"/>
      <c r="N549" s="1174" t="s">
        <v>113</v>
      </c>
      <c r="O549" s="1175"/>
      <c r="P549" s="1175"/>
      <c r="Q549" s="1175"/>
      <c r="R549" s="1175"/>
      <c r="S549" s="1175"/>
      <c r="T549" s="1175"/>
      <c r="U549" s="1175"/>
      <c r="V549" s="1176"/>
      <c r="AB549" s="1324" t="s">
        <v>363</v>
      </c>
      <c r="AC549" s="1325"/>
      <c r="AD549" s="1326"/>
    </row>
    <row r="550" spans="1:30" ht="13.2" customHeight="1">
      <c r="A550" s="83"/>
      <c r="B550" s="1"/>
      <c r="C550" s="1839"/>
      <c r="D550" s="1844"/>
      <c r="E550" s="1085"/>
      <c r="G550" s="1709"/>
      <c r="H550" s="1709"/>
      <c r="I550" s="1709"/>
      <c r="J550" s="1709"/>
      <c r="K550" s="1709"/>
      <c r="L550" s="1709"/>
      <c r="M550" s="1710"/>
      <c r="N550" s="1177"/>
      <c r="O550" s="1178"/>
      <c r="P550" s="1178"/>
      <c r="Q550" s="1178"/>
      <c r="R550" s="1178"/>
      <c r="S550" s="1178"/>
      <c r="T550" s="1178"/>
      <c r="U550" s="1178"/>
      <c r="V550" s="1179"/>
      <c r="AB550" s="1324"/>
      <c r="AC550" s="1325"/>
      <c r="AD550" s="1326"/>
    </row>
    <row r="551" spans="1:30" ht="13.2" customHeight="1">
      <c r="A551" s="83"/>
      <c r="B551" s="195"/>
      <c r="C551" s="809"/>
      <c r="D551" s="345"/>
      <c r="E551" s="1085"/>
      <c r="AB551" s="1324"/>
      <c r="AC551" s="1325"/>
      <c r="AD551" s="1326"/>
    </row>
    <row r="552" spans="1:30" ht="13.2" customHeight="1">
      <c r="A552" s="83"/>
      <c r="B552" s="195"/>
      <c r="C552" s="809"/>
      <c r="D552" s="230"/>
      <c r="E552" s="1085"/>
      <c r="H552" s="1872" t="s">
        <v>1361</v>
      </c>
      <c r="I552" s="1872"/>
      <c r="J552" s="1872"/>
      <c r="K552" s="1872"/>
      <c r="L552" s="1872"/>
      <c r="M552" s="1872"/>
      <c r="N552" s="1872"/>
      <c r="O552" s="1872"/>
      <c r="P552" s="1872"/>
      <c r="Q552" s="1872"/>
      <c r="R552" s="1181" t="s">
        <v>189</v>
      </c>
      <c r="S552" s="1186"/>
      <c r="T552" s="1186"/>
      <c r="U552" s="1182"/>
      <c r="V552" s="810"/>
      <c r="W552" s="810"/>
      <c r="AB552" s="782"/>
      <c r="AC552" s="783"/>
      <c r="AD552" s="784"/>
    </row>
    <row r="553" spans="1:30" ht="13.2" customHeight="1">
      <c r="A553" s="83"/>
      <c r="B553" s="195"/>
      <c r="C553" s="809"/>
      <c r="D553" s="230"/>
      <c r="E553" s="1085"/>
      <c r="AB553" s="141"/>
      <c r="AC553" s="142"/>
      <c r="AD553" s="143"/>
    </row>
    <row r="554" spans="1:30" ht="13.2" customHeight="1">
      <c r="A554" s="83"/>
      <c r="B554" s="195"/>
      <c r="C554" s="809"/>
      <c r="D554" s="230"/>
      <c r="E554" s="1085"/>
      <c r="H554" s="729" t="s">
        <v>1362</v>
      </c>
      <c r="I554" s="729"/>
      <c r="J554" s="729"/>
      <c r="K554" s="729"/>
      <c r="L554" s="729"/>
      <c r="M554" s="729"/>
      <c r="N554" s="1116"/>
      <c r="O554" s="1117"/>
      <c r="P554" s="1117"/>
      <c r="Q554" s="1117"/>
      <c r="R554" s="1117"/>
      <c r="S554" s="1117"/>
      <c r="T554" s="1117"/>
      <c r="U554" s="1873"/>
      <c r="AB554" s="141"/>
      <c r="AC554" s="142"/>
      <c r="AD554" s="143"/>
    </row>
    <row r="555" spans="1:30" ht="13.2" customHeight="1">
      <c r="A555" s="83"/>
      <c r="B555" s="195"/>
      <c r="C555" s="809"/>
      <c r="D555" s="230"/>
      <c r="E555" s="1085"/>
      <c r="F555" s="72"/>
      <c r="H555" s="417"/>
      <c r="I555" s="417"/>
      <c r="J555" s="417"/>
      <c r="K555" s="417"/>
      <c r="L555" s="417"/>
      <c r="M555" s="417"/>
      <c r="N555" s="417"/>
      <c r="O555" s="417"/>
      <c r="P555" s="417"/>
      <c r="Q555" s="417"/>
      <c r="R555" s="417"/>
      <c r="S555" s="417"/>
      <c r="T555" s="417"/>
      <c r="U555" s="417"/>
      <c r="V555" s="811"/>
      <c r="W555" s="811"/>
      <c r="AA555" s="73"/>
      <c r="AB555" s="141"/>
      <c r="AC555" s="142"/>
      <c r="AD555" s="143"/>
    </row>
    <row r="556" spans="1:30" ht="13.2" customHeight="1">
      <c r="A556" s="83"/>
      <c r="B556" s="195"/>
      <c r="C556" s="809"/>
      <c r="D556" s="230"/>
      <c r="E556" s="1085" t="s">
        <v>1363</v>
      </c>
      <c r="R556" s="125"/>
      <c r="S556" s="125"/>
      <c r="AB556" s="141"/>
      <c r="AC556" s="142"/>
      <c r="AD556" s="143"/>
    </row>
    <row r="557" spans="1:30" ht="13.2" customHeight="1">
      <c r="A557" s="83"/>
      <c r="B557" s="195"/>
      <c r="C557" s="809"/>
      <c r="D557" s="230"/>
      <c r="E557" s="1085"/>
      <c r="G557" s="11" t="s">
        <v>572</v>
      </c>
      <c r="H557"/>
      <c r="I557"/>
      <c r="J557"/>
      <c r="K557"/>
      <c r="L557"/>
      <c r="M557"/>
      <c r="N557"/>
      <c r="O557"/>
      <c r="P557"/>
      <c r="Q557"/>
      <c r="R557"/>
      <c r="S557"/>
      <c r="T557"/>
      <c r="U557"/>
      <c r="V557"/>
      <c r="W557"/>
      <c r="X557"/>
      <c r="Y557"/>
      <c r="Z557"/>
      <c r="AB557" s="141"/>
      <c r="AC557" s="142"/>
      <c r="AD557" s="143"/>
    </row>
    <row r="558" spans="1:30" ht="13.2" customHeight="1">
      <c r="A558" s="83"/>
      <c r="B558" s="195"/>
      <c r="C558" s="809"/>
      <c r="D558" s="230"/>
      <c r="E558" s="1085"/>
      <c r="G558" s="1874" t="s">
        <v>1364</v>
      </c>
      <c r="H558" s="1874"/>
      <c r="I558" s="1874"/>
      <c r="J558" s="1874"/>
      <c r="K558" s="1874"/>
      <c r="L558" s="1874"/>
      <c r="M558" s="1874"/>
      <c r="N558" s="1874"/>
      <c r="O558" s="1874"/>
      <c r="P558" s="1874"/>
      <c r="Q558" s="1874"/>
      <c r="R558" s="1874"/>
      <c r="S558" s="1874"/>
      <c r="T558" s="1874"/>
      <c r="U558" s="1874"/>
      <c r="V558" s="1874"/>
      <c r="W558" s="1874"/>
      <c r="X558" s="1874"/>
      <c r="Y558" s="1874"/>
      <c r="Z558" s="1874"/>
      <c r="AB558" s="141"/>
      <c r="AC558" s="142"/>
      <c r="AD558" s="143"/>
    </row>
    <row r="559" spans="1:30" ht="13.2" customHeight="1">
      <c r="A559" s="83"/>
      <c r="B559" s="195"/>
      <c r="C559" s="809"/>
      <c r="D559" s="230"/>
      <c r="E559" s="1085"/>
      <c r="G559" s="1875"/>
      <c r="H559" s="1875"/>
      <c r="I559" s="1875"/>
      <c r="J559" s="1875"/>
      <c r="K559" s="1875"/>
      <c r="L559" s="1875"/>
      <c r="M559" s="1875"/>
      <c r="N559" s="1875"/>
      <c r="O559" s="1875"/>
      <c r="P559" s="1875"/>
      <c r="Q559" s="1875"/>
      <c r="R559" s="1875"/>
      <c r="S559" s="1875"/>
      <c r="T559" s="1875"/>
      <c r="U559" s="1875"/>
      <c r="V559" s="1875"/>
      <c r="W559" s="1875"/>
      <c r="X559" s="1875"/>
      <c r="Y559" s="1875"/>
      <c r="Z559" s="1875"/>
      <c r="AB559" s="141"/>
      <c r="AC559" s="142"/>
      <c r="AD559" s="143"/>
    </row>
    <row r="560" spans="1:30" ht="13.2" customHeight="1">
      <c r="A560" s="83"/>
      <c r="B560" s="195"/>
      <c r="C560" s="809"/>
      <c r="D560" s="230"/>
      <c r="E560" s="1085"/>
      <c r="G560" s="1867" t="s">
        <v>573</v>
      </c>
      <c r="H560" s="1868"/>
      <c r="I560" s="1868"/>
      <c r="J560" s="1868"/>
      <c r="K560" s="1868"/>
      <c r="L560" s="1868"/>
      <c r="M560" s="1868"/>
      <c r="N560" s="1868"/>
      <c r="O560" s="1868"/>
      <c r="P560" s="1870"/>
      <c r="Q560" s="1871" t="s">
        <v>574</v>
      </c>
      <c r="R560" s="1868"/>
      <c r="S560" s="1868"/>
      <c r="T560" s="1868"/>
      <c r="U560" s="1868"/>
      <c r="V560" s="1868"/>
      <c r="W560" s="1868"/>
      <c r="X560" s="1868"/>
      <c r="Y560" s="1868"/>
      <c r="Z560" s="1869"/>
      <c r="AB560" s="141"/>
      <c r="AC560" s="142"/>
      <c r="AD560" s="143"/>
    </row>
    <row r="561" spans="1:30" ht="13.2" customHeight="1">
      <c r="A561" s="83"/>
      <c r="B561" s="195"/>
      <c r="C561" s="809"/>
      <c r="D561" s="230"/>
      <c r="E561" s="83"/>
      <c r="G561" s="1867" t="s">
        <v>19</v>
      </c>
      <c r="H561" s="1868"/>
      <c r="I561" s="1868"/>
      <c r="J561" s="1868"/>
      <c r="K561" s="1869"/>
      <c r="L561" s="1867" t="s">
        <v>20</v>
      </c>
      <c r="M561" s="1868"/>
      <c r="N561" s="1868"/>
      <c r="O561" s="1868"/>
      <c r="P561" s="1870"/>
      <c r="Q561" s="1871" t="s">
        <v>19</v>
      </c>
      <c r="R561" s="1868"/>
      <c r="S561" s="1868"/>
      <c r="T561" s="1868"/>
      <c r="U561" s="1868"/>
      <c r="V561" s="1867" t="s">
        <v>20</v>
      </c>
      <c r="W561" s="1868"/>
      <c r="X561" s="1868"/>
      <c r="Y561" s="1868"/>
      <c r="Z561" s="1869"/>
      <c r="AB561" s="141"/>
      <c r="AC561" s="142"/>
      <c r="AD561" s="143"/>
    </row>
    <row r="562" spans="1:30" ht="13.2" customHeight="1">
      <c r="A562" s="83"/>
      <c r="B562" s="195"/>
      <c r="C562" s="809"/>
      <c r="D562" s="230"/>
      <c r="E562" s="83"/>
      <c r="G562" s="1867" t="s">
        <v>575</v>
      </c>
      <c r="H562" s="1868"/>
      <c r="I562" s="1868"/>
      <c r="J562" s="1868"/>
      <c r="K562" s="1869"/>
      <c r="L562" s="1867" t="s">
        <v>575</v>
      </c>
      <c r="M562" s="1868"/>
      <c r="N562" s="1868"/>
      <c r="O562" s="1868"/>
      <c r="P562" s="1870"/>
      <c r="Q562" s="1871" t="s">
        <v>575</v>
      </c>
      <c r="R562" s="1868"/>
      <c r="S562" s="1868"/>
      <c r="T562" s="1868"/>
      <c r="U562" s="1869"/>
      <c r="V562" s="1867" t="s">
        <v>575</v>
      </c>
      <c r="W562" s="1868"/>
      <c r="X562" s="1868"/>
      <c r="Y562" s="1868"/>
      <c r="Z562" s="1869"/>
      <c r="AB562" s="141"/>
      <c r="AC562" s="142"/>
      <c r="AD562" s="143"/>
    </row>
    <row r="563" spans="1:30" ht="13.2" customHeight="1">
      <c r="A563" s="83"/>
      <c r="B563" s="195"/>
      <c r="C563" s="809"/>
      <c r="D563" s="230"/>
      <c r="E563" s="83"/>
      <c r="G563" s="1862"/>
      <c r="H563" s="1863"/>
      <c r="I563" s="1863"/>
      <c r="J563" s="1863"/>
      <c r="K563" s="1864"/>
      <c r="L563" s="1862" t="s">
        <v>377</v>
      </c>
      <c r="M563" s="1863"/>
      <c r="N563" s="1863"/>
      <c r="O563" s="1863"/>
      <c r="P563" s="1865"/>
      <c r="Q563" s="1866"/>
      <c r="R563" s="1863"/>
      <c r="S563" s="1863"/>
      <c r="T563" s="1863"/>
      <c r="U563" s="1864"/>
      <c r="V563" s="1862"/>
      <c r="W563" s="1863"/>
      <c r="X563" s="1863"/>
      <c r="Y563" s="1863"/>
      <c r="Z563" s="1864"/>
      <c r="AB563" s="141"/>
      <c r="AC563" s="142"/>
      <c r="AD563" s="143"/>
    </row>
    <row r="564" spans="1:30" ht="13.2" customHeight="1">
      <c r="A564" s="83"/>
      <c r="B564" s="195"/>
      <c r="C564" s="809"/>
      <c r="D564" s="230"/>
      <c r="E564" s="83"/>
      <c r="G564" s="1857"/>
      <c r="H564" s="1858"/>
      <c r="I564" s="1858"/>
      <c r="J564" s="1858"/>
      <c r="K564" s="1859"/>
      <c r="L564" s="1857"/>
      <c r="M564" s="1858"/>
      <c r="N564" s="1858"/>
      <c r="O564" s="1858"/>
      <c r="P564" s="1860"/>
      <c r="Q564" s="1861"/>
      <c r="R564" s="1858"/>
      <c r="S564" s="1858"/>
      <c r="T564" s="1858"/>
      <c r="U564" s="1859"/>
      <c r="V564" s="1857"/>
      <c r="W564" s="1858"/>
      <c r="X564" s="1858"/>
      <c r="Y564" s="1858"/>
      <c r="Z564" s="1859"/>
      <c r="AB564" s="141"/>
      <c r="AC564" s="142"/>
      <c r="AD564" s="143"/>
    </row>
    <row r="565" spans="1:30" ht="13.2" customHeight="1">
      <c r="A565" s="83"/>
      <c r="B565" s="195"/>
      <c r="C565" s="809"/>
      <c r="D565" s="230"/>
      <c r="E565" s="83"/>
      <c r="G565" s="1857"/>
      <c r="H565" s="1858"/>
      <c r="I565" s="1858"/>
      <c r="J565" s="1858"/>
      <c r="K565" s="1859"/>
      <c r="L565" s="1857"/>
      <c r="M565" s="1858"/>
      <c r="N565" s="1858"/>
      <c r="O565" s="1858"/>
      <c r="P565" s="1860"/>
      <c r="Q565" s="1861"/>
      <c r="R565" s="1858"/>
      <c r="S565" s="1858"/>
      <c r="T565" s="1858"/>
      <c r="U565" s="1859"/>
      <c r="V565" s="1857"/>
      <c r="W565" s="1858"/>
      <c r="X565" s="1858"/>
      <c r="Y565" s="1858"/>
      <c r="Z565" s="1859"/>
      <c r="AB565" s="141"/>
      <c r="AC565" s="142"/>
      <c r="AD565" s="143"/>
    </row>
    <row r="566" spans="1:30" ht="13.2" customHeight="1">
      <c r="A566" s="83"/>
      <c r="B566" s="195"/>
      <c r="C566" s="809"/>
      <c r="D566" s="230"/>
      <c r="E566" s="83"/>
      <c r="G566" s="1857"/>
      <c r="H566" s="1858"/>
      <c r="I566" s="1858"/>
      <c r="J566" s="1858"/>
      <c r="K566" s="1859"/>
      <c r="L566" s="1857"/>
      <c r="M566" s="1858"/>
      <c r="N566" s="1858"/>
      <c r="O566" s="1858"/>
      <c r="P566" s="1860"/>
      <c r="Q566" s="1861"/>
      <c r="R566" s="1858"/>
      <c r="S566" s="1858"/>
      <c r="T566" s="1858"/>
      <c r="U566" s="1859"/>
      <c r="V566" s="1857"/>
      <c r="W566" s="1858"/>
      <c r="X566" s="1858"/>
      <c r="Y566" s="1858"/>
      <c r="Z566" s="1859"/>
      <c r="AB566" s="141"/>
      <c r="AC566" s="142"/>
      <c r="AD566" s="143"/>
    </row>
    <row r="567" spans="1:30" ht="13.2" customHeight="1">
      <c r="A567" s="83"/>
      <c r="B567" s="195"/>
      <c r="C567" s="809"/>
      <c r="D567" s="230"/>
      <c r="E567" s="83"/>
      <c r="G567" s="1857"/>
      <c r="H567" s="1858"/>
      <c r="I567" s="1858"/>
      <c r="J567" s="1858"/>
      <c r="K567" s="1859"/>
      <c r="L567" s="1857"/>
      <c r="M567" s="1858"/>
      <c r="N567" s="1858"/>
      <c r="O567" s="1858"/>
      <c r="P567" s="1860"/>
      <c r="Q567" s="1861"/>
      <c r="R567" s="1858"/>
      <c r="S567" s="1858"/>
      <c r="T567" s="1858"/>
      <c r="U567" s="1859"/>
      <c r="V567" s="1857"/>
      <c r="W567" s="1858"/>
      <c r="X567" s="1858"/>
      <c r="Y567" s="1858"/>
      <c r="Z567" s="1859"/>
      <c r="AB567" s="141"/>
      <c r="AC567" s="142"/>
      <c r="AD567" s="143"/>
    </row>
    <row r="568" spans="1:30" ht="13.2" customHeight="1">
      <c r="A568" s="83"/>
      <c r="B568" s="195"/>
      <c r="C568" s="809"/>
      <c r="D568" s="230"/>
      <c r="E568" s="83"/>
      <c r="G568" s="1857"/>
      <c r="H568" s="1858"/>
      <c r="I568" s="1858"/>
      <c r="J568" s="1858"/>
      <c r="K568" s="1859"/>
      <c r="L568" s="1857"/>
      <c r="M568" s="1858"/>
      <c r="N568" s="1858"/>
      <c r="O568" s="1858"/>
      <c r="P568" s="1860"/>
      <c r="Q568" s="1861"/>
      <c r="R568" s="1858"/>
      <c r="S568" s="1858"/>
      <c r="T568" s="1858"/>
      <c r="U568" s="1859"/>
      <c r="V568" s="1857"/>
      <c r="W568" s="1858"/>
      <c r="X568" s="1858"/>
      <c r="Y568" s="1858"/>
      <c r="Z568" s="1859"/>
      <c r="AB568" s="141"/>
      <c r="AC568" s="142"/>
      <c r="AD568" s="143"/>
    </row>
    <row r="569" spans="1:30" ht="13.2" customHeight="1">
      <c r="A569" s="83"/>
      <c r="B569" s="195"/>
      <c r="C569" s="809"/>
      <c r="D569" s="230"/>
      <c r="E569" s="83"/>
      <c r="G569" s="1857"/>
      <c r="H569" s="1858"/>
      <c r="I569" s="1858"/>
      <c r="J569" s="1858"/>
      <c r="K569" s="1859"/>
      <c r="L569" s="1857"/>
      <c r="M569" s="1858"/>
      <c r="N569" s="1858"/>
      <c r="O569" s="1858"/>
      <c r="P569" s="1860"/>
      <c r="Q569" s="1861"/>
      <c r="R569" s="1858"/>
      <c r="S569" s="1858"/>
      <c r="T569" s="1858"/>
      <c r="U569" s="1859"/>
      <c r="V569" s="1857"/>
      <c r="W569" s="1858"/>
      <c r="X569" s="1858"/>
      <c r="Y569" s="1858"/>
      <c r="Z569" s="1859"/>
      <c r="AB569" s="141"/>
      <c r="AC569" s="142"/>
      <c r="AD569" s="143"/>
    </row>
    <row r="570" spans="1:30" ht="13.2" customHeight="1">
      <c r="A570" s="83"/>
      <c r="B570" s="195"/>
      <c r="C570" s="809"/>
      <c r="D570" s="230"/>
      <c r="E570" s="83"/>
      <c r="G570" s="1857"/>
      <c r="H570" s="1858"/>
      <c r="I570" s="1858"/>
      <c r="J570" s="1858"/>
      <c r="K570" s="1859"/>
      <c r="L570" s="1857"/>
      <c r="M570" s="1858"/>
      <c r="N570" s="1858"/>
      <c r="O570" s="1858"/>
      <c r="P570" s="1860"/>
      <c r="Q570" s="1861"/>
      <c r="R570" s="1858"/>
      <c r="S570" s="1858"/>
      <c r="T570" s="1858"/>
      <c r="U570" s="1859"/>
      <c r="V570" s="1857"/>
      <c r="W570" s="1858"/>
      <c r="X570" s="1858"/>
      <c r="Y570" s="1858"/>
      <c r="Z570" s="1859"/>
      <c r="AB570" s="141"/>
      <c r="AC570" s="142"/>
      <c r="AD570" s="143"/>
    </row>
    <row r="571" spans="1:30" ht="13.2" customHeight="1">
      <c r="A571" s="83"/>
      <c r="B571" s="195"/>
      <c r="C571" s="809"/>
      <c r="D571" s="230"/>
      <c r="E571" s="83"/>
      <c r="G571" s="1857"/>
      <c r="H571" s="1858"/>
      <c r="I571" s="1858"/>
      <c r="J571" s="1858"/>
      <c r="K571" s="1859"/>
      <c r="L571" s="1857"/>
      <c r="M571" s="1858"/>
      <c r="N571" s="1858"/>
      <c r="O571" s="1858"/>
      <c r="P571" s="1860"/>
      <c r="Q571" s="1861"/>
      <c r="R571" s="1858"/>
      <c r="S571" s="1858"/>
      <c r="T571" s="1858"/>
      <c r="U571" s="1859"/>
      <c r="V571" s="1857"/>
      <c r="W571" s="1858"/>
      <c r="X571" s="1858"/>
      <c r="Y571" s="1858"/>
      <c r="Z571" s="1859"/>
      <c r="AB571" s="141"/>
      <c r="AC571" s="142"/>
      <c r="AD571" s="143"/>
    </row>
    <row r="572" spans="1:30" ht="13.2" customHeight="1">
      <c r="A572" s="83"/>
      <c r="B572" s="195"/>
      <c r="C572" s="809"/>
      <c r="D572" s="230"/>
      <c r="E572" s="83"/>
      <c r="G572" s="1857"/>
      <c r="H572" s="1858"/>
      <c r="I572" s="1858"/>
      <c r="J572" s="1858"/>
      <c r="K572" s="1859"/>
      <c r="L572" s="1857"/>
      <c r="M572" s="1858"/>
      <c r="N572" s="1858"/>
      <c r="O572" s="1858"/>
      <c r="P572" s="1860"/>
      <c r="Q572" s="1861"/>
      <c r="R572" s="1858"/>
      <c r="S572" s="1858"/>
      <c r="T572" s="1858"/>
      <c r="U572" s="1859"/>
      <c r="V572" s="1857"/>
      <c r="W572" s="1858"/>
      <c r="X572" s="1858"/>
      <c r="Y572" s="1858"/>
      <c r="Z572" s="1859"/>
      <c r="AB572" s="141"/>
      <c r="AC572" s="142"/>
      <c r="AD572" s="143"/>
    </row>
    <row r="573" spans="1:30" ht="13.2" customHeight="1">
      <c r="A573" s="83"/>
      <c r="B573" s="195"/>
      <c r="C573" s="809"/>
      <c r="D573" s="230"/>
      <c r="E573" s="83"/>
      <c r="G573" s="1857"/>
      <c r="H573" s="1858"/>
      <c r="I573" s="1858"/>
      <c r="J573" s="1858"/>
      <c r="K573" s="1859"/>
      <c r="L573" s="1857"/>
      <c r="M573" s="1858"/>
      <c r="N573" s="1858"/>
      <c r="O573" s="1858"/>
      <c r="P573" s="1860"/>
      <c r="Q573" s="1861"/>
      <c r="R573" s="1858"/>
      <c r="S573" s="1858"/>
      <c r="T573" s="1858"/>
      <c r="U573" s="1859"/>
      <c r="V573" s="1857"/>
      <c r="W573" s="1858"/>
      <c r="X573" s="1858"/>
      <c r="Y573" s="1858"/>
      <c r="Z573" s="1859"/>
      <c r="AB573" s="141"/>
      <c r="AC573" s="142"/>
      <c r="AD573" s="143"/>
    </row>
    <row r="574" spans="1:30" ht="13.2" customHeight="1">
      <c r="A574" s="83"/>
      <c r="B574" s="195"/>
      <c r="C574" s="809"/>
      <c r="D574" s="230"/>
      <c r="E574" s="83"/>
      <c r="G574" s="1857"/>
      <c r="H574" s="1858"/>
      <c r="I574" s="1858"/>
      <c r="J574" s="1858"/>
      <c r="K574" s="1859"/>
      <c r="L574" s="1857"/>
      <c r="M574" s="1858"/>
      <c r="N574" s="1858"/>
      <c r="O574" s="1858"/>
      <c r="P574" s="1860"/>
      <c r="Q574" s="1861"/>
      <c r="R574" s="1858"/>
      <c r="S574" s="1858"/>
      <c r="T574" s="1858"/>
      <c r="U574" s="1859"/>
      <c r="V574" s="1857"/>
      <c r="W574" s="1858"/>
      <c r="X574" s="1858"/>
      <c r="Y574" s="1858"/>
      <c r="Z574" s="1859"/>
      <c r="AB574" s="141"/>
      <c r="AC574" s="142"/>
      <c r="AD574" s="143"/>
    </row>
    <row r="575" spans="1:30" ht="13.2" customHeight="1">
      <c r="A575" s="83"/>
      <c r="B575" s="195"/>
      <c r="C575" s="809"/>
      <c r="D575" s="230"/>
      <c r="E575" s="83"/>
      <c r="G575" s="1857"/>
      <c r="H575" s="1858"/>
      <c r="I575" s="1858"/>
      <c r="J575" s="1858"/>
      <c r="K575" s="1859"/>
      <c r="L575" s="1857"/>
      <c r="M575" s="1858"/>
      <c r="N575" s="1858"/>
      <c r="O575" s="1858"/>
      <c r="P575" s="1860"/>
      <c r="Q575" s="1861"/>
      <c r="R575" s="1858"/>
      <c r="S575" s="1858"/>
      <c r="T575" s="1858"/>
      <c r="U575" s="1859"/>
      <c r="V575" s="1857"/>
      <c r="W575" s="1858"/>
      <c r="X575" s="1858"/>
      <c r="Y575" s="1858"/>
      <c r="Z575" s="1859"/>
      <c r="AB575" s="141"/>
      <c r="AC575" s="142"/>
      <c r="AD575" s="143"/>
    </row>
    <row r="576" spans="1:30" ht="13.2" customHeight="1">
      <c r="A576" s="83"/>
      <c r="B576" s="195"/>
      <c r="C576" s="809"/>
      <c r="D576" s="230"/>
      <c r="E576" s="83"/>
      <c r="G576" s="1857"/>
      <c r="H576" s="1858"/>
      <c r="I576" s="1858"/>
      <c r="J576" s="1858"/>
      <c r="K576" s="1859"/>
      <c r="L576" s="1857"/>
      <c r="M576" s="1858"/>
      <c r="N576" s="1858"/>
      <c r="O576" s="1858"/>
      <c r="P576" s="1860"/>
      <c r="Q576" s="1861"/>
      <c r="R576" s="1858"/>
      <c r="S576" s="1858"/>
      <c r="T576" s="1858"/>
      <c r="U576" s="1859"/>
      <c r="V576" s="1857"/>
      <c r="W576" s="1858"/>
      <c r="X576" s="1858"/>
      <c r="Y576" s="1858"/>
      <c r="Z576" s="1859"/>
      <c r="AB576" s="141"/>
      <c r="AC576" s="142"/>
      <c r="AD576" s="143"/>
    </row>
    <row r="577" spans="1:30" ht="13.2" customHeight="1">
      <c r="A577" s="83"/>
      <c r="B577" s="195"/>
      <c r="C577" s="809"/>
      <c r="D577" s="230"/>
      <c r="E577" s="83"/>
      <c r="G577" s="1851"/>
      <c r="H577" s="1852"/>
      <c r="I577" s="1852"/>
      <c r="J577" s="1852"/>
      <c r="K577" s="1853"/>
      <c r="L577" s="1851"/>
      <c r="M577" s="1852"/>
      <c r="N577" s="1852"/>
      <c r="O577" s="1852"/>
      <c r="P577" s="1854"/>
      <c r="Q577" s="1855"/>
      <c r="R577" s="1852"/>
      <c r="S577" s="1852"/>
      <c r="T577" s="1852"/>
      <c r="U577" s="1853"/>
      <c r="V577" s="1851"/>
      <c r="W577" s="1852"/>
      <c r="X577" s="1852"/>
      <c r="Y577" s="1852"/>
      <c r="Z577" s="1853"/>
      <c r="AB577" s="141"/>
      <c r="AC577" s="142"/>
      <c r="AD577" s="143"/>
    </row>
    <row r="578" spans="1:30" ht="13.2" customHeight="1">
      <c r="A578" s="90"/>
      <c r="B578" s="204"/>
      <c r="C578" s="801"/>
      <c r="D578" s="812"/>
      <c r="E578" s="90"/>
      <c r="F578" s="84"/>
      <c r="G578" s="1856"/>
      <c r="H578" s="1856"/>
      <c r="I578" s="1856"/>
      <c r="J578" s="1856"/>
      <c r="K578" s="1856"/>
      <c r="L578" s="1856"/>
      <c r="M578" s="1856"/>
      <c r="N578" s="1856"/>
      <c r="O578" s="1856"/>
      <c r="P578" s="1856"/>
      <c r="Q578" s="1856"/>
      <c r="R578" s="1856"/>
      <c r="S578" s="1856"/>
      <c r="T578" s="1856"/>
      <c r="U578" s="1856"/>
      <c r="V578" s="1856"/>
      <c r="W578" s="1856"/>
      <c r="X578" s="1856"/>
      <c r="Y578" s="1856"/>
      <c r="Z578" s="1856"/>
      <c r="AA578" s="108"/>
      <c r="AB578" s="149"/>
      <c r="AC578" s="150"/>
      <c r="AD578" s="151"/>
    </row>
    <row r="579" spans="1:30" ht="13.2" customHeight="1">
      <c r="A579" s="424"/>
      <c r="B579" s="429"/>
      <c r="C579" s="803"/>
      <c r="D579" s="813"/>
      <c r="E579" s="426"/>
      <c r="F579" s="417"/>
      <c r="G579" s="417"/>
      <c r="H579" s="417"/>
      <c r="I579" s="417"/>
      <c r="J579" s="417"/>
      <c r="K579" s="417"/>
      <c r="L579" s="417"/>
      <c r="M579" s="417"/>
      <c r="N579" s="417"/>
      <c r="O579" s="417"/>
      <c r="P579" s="417"/>
      <c r="Q579" s="417"/>
      <c r="R579" s="417"/>
      <c r="S579" s="417"/>
      <c r="T579" s="417"/>
      <c r="U579" s="417"/>
      <c r="V579" s="417"/>
      <c r="W579" s="417"/>
      <c r="X579" s="417"/>
      <c r="Y579" s="417"/>
      <c r="Z579" s="417"/>
      <c r="AA579" s="418"/>
      <c r="AB579" s="814"/>
      <c r="AC579" s="815"/>
      <c r="AD579" s="816"/>
    </row>
    <row r="580" spans="1:30" ht="13.2" customHeight="1">
      <c r="A580" s="83"/>
      <c r="B580" s="195"/>
      <c r="C580" s="229"/>
      <c r="D580" s="230"/>
      <c r="E580" s="83"/>
      <c r="G580" s="1845" t="s">
        <v>1365</v>
      </c>
      <c r="H580" s="1846"/>
      <c r="I580" s="1846"/>
      <c r="J580" s="1846"/>
      <c r="K580" s="1846"/>
      <c r="L580" s="1846"/>
      <c r="M580" s="1846"/>
      <c r="N580" s="1846"/>
      <c r="O580" s="1846"/>
      <c r="P580" s="1846"/>
      <c r="Q580" s="1846"/>
      <c r="R580" s="1846"/>
      <c r="S580" s="1846"/>
      <c r="T580" s="1846"/>
      <c r="U580" s="1846"/>
      <c r="V580" s="1847"/>
      <c r="W580" s="1383" t="s">
        <v>189</v>
      </c>
      <c r="X580" s="1485"/>
      <c r="Y580" s="1485"/>
      <c r="Z580" s="1384"/>
      <c r="AB580" s="1324"/>
      <c r="AC580" s="1325"/>
      <c r="AD580" s="1326"/>
    </row>
    <row r="581" spans="1:30" ht="13.2" customHeight="1">
      <c r="A581" s="83"/>
      <c r="B581" s="195"/>
      <c r="C581" s="229"/>
      <c r="D581" s="230"/>
      <c r="E581" s="83"/>
      <c r="G581" s="1848"/>
      <c r="H581" s="1849"/>
      <c r="I581" s="1849"/>
      <c r="J581" s="1849"/>
      <c r="K581" s="1849"/>
      <c r="L581" s="1849"/>
      <c r="M581" s="1849"/>
      <c r="N581" s="1849"/>
      <c r="O581" s="1849"/>
      <c r="P581" s="1849"/>
      <c r="Q581" s="1849"/>
      <c r="R581" s="1849"/>
      <c r="S581" s="1849"/>
      <c r="T581" s="1849"/>
      <c r="U581" s="1849"/>
      <c r="V581" s="1850"/>
      <c r="W581" s="1385"/>
      <c r="X581" s="1486"/>
      <c r="Y581" s="1486"/>
      <c r="Z581" s="1386"/>
      <c r="AB581" s="1324"/>
      <c r="AC581" s="1325"/>
      <c r="AD581" s="1326"/>
    </row>
    <row r="582" spans="1:30" ht="13.2" customHeight="1">
      <c r="A582" s="83"/>
      <c r="B582" s="195"/>
      <c r="C582" s="229"/>
      <c r="D582" s="230"/>
      <c r="E582" s="83"/>
      <c r="AB582" s="1324"/>
      <c r="AC582" s="1325"/>
      <c r="AD582" s="1326"/>
    </row>
    <row r="583" spans="1:30" ht="13.2" customHeight="1">
      <c r="A583" s="83"/>
      <c r="B583" s="195"/>
      <c r="C583" s="229"/>
      <c r="D583" s="230"/>
      <c r="E583" s="83"/>
      <c r="G583" s="1775" t="s">
        <v>211</v>
      </c>
      <c r="H583" s="1775"/>
      <c r="I583" s="1775"/>
      <c r="J583" s="1775"/>
      <c r="K583" s="1775"/>
      <c r="L583" s="1775"/>
      <c r="M583" s="1775"/>
      <c r="N583" s="1775"/>
      <c r="O583" s="1775"/>
      <c r="P583" s="1775"/>
      <c r="Q583" s="1775"/>
      <c r="R583" s="1775"/>
      <c r="S583" s="1775"/>
      <c r="T583" s="1775"/>
      <c r="U583" s="1775"/>
      <c r="V583" s="1775"/>
      <c r="W583" s="1775"/>
      <c r="X583" s="1775"/>
      <c r="Y583" s="1775"/>
      <c r="Z583" s="1775"/>
      <c r="AA583" s="1776"/>
      <c r="AB583" s="342"/>
      <c r="AC583" s="343"/>
      <c r="AD583" s="344"/>
    </row>
    <row r="584" spans="1:30" ht="13.2" customHeight="1">
      <c r="A584" s="83"/>
      <c r="B584" s="195"/>
      <c r="C584" s="229"/>
      <c r="D584" s="230"/>
      <c r="E584" s="83"/>
      <c r="G584" s="1746"/>
      <c r="H584" s="1747"/>
      <c r="I584" s="1747"/>
      <c r="J584" s="1747"/>
      <c r="K584" s="1747"/>
      <c r="L584" s="1747"/>
      <c r="M584" s="1747"/>
      <c r="N584" s="1747"/>
      <c r="O584" s="1747"/>
      <c r="P584" s="1747"/>
      <c r="Q584" s="1747"/>
      <c r="R584" s="1747"/>
      <c r="S584" s="1747"/>
      <c r="T584" s="1747"/>
      <c r="U584" s="1747"/>
      <c r="V584" s="1747"/>
      <c r="W584" s="1747"/>
      <c r="X584" s="1747"/>
      <c r="Y584" s="1747"/>
      <c r="Z584" s="1748"/>
      <c r="AB584" s="342"/>
      <c r="AC584" s="343"/>
      <c r="AD584" s="344"/>
    </row>
    <row r="585" spans="1:30" ht="13.2" customHeight="1">
      <c r="A585" s="83"/>
      <c r="B585" s="195"/>
      <c r="C585" s="229"/>
      <c r="D585" s="230"/>
      <c r="E585" s="83"/>
      <c r="G585" s="1749"/>
      <c r="H585" s="1750"/>
      <c r="I585" s="1750"/>
      <c r="J585" s="1750"/>
      <c r="K585" s="1750"/>
      <c r="L585" s="1750"/>
      <c r="M585" s="1750"/>
      <c r="N585" s="1750"/>
      <c r="O585" s="1750"/>
      <c r="P585" s="1750"/>
      <c r="Q585" s="1750"/>
      <c r="R585" s="1750"/>
      <c r="S585" s="1750"/>
      <c r="T585" s="1750"/>
      <c r="U585" s="1750"/>
      <c r="V585" s="1750"/>
      <c r="W585" s="1750"/>
      <c r="X585" s="1750"/>
      <c r="Y585" s="1750"/>
      <c r="Z585" s="1751"/>
      <c r="AB585" s="342"/>
      <c r="AC585" s="343"/>
      <c r="AD585" s="344"/>
    </row>
    <row r="586" spans="1:30" ht="13.2" customHeight="1">
      <c r="A586" s="83"/>
      <c r="B586" s="195"/>
      <c r="C586" s="229"/>
      <c r="D586" s="230"/>
      <c r="E586" s="83"/>
      <c r="G586" s="1752"/>
      <c r="H586" s="1753"/>
      <c r="I586" s="1753"/>
      <c r="J586" s="1753"/>
      <c r="K586" s="1753"/>
      <c r="L586" s="1753"/>
      <c r="M586" s="1753"/>
      <c r="N586" s="1753"/>
      <c r="O586" s="1753"/>
      <c r="P586" s="1753"/>
      <c r="Q586" s="1753"/>
      <c r="R586" s="1753"/>
      <c r="S586" s="1753"/>
      <c r="T586" s="1753"/>
      <c r="U586" s="1753"/>
      <c r="V586" s="1753"/>
      <c r="W586" s="1753"/>
      <c r="X586" s="1753"/>
      <c r="Y586" s="1753"/>
      <c r="Z586" s="1754"/>
      <c r="AB586" s="342"/>
      <c r="AC586" s="343"/>
      <c r="AD586" s="344"/>
    </row>
    <row r="587" spans="1:30" ht="13.2" customHeight="1">
      <c r="A587" s="83"/>
      <c r="B587" s="195"/>
      <c r="C587" s="341"/>
      <c r="D587" s="345"/>
      <c r="E587" s="83"/>
      <c r="G587" s="1775" t="s">
        <v>212</v>
      </c>
      <c r="H587" s="1775"/>
      <c r="I587" s="1775"/>
      <c r="J587" s="1775"/>
      <c r="K587" s="1775"/>
      <c r="L587" s="1775"/>
      <c r="M587" s="1775"/>
      <c r="N587" s="1775"/>
      <c r="O587" s="1775"/>
      <c r="P587" s="1775"/>
      <c r="Q587" s="1775"/>
      <c r="R587" s="1775"/>
      <c r="S587" s="1775"/>
      <c r="T587" s="1775"/>
      <c r="U587" s="1775"/>
      <c r="V587" s="1775"/>
      <c r="W587" s="1775"/>
      <c r="X587" s="1775"/>
      <c r="Y587" s="1775"/>
      <c r="Z587" s="1775"/>
      <c r="AA587" s="1776"/>
      <c r="AB587" s="342"/>
      <c r="AC587" s="343"/>
      <c r="AD587" s="344"/>
    </row>
    <row r="588" spans="1:30" ht="13.2" customHeight="1">
      <c r="A588" s="83"/>
      <c r="B588" s="195"/>
      <c r="C588" s="341"/>
      <c r="D588" s="345"/>
      <c r="E588" s="83"/>
      <c r="G588" s="1758"/>
      <c r="H588" s="1759"/>
      <c r="I588" s="1759"/>
      <c r="J588" s="1759"/>
      <c r="K588" s="1759"/>
      <c r="L588" s="1759"/>
      <c r="M588" s="1759"/>
      <c r="N588" s="1759"/>
      <c r="O588" s="1759"/>
      <c r="P588" s="1759"/>
      <c r="Q588" s="1759"/>
      <c r="R588" s="1759"/>
      <c r="S588" s="1759"/>
      <c r="T588" s="1759"/>
      <c r="U588" s="1759"/>
      <c r="V588" s="1759"/>
      <c r="W588" s="1759"/>
      <c r="X588" s="1759"/>
      <c r="Y588" s="1759"/>
      <c r="Z588" s="1760"/>
      <c r="AB588" s="342"/>
      <c r="AC588" s="343"/>
      <c r="AD588" s="344"/>
    </row>
    <row r="589" spans="1:30" ht="13.2" customHeight="1">
      <c r="A589" s="83"/>
      <c r="B589" s="195"/>
      <c r="C589" s="341"/>
      <c r="D589" s="345"/>
      <c r="E589" s="81"/>
      <c r="G589" s="1761"/>
      <c r="H589" s="1762"/>
      <c r="I589" s="1762"/>
      <c r="J589" s="1762"/>
      <c r="K589" s="1762"/>
      <c r="L589" s="1762"/>
      <c r="M589" s="1762"/>
      <c r="N589" s="1762"/>
      <c r="O589" s="1762"/>
      <c r="P589" s="1762"/>
      <c r="Q589" s="1762"/>
      <c r="R589" s="1762"/>
      <c r="S589" s="1762"/>
      <c r="T589" s="1762"/>
      <c r="U589" s="1762"/>
      <c r="V589" s="1762"/>
      <c r="W589" s="1762"/>
      <c r="X589" s="1762"/>
      <c r="Y589" s="1762"/>
      <c r="Z589" s="1763"/>
      <c r="AB589" s="342"/>
      <c r="AC589" s="343"/>
      <c r="AD589" s="344"/>
    </row>
    <row r="590" spans="1:30" ht="13.2" customHeight="1">
      <c r="A590" s="83"/>
      <c r="B590" s="195"/>
      <c r="C590" s="358"/>
      <c r="D590" s="345"/>
      <c r="E590" s="81"/>
      <c r="F590" s="152"/>
      <c r="G590" s="1764"/>
      <c r="H590" s="1765"/>
      <c r="I590" s="1765"/>
      <c r="J590" s="1765"/>
      <c r="K590" s="1765"/>
      <c r="L590" s="1765"/>
      <c r="M590" s="1765"/>
      <c r="N590" s="1765"/>
      <c r="O590" s="1765"/>
      <c r="P590" s="1765"/>
      <c r="Q590" s="1765"/>
      <c r="R590" s="1765"/>
      <c r="S590" s="1765"/>
      <c r="T590" s="1765"/>
      <c r="U590" s="1765"/>
      <c r="V590" s="1765"/>
      <c r="W590" s="1765"/>
      <c r="X590" s="1765"/>
      <c r="Y590" s="1765"/>
      <c r="Z590" s="1766"/>
      <c r="AB590" s="342"/>
      <c r="AC590" s="343"/>
      <c r="AD590" s="344"/>
    </row>
    <row r="591" spans="1:30" ht="13.2" customHeight="1">
      <c r="A591" s="81"/>
      <c r="B591" s="231"/>
      <c r="C591" s="232"/>
      <c r="D591" s="233"/>
      <c r="E591" s="120"/>
      <c r="F591" s="125"/>
      <c r="G591" s="466"/>
      <c r="H591" s="466"/>
      <c r="I591" s="466"/>
      <c r="J591" s="466"/>
      <c r="K591" s="466"/>
      <c r="L591" s="466"/>
      <c r="M591" s="466"/>
      <c r="N591" s="466"/>
      <c r="O591" s="466"/>
      <c r="P591" s="466"/>
      <c r="Q591" s="466"/>
      <c r="R591" s="466"/>
      <c r="S591" s="466"/>
      <c r="T591" s="466"/>
      <c r="U591" s="466"/>
      <c r="V591" s="466"/>
      <c r="W591" s="466"/>
      <c r="X591" s="466"/>
      <c r="Y591" s="466"/>
      <c r="Z591" s="466"/>
      <c r="AA591" s="126"/>
      <c r="AB591" s="342"/>
      <c r="AC591" s="343"/>
      <c r="AD591" s="344"/>
    </row>
    <row r="592" spans="1:30" ht="13.2" customHeight="1">
      <c r="A592" s="1085" t="s">
        <v>1366</v>
      </c>
      <c r="B592" s="195">
        <v>24</v>
      </c>
      <c r="C592" s="1843" t="s">
        <v>375</v>
      </c>
      <c r="D592" s="1844" t="s">
        <v>312</v>
      </c>
      <c r="E592" s="1085" t="s">
        <v>1367</v>
      </c>
      <c r="G592" s="1709" t="s">
        <v>114</v>
      </c>
      <c r="H592" s="1709"/>
      <c r="I592" s="1709"/>
      <c r="J592" s="1709"/>
      <c r="K592" s="1709"/>
      <c r="L592" s="1709"/>
      <c r="M592" s="1710"/>
      <c r="N592" s="1174" t="s">
        <v>113</v>
      </c>
      <c r="O592" s="1175"/>
      <c r="P592" s="1175"/>
      <c r="Q592" s="1175"/>
      <c r="R592" s="1175"/>
      <c r="S592" s="1175"/>
      <c r="T592" s="1175"/>
      <c r="U592" s="1175"/>
      <c r="V592" s="1176"/>
      <c r="AB592" s="1324" t="s">
        <v>1246</v>
      </c>
      <c r="AC592" s="1325"/>
      <c r="AD592" s="1326"/>
    </row>
    <row r="593" spans="1:51" ht="13.2" customHeight="1">
      <c r="A593" s="1085"/>
      <c r="B593" s="144"/>
      <c r="C593" s="1843"/>
      <c r="D593" s="1844"/>
      <c r="E593" s="1085"/>
      <c r="G593" s="1709"/>
      <c r="H593" s="1709"/>
      <c r="I593" s="1709"/>
      <c r="J593" s="1709"/>
      <c r="K593" s="1709"/>
      <c r="L593" s="1709"/>
      <c r="M593" s="1710"/>
      <c r="N593" s="1177"/>
      <c r="O593" s="1178"/>
      <c r="P593" s="1178"/>
      <c r="Q593" s="1178"/>
      <c r="R593" s="1178"/>
      <c r="S593" s="1178"/>
      <c r="T593" s="1178"/>
      <c r="U593" s="1178"/>
      <c r="V593" s="1179"/>
      <c r="AB593" s="1324"/>
      <c r="AC593" s="1325"/>
      <c r="AD593" s="1326"/>
    </row>
    <row r="594" spans="1:51" ht="13.2" customHeight="1">
      <c r="A594" s="83"/>
      <c r="B594" s="763"/>
      <c r="C594" s="1843"/>
      <c r="D594" s="345"/>
      <c r="E594" s="1085"/>
      <c r="AB594" s="141"/>
      <c r="AC594" s="142"/>
      <c r="AD594" s="143"/>
      <c r="AF594" s="312"/>
      <c r="AG594" s="312"/>
      <c r="AH594" s="312"/>
      <c r="AI594" s="312"/>
      <c r="AJ594" s="312"/>
      <c r="AK594" s="312"/>
      <c r="AL594" s="312"/>
      <c r="AM594" s="312"/>
      <c r="AN594" s="312"/>
      <c r="AO594" s="312"/>
      <c r="AP594" s="312"/>
      <c r="AQ594" s="312"/>
      <c r="AR594" s="312"/>
      <c r="AS594" s="312"/>
      <c r="AT594" s="312"/>
      <c r="AU594" s="312"/>
      <c r="AV594" s="312"/>
      <c r="AW594" s="312"/>
      <c r="AX594" s="312"/>
      <c r="AY594" s="312"/>
    </row>
    <row r="595" spans="1:51" ht="13.2" customHeight="1">
      <c r="A595" s="83"/>
      <c r="B595" s="763"/>
      <c r="C595" s="1843"/>
      <c r="D595" s="345"/>
      <c r="E595" s="1085"/>
      <c r="G595" s="1" t="s">
        <v>1368</v>
      </c>
      <c r="AB595" s="141"/>
      <c r="AC595" s="142"/>
      <c r="AD595" s="143"/>
      <c r="AF595" s="312"/>
      <c r="AG595" s="312"/>
      <c r="AH595" s="312"/>
      <c r="AI595" s="312"/>
      <c r="AJ595" s="312"/>
      <c r="AK595" s="312"/>
      <c r="AL595" s="312"/>
      <c r="AM595" s="312"/>
      <c r="AN595" s="312"/>
      <c r="AO595" s="312"/>
      <c r="AP595" s="312"/>
      <c r="AQ595" s="312"/>
      <c r="AR595" s="312"/>
      <c r="AS595" s="312"/>
      <c r="AT595" s="312"/>
      <c r="AU595" s="312"/>
      <c r="AV595" s="312"/>
      <c r="AW595" s="312"/>
      <c r="AX595" s="312"/>
      <c r="AY595" s="312"/>
    </row>
    <row r="596" spans="1:51" ht="13.2" customHeight="1">
      <c r="A596" s="83"/>
      <c r="B596" s="763"/>
      <c r="C596" s="1843"/>
      <c r="D596" s="345"/>
      <c r="E596" s="1085"/>
      <c r="I596" s="1840" t="s">
        <v>1369</v>
      </c>
      <c r="J596" s="1840"/>
      <c r="K596" s="1840"/>
      <c r="L596" s="1840"/>
      <c r="M596" s="1840"/>
      <c r="N596" s="1840"/>
      <c r="O596" s="1840"/>
      <c r="P596" s="1097" t="s">
        <v>115</v>
      </c>
      <c r="Q596" s="1097"/>
      <c r="R596" s="1097"/>
      <c r="S596" s="1097"/>
      <c r="T596" s="1097"/>
      <c r="U596" s="1097"/>
      <c r="V596" s="1097"/>
      <c r="AB596" s="141"/>
      <c r="AC596" s="142"/>
      <c r="AD596" s="143"/>
      <c r="AF596" s="312"/>
      <c r="AG596" s="312"/>
      <c r="AH596" s="312"/>
      <c r="AI596" s="312"/>
      <c r="AJ596" s="312"/>
      <c r="AK596" s="312"/>
      <c r="AL596" s="312"/>
      <c r="AM596" s="312"/>
      <c r="AN596" s="312"/>
      <c r="AO596" s="312"/>
      <c r="AP596" s="312"/>
      <c r="AQ596" s="312"/>
      <c r="AR596" s="312"/>
      <c r="AS596" s="312"/>
      <c r="AT596" s="312"/>
      <c r="AU596" s="312"/>
      <c r="AV596" s="312"/>
      <c r="AW596" s="312"/>
      <c r="AX596" s="312"/>
      <c r="AY596" s="312"/>
    </row>
    <row r="597" spans="1:51" ht="13.2" customHeight="1">
      <c r="A597" s="83"/>
      <c r="B597" s="763"/>
      <c r="C597" s="1843"/>
      <c r="D597" s="345"/>
      <c r="E597" s="1085"/>
      <c r="I597" s="1840" t="s">
        <v>1303</v>
      </c>
      <c r="J597" s="1840"/>
      <c r="K597" s="1840"/>
      <c r="L597" s="1840"/>
      <c r="M597" s="1840"/>
      <c r="N597" s="1840"/>
      <c r="O597" s="1840"/>
      <c r="P597" s="1841" t="s">
        <v>115</v>
      </c>
      <c r="Q597" s="1841"/>
      <c r="R597" s="1841"/>
      <c r="S597" s="1841"/>
      <c r="T597" s="1841"/>
      <c r="U597" s="1841"/>
      <c r="V597" s="1841"/>
      <c r="AB597" s="141"/>
      <c r="AC597" s="142"/>
      <c r="AD597" s="143"/>
      <c r="AF597" s="312"/>
      <c r="AG597" s="312"/>
      <c r="AH597" s="312"/>
      <c r="AI597" s="312"/>
      <c r="AJ597" s="312"/>
      <c r="AK597" s="312"/>
      <c r="AL597" s="312"/>
      <c r="AM597" s="312"/>
      <c r="AN597" s="312"/>
      <c r="AO597" s="312"/>
      <c r="AP597" s="312"/>
      <c r="AQ597" s="312"/>
      <c r="AR597" s="312"/>
      <c r="AS597" s="312"/>
      <c r="AT597" s="312"/>
      <c r="AU597" s="312"/>
      <c r="AV597" s="312"/>
      <c r="AW597" s="312"/>
      <c r="AX597" s="312"/>
      <c r="AY597" s="312"/>
    </row>
    <row r="598" spans="1:51" ht="13.2" customHeight="1">
      <c r="A598" s="83"/>
      <c r="B598" s="763"/>
      <c r="C598" s="1843"/>
      <c r="D598" s="345"/>
      <c r="E598" s="83"/>
      <c r="I598" s="1296" t="s">
        <v>1304</v>
      </c>
      <c r="J598" s="1296"/>
      <c r="K598" s="1296"/>
      <c r="L598" s="1296"/>
      <c r="M598" s="1296"/>
      <c r="N598" s="1296"/>
      <c r="O598" s="1296"/>
      <c r="P598" s="1842"/>
      <c r="Q598" s="1842"/>
      <c r="R598" s="1842"/>
      <c r="S598" s="1842"/>
      <c r="T598" s="1842"/>
      <c r="U598" s="1842"/>
      <c r="V598" s="1842"/>
      <c r="W598" s="1842"/>
      <c r="X598" s="1842"/>
      <c r="Y598" s="1842"/>
      <c r="Z598" s="1842"/>
      <c r="AB598" s="141"/>
      <c r="AC598" s="142"/>
      <c r="AD598" s="143"/>
      <c r="AF598" s="312"/>
      <c r="AG598" s="312"/>
      <c r="AH598" s="312"/>
      <c r="AI598" s="312"/>
      <c r="AJ598" s="312"/>
      <c r="AK598" s="312"/>
      <c r="AL598" s="312"/>
      <c r="AM598" s="312"/>
      <c r="AN598" s="312"/>
      <c r="AO598" s="312"/>
      <c r="AP598" s="312"/>
      <c r="AQ598" s="312"/>
      <c r="AR598" s="312"/>
      <c r="AS598" s="312"/>
      <c r="AT598" s="312"/>
      <c r="AU598" s="312"/>
      <c r="AV598" s="312"/>
      <c r="AW598" s="312"/>
      <c r="AX598" s="312"/>
      <c r="AY598" s="312"/>
    </row>
    <row r="599" spans="1:51" ht="13.2" customHeight="1">
      <c r="A599" s="83"/>
      <c r="B599" s="763"/>
      <c r="C599" s="1843"/>
      <c r="D599" s="345"/>
      <c r="E599" s="83"/>
      <c r="I599" s="1296"/>
      <c r="J599" s="1296"/>
      <c r="K599" s="1296"/>
      <c r="L599" s="1296"/>
      <c r="M599" s="1296"/>
      <c r="N599" s="1296"/>
      <c r="O599" s="1296"/>
      <c r="P599" s="1842"/>
      <c r="Q599" s="1842"/>
      <c r="R599" s="1842"/>
      <c r="S599" s="1842"/>
      <c r="T599" s="1842"/>
      <c r="U599" s="1842"/>
      <c r="V599" s="1842"/>
      <c r="W599" s="1842"/>
      <c r="X599" s="1842"/>
      <c r="Y599" s="1842"/>
      <c r="Z599" s="1842"/>
      <c r="AB599" s="141"/>
      <c r="AC599" s="142"/>
      <c r="AD599" s="143"/>
      <c r="AF599" s="312"/>
      <c r="AG599" s="312"/>
      <c r="AH599" s="312"/>
      <c r="AI599" s="312"/>
      <c r="AJ599" s="312"/>
      <c r="AK599" s="312"/>
      <c r="AL599" s="312"/>
      <c r="AM599" s="312"/>
      <c r="AN599" s="312"/>
      <c r="AO599" s="312"/>
      <c r="AP599" s="312"/>
      <c r="AQ599" s="312"/>
      <c r="AR599" s="312"/>
      <c r="AS599" s="312"/>
      <c r="AT599" s="312"/>
      <c r="AU599" s="312"/>
      <c r="AV599" s="312"/>
      <c r="AW599" s="312"/>
      <c r="AX599" s="312"/>
      <c r="AY599" s="312"/>
    </row>
    <row r="600" spans="1:51" ht="13.2" customHeight="1">
      <c r="A600" s="83"/>
      <c r="B600" s="763"/>
      <c r="C600" s="341"/>
      <c r="D600" s="345"/>
      <c r="E600" s="83"/>
      <c r="AB600" s="141"/>
      <c r="AC600" s="142"/>
      <c r="AD600" s="143"/>
      <c r="AF600" s="312"/>
      <c r="AG600" s="312"/>
      <c r="AH600" s="312"/>
      <c r="AI600" s="312"/>
      <c r="AJ600" s="312"/>
      <c r="AK600" s="312"/>
      <c r="AL600" s="312"/>
      <c r="AM600" s="312"/>
      <c r="AN600" s="312"/>
      <c r="AO600" s="312"/>
      <c r="AP600" s="312"/>
      <c r="AQ600" s="312"/>
      <c r="AR600" s="312"/>
      <c r="AS600" s="312"/>
      <c r="AT600" s="312"/>
      <c r="AU600" s="312"/>
      <c r="AV600" s="312"/>
      <c r="AW600" s="312"/>
      <c r="AX600" s="312"/>
      <c r="AY600" s="312"/>
    </row>
    <row r="601" spans="1:51" ht="13.2" customHeight="1">
      <c r="A601" s="1838"/>
      <c r="B601" s="195">
        <v>25</v>
      </c>
      <c r="C601" s="1839" t="s">
        <v>376</v>
      </c>
      <c r="D601" s="345" t="s">
        <v>312</v>
      </c>
      <c r="E601" s="1085" t="s">
        <v>1370</v>
      </c>
      <c r="G601" s="1164" t="s">
        <v>1371</v>
      </c>
      <c r="H601" s="1164"/>
      <c r="I601" s="1164"/>
      <c r="J601" s="1164"/>
      <c r="K601" s="1164"/>
      <c r="L601" s="1164"/>
      <c r="M601" s="1164"/>
      <c r="N601" s="1164"/>
      <c r="O601" s="1164"/>
      <c r="P601" s="1164"/>
      <c r="Q601" s="1164"/>
      <c r="R601" s="1164"/>
      <c r="S601" s="1164"/>
      <c r="T601" s="1164"/>
      <c r="U601" s="1164"/>
      <c r="V601" s="1164"/>
      <c r="W601" s="1164"/>
      <c r="X601" s="1164"/>
      <c r="Y601" s="1164"/>
      <c r="Z601" s="1164"/>
      <c r="AA601" s="1503"/>
      <c r="AB601" s="1324" t="s">
        <v>198</v>
      </c>
      <c r="AC601" s="1325"/>
      <c r="AD601" s="1326"/>
    </row>
    <row r="602" spans="1:51" ht="13.2" customHeight="1">
      <c r="A602" s="1838"/>
      <c r="B602" s="144"/>
      <c r="C602" s="1839"/>
      <c r="D602" s="345"/>
      <c r="E602" s="1085"/>
      <c r="G602" s="1767" t="s">
        <v>1236</v>
      </c>
      <c r="H602" s="1767"/>
      <c r="I602" s="1767"/>
      <c r="J602" s="1767"/>
      <c r="K602" s="1767"/>
      <c r="L602" s="1767"/>
      <c r="M602" s="1768"/>
      <c r="N602" s="1110" t="s">
        <v>1237</v>
      </c>
      <c r="O602" s="1110"/>
      <c r="P602" s="1110"/>
      <c r="Q602" s="1110"/>
      <c r="R602" s="1110"/>
      <c r="S602" s="1110"/>
      <c r="T602" s="1110"/>
      <c r="U602" s="1110"/>
      <c r="V602" s="1110"/>
      <c r="W602" s="1110"/>
      <c r="X602" s="1110"/>
      <c r="Y602" s="1110"/>
      <c r="Z602" s="1110"/>
      <c r="AB602" s="1324"/>
      <c r="AC602" s="1325"/>
      <c r="AD602" s="1326"/>
    </row>
    <row r="603" spans="1:51" ht="13.2" customHeight="1">
      <c r="A603" s="1838"/>
      <c r="B603" s="763"/>
      <c r="C603" s="1839"/>
      <c r="D603" s="345"/>
      <c r="E603" s="1085"/>
      <c r="G603" s="1767"/>
      <c r="H603" s="1767"/>
      <c r="I603" s="1767"/>
      <c r="J603" s="1767"/>
      <c r="K603" s="1767"/>
      <c r="L603" s="1767"/>
      <c r="M603" s="1768"/>
      <c r="N603" s="1110"/>
      <c r="O603" s="1110"/>
      <c r="P603" s="1110"/>
      <c r="Q603" s="1110"/>
      <c r="R603" s="1110"/>
      <c r="S603" s="1110"/>
      <c r="T603" s="1110"/>
      <c r="U603" s="1110"/>
      <c r="V603" s="1110"/>
      <c r="W603" s="1110"/>
      <c r="X603" s="1110"/>
      <c r="Y603" s="1110"/>
      <c r="Z603" s="1110"/>
      <c r="AB603" s="342"/>
      <c r="AC603" s="343"/>
      <c r="AD603" s="344"/>
    </row>
    <row r="604" spans="1:51" ht="13.2" customHeight="1">
      <c r="A604" s="81"/>
      <c r="B604" s="763"/>
      <c r="C604" s="1839"/>
      <c r="D604" s="345"/>
      <c r="E604" s="1085"/>
      <c r="AB604" s="342"/>
      <c r="AC604" s="343"/>
      <c r="AD604" s="344"/>
    </row>
    <row r="605" spans="1:51" ht="13.2" customHeight="1">
      <c r="A605" s="81"/>
      <c r="B605" s="763"/>
      <c r="C605" s="1839"/>
      <c r="D605" s="345"/>
      <c r="E605" s="1085"/>
      <c r="AB605" s="342"/>
      <c r="AC605" s="343"/>
      <c r="AD605" s="344"/>
    </row>
    <row r="606" spans="1:51" ht="13.2" customHeight="1">
      <c r="A606" s="81"/>
      <c r="B606" s="763"/>
      <c r="C606" s="229"/>
      <c r="D606" s="345"/>
      <c r="E606" s="1085"/>
      <c r="AB606" s="342"/>
      <c r="AC606" s="343"/>
      <c r="AD606" s="344"/>
    </row>
    <row r="607" spans="1:51" ht="13.2" customHeight="1">
      <c r="A607" s="81"/>
      <c r="B607" s="763"/>
      <c r="C607" s="229"/>
      <c r="D607" s="345"/>
      <c r="E607" s="1085"/>
      <c r="AB607" s="342"/>
      <c r="AC607" s="343"/>
      <c r="AD607" s="344"/>
    </row>
    <row r="608" spans="1:51" ht="13.2" customHeight="1">
      <c r="A608" s="169"/>
      <c r="B608" s="817"/>
      <c r="C608" s="801"/>
      <c r="D608" s="227"/>
      <c r="E608" s="1086"/>
      <c r="F608" s="84"/>
      <c r="G608" s="84"/>
      <c r="H608" s="84"/>
      <c r="I608" s="84"/>
      <c r="J608" s="84"/>
      <c r="K608" s="84"/>
      <c r="L608" s="84"/>
      <c r="M608" s="84"/>
      <c r="N608" s="84"/>
      <c r="O608" s="84"/>
      <c r="P608" s="84"/>
      <c r="Q608" s="84"/>
      <c r="R608" s="84"/>
      <c r="S608" s="84"/>
      <c r="T608" s="84"/>
      <c r="U608" s="84"/>
      <c r="V608" s="84"/>
      <c r="W608" s="84"/>
      <c r="X608" s="84"/>
      <c r="Y608" s="84"/>
      <c r="Z608" s="84"/>
      <c r="AA608" s="84"/>
      <c r="AB608" s="153"/>
      <c r="AC608" s="154"/>
      <c r="AD608" s="155"/>
    </row>
    <row r="609" spans="1:30" ht="13.2" customHeight="1">
      <c r="A609" s="417"/>
      <c r="B609" s="671"/>
      <c r="C609" s="818"/>
      <c r="D609" s="804"/>
      <c r="E609" s="426"/>
      <c r="F609" s="417"/>
      <c r="G609" s="417"/>
      <c r="H609" s="417"/>
      <c r="I609" s="417"/>
      <c r="J609" s="417"/>
      <c r="K609" s="417"/>
      <c r="L609" s="417"/>
      <c r="M609" s="417"/>
      <c r="N609" s="417"/>
      <c r="O609" s="417"/>
      <c r="P609" s="417"/>
      <c r="Q609" s="417"/>
      <c r="R609" s="417"/>
      <c r="S609" s="417"/>
      <c r="T609" s="417"/>
      <c r="U609" s="417"/>
      <c r="V609" s="417"/>
      <c r="W609" s="417"/>
      <c r="X609" s="417"/>
      <c r="Y609" s="417"/>
      <c r="Z609" s="417"/>
      <c r="AA609" s="417"/>
      <c r="AB609" s="419"/>
      <c r="AC609" s="420"/>
      <c r="AD609" s="421"/>
    </row>
    <row r="610" spans="1:30" ht="13.2" customHeight="1">
      <c r="A610" s="81"/>
      <c r="B610" s="195"/>
      <c r="C610" s="229"/>
      <c r="D610" s="345" t="s">
        <v>312</v>
      </c>
      <c r="E610" s="1085" t="s">
        <v>1372</v>
      </c>
      <c r="G610" s="1" t="s">
        <v>1373</v>
      </c>
      <c r="AB610" s="1324" t="s">
        <v>198</v>
      </c>
      <c r="AC610" s="1325"/>
      <c r="AD610" s="1326"/>
    </row>
    <row r="611" spans="1:30" ht="13.2" customHeight="1">
      <c r="A611" s="81"/>
      <c r="B611" s="195"/>
      <c r="C611" s="229"/>
      <c r="D611" s="345"/>
      <c r="E611" s="1085"/>
      <c r="G611" s="1767" t="s">
        <v>1236</v>
      </c>
      <c r="H611" s="1767"/>
      <c r="I611" s="1767"/>
      <c r="J611" s="1767"/>
      <c r="K611" s="1767"/>
      <c r="L611" s="1767"/>
      <c r="M611" s="1768"/>
      <c r="N611" s="1110" t="s">
        <v>1237</v>
      </c>
      <c r="O611" s="1110"/>
      <c r="P611" s="1110"/>
      <c r="Q611" s="1110"/>
      <c r="R611" s="1110"/>
      <c r="S611" s="1110"/>
      <c r="T611" s="1110"/>
      <c r="U611" s="1110"/>
      <c r="V611" s="1110"/>
      <c r="W611" s="1110"/>
      <c r="X611" s="1110"/>
      <c r="Y611" s="1110"/>
      <c r="Z611" s="1110"/>
      <c r="AB611" s="1324"/>
      <c r="AC611" s="1325"/>
      <c r="AD611" s="1326"/>
    </row>
    <row r="612" spans="1:30" ht="13.2" customHeight="1">
      <c r="A612" s="81"/>
      <c r="B612" s="195"/>
      <c r="C612" s="229"/>
      <c r="D612" s="345"/>
      <c r="E612" s="1085"/>
      <c r="G612" s="1767"/>
      <c r="H612" s="1767"/>
      <c r="I612" s="1767"/>
      <c r="J612" s="1767"/>
      <c r="K612" s="1767"/>
      <c r="L612" s="1767"/>
      <c r="M612" s="1768"/>
      <c r="N612" s="1110"/>
      <c r="O612" s="1110"/>
      <c r="P612" s="1110"/>
      <c r="Q612" s="1110"/>
      <c r="R612" s="1110"/>
      <c r="S612" s="1110"/>
      <c r="T612" s="1110"/>
      <c r="U612" s="1110"/>
      <c r="V612" s="1110"/>
      <c r="W612" s="1110"/>
      <c r="X612" s="1110"/>
      <c r="Y612" s="1110"/>
      <c r="Z612" s="1110"/>
      <c r="AB612" s="141"/>
      <c r="AC612" s="142"/>
      <c r="AD612" s="143"/>
    </row>
    <row r="613" spans="1:30" ht="13.2" customHeight="1">
      <c r="A613" s="81"/>
      <c r="B613" s="195"/>
      <c r="C613" s="229"/>
      <c r="D613" s="345"/>
      <c r="E613" s="1085"/>
      <c r="AB613" s="141"/>
      <c r="AC613" s="142"/>
      <c r="AD613" s="143"/>
    </row>
    <row r="614" spans="1:30" ht="13.2" customHeight="1">
      <c r="A614" s="81"/>
      <c r="B614" s="195"/>
      <c r="C614" s="229"/>
      <c r="D614" s="345"/>
      <c r="E614" s="1085"/>
      <c r="G614" s="1743" t="s">
        <v>151</v>
      </c>
      <c r="H614" s="1743"/>
      <c r="I614" s="1743"/>
      <c r="J614" s="1743"/>
      <c r="K614" s="1743"/>
      <c r="L614" s="1743"/>
      <c r="M614" s="1743"/>
      <c r="N614" s="1743"/>
      <c r="O614" s="1743"/>
      <c r="P614" s="1743"/>
      <c r="Q614" s="1743"/>
      <c r="R614" s="1743"/>
      <c r="S614" s="1743"/>
      <c r="AB614" s="342"/>
      <c r="AC614" s="343"/>
      <c r="AD614" s="344"/>
    </row>
    <row r="615" spans="1:30" ht="13.2" customHeight="1">
      <c r="A615" s="81"/>
      <c r="B615" s="195"/>
      <c r="C615" s="229"/>
      <c r="D615" s="345"/>
      <c r="E615" s="1085"/>
      <c r="G615" s="1195" t="s">
        <v>206</v>
      </c>
      <c r="H615" s="1196"/>
      <c r="I615" s="1196"/>
      <c r="J615" s="1196"/>
      <c r="K615" s="1196"/>
      <c r="L615" s="1196"/>
      <c r="M615" s="1196"/>
      <c r="N615" s="1196"/>
      <c r="O615" s="1196"/>
      <c r="P615" s="1197"/>
      <c r="Q615" s="1296" t="s">
        <v>741</v>
      </c>
      <c r="R615" s="1296"/>
      <c r="S615" s="1296"/>
      <c r="T615" s="1296"/>
      <c r="U615" s="1296"/>
      <c r="V615" s="1296"/>
      <c r="W615" s="1296"/>
      <c r="AB615" s="342"/>
      <c r="AC615" s="343"/>
      <c r="AD615" s="344"/>
    </row>
    <row r="616" spans="1:30" ht="13.2" customHeight="1">
      <c r="A616" s="81"/>
      <c r="B616" s="195"/>
      <c r="C616" s="229"/>
      <c r="D616" s="345"/>
      <c r="E616" s="1085"/>
      <c r="G616" s="1296" t="s">
        <v>19</v>
      </c>
      <c r="H616" s="1296"/>
      <c r="I616" s="1296"/>
      <c r="J616" s="1296"/>
      <c r="K616" s="1837"/>
      <c r="L616" s="1837"/>
      <c r="M616" s="1837"/>
      <c r="N616" s="1744"/>
      <c r="O616" s="1696" t="s">
        <v>179</v>
      </c>
      <c r="P616" s="970"/>
      <c r="Q616" s="1097" t="s">
        <v>115</v>
      </c>
      <c r="R616" s="1097"/>
      <c r="S616" s="1097"/>
      <c r="T616" s="1097"/>
      <c r="U616" s="1097"/>
      <c r="V616" s="1097"/>
      <c r="W616" s="1097"/>
      <c r="AB616" s="342"/>
      <c r="AC616" s="343"/>
      <c r="AD616" s="344"/>
    </row>
    <row r="617" spans="1:30" ht="13.2" customHeight="1">
      <c r="A617" s="81"/>
      <c r="B617" s="195"/>
      <c r="C617" s="229"/>
      <c r="D617" s="345"/>
      <c r="E617" s="1085"/>
      <c r="G617" s="1296" t="s">
        <v>20</v>
      </c>
      <c r="H617" s="1296"/>
      <c r="I617" s="1296"/>
      <c r="J617" s="1296"/>
      <c r="K617" s="1837"/>
      <c r="L617" s="1837"/>
      <c r="M617" s="1837"/>
      <c r="N617" s="1744"/>
      <c r="O617" s="1696" t="s">
        <v>179</v>
      </c>
      <c r="P617" s="970"/>
      <c r="Q617" s="1097" t="s">
        <v>115</v>
      </c>
      <c r="R617" s="1097"/>
      <c r="S617" s="1097"/>
      <c r="T617" s="1097"/>
      <c r="U617" s="1097"/>
      <c r="V617" s="1097"/>
      <c r="W617" s="1097"/>
      <c r="X617" s="819"/>
      <c r="Y617" s="819"/>
      <c r="Z617" s="819"/>
      <c r="AB617" s="342"/>
      <c r="AC617" s="343"/>
      <c r="AD617" s="344"/>
    </row>
    <row r="618" spans="1:30" ht="13.2" customHeight="1">
      <c r="A618" s="81"/>
      <c r="B618" s="195"/>
      <c r="C618" s="229"/>
      <c r="D618" s="820"/>
      <c r="E618" s="1085"/>
      <c r="G618" s="125"/>
      <c r="H618" s="1030"/>
      <c r="I618" s="1030"/>
      <c r="J618" s="1030"/>
      <c r="K618" s="1030"/>
      <c r="L618" s="1030"/>
      <c r="M618" s="1030"/>
      <c r="N618" s="1030"/>
      <c r="O618" s="1030"/>
      <c r="P618" s="1030"/>
      <c r="Q618" s="1030"/>
      <c r="R618" s="1030"/>
      <c r="S618" s="1030"/>
      <c r="T618" s="1030"/>
      <c r="U618" s="1030"/>
      <c r="V618" s="1030"/>
      <c r="W618" s="1030"/>
      <c r="X618" s="819"/>
      <c r="Y618" s="819"/>
      <c r="Z618" s="819"/>
      <c r="AB618" s="342"/>
      <c r="AC618" s="343"/>
      <c r="AD618" s="344"/>
    </row>
    <row r="619" spans="1:30" ht="13.2" customHeight="1">
      <c r="A619" s="81"/>
      <c r="B619" s="195"/>
      <c r="C619" s="341"/>
      <c r="D619" s="345"/>
      <c r="E619" s="1085"/>
      <c r="G619" s="1" t="s">
        <v>1374</v>
      </c>
      <c r="AB619" s="342"/>
      <c r="AC619" s="343"/>
      <c r="AD619" s="344"/>
    </row>
    <row r="620" spans="1:30" ht="13.2" customHeight="1">
      <c r="A620" s="81"/>
      <c r="B620" s="195"/>
      <c r="C620" s="341"/>
      <c r="D620" s="345"/>
      <c r="E620" s="83"/>
      <c r="I620" s="729" t="s">
        <v>1375</v>
      </c>
      <c r="J620" s="729"/>
      <c r="K620" s="729"/>
      <c r="L620" s="400"/>
      <c r="M620" s="401"/>
      <c r="N620" s="402"/>
      <c r="O620" s="1097" t="s">
        <v>115</v>
      </c>
      <c r="P620" s="1097"/>
      <c r="Q620" s="1097"/>
      <c r="R620" s="1097"/>
      <c r="S620" s="1097"/>
      <c r="T620" s="1097"/>
      <c r="U620" s="1097"/>
      <c r="AB620" s="342"/>
      <c r="AC620" s="343"/>
      <c r="AD620" s="344"/>
    </row>
    <row r="621" spans="1:30" ht="13.2" customHeight="1">
      <c r="A621" s="81"/>
      <c r="B621" s="195"/>
      <c r="C621" s="341"/>
      <c r="D621" s="345"/>
      <c r="E621" s="83"/>
      <c r="I621" s="729" t="s">
        <v>1376</v>
      </c>
      <c r="J621" s="729"/>
      <c r="K621" s="729"/>
      <c r="L621" s="729"/>
      <c r="M621" s="400"/>
      <c r="N621" s="402"/>
      <c r="O621" s="1097" t="s">
        <v>115</v>
      </c>
      <c r="P621" s="1097"/>
      <c r="Q621" s="1097"/>
      <c r="R621" s="1097"/>
      <c r="S621" s="1097"/>
      <c r="T621" s="1097"/>
      <c r="U621" s="1097"/>
      <c r="AB621" s="342"/>
      <c r="AC621" s="343"/>
      <c r="AD621" s="344"/>
    </row>
    <row r="622" spans="1:30" ht="13.2" customHeight="1">
      <c r="A622" s="81"/>
      <c r="B622" s="195"/>
      <c r="C622" s="341"/>
      <c r="D622" s="345"/>
      <c r="E622" s="83"/>
      <c r="I622" s="729" t="s">
        <v>1377</v>
      </c>
      <c r="J622" s="729"/>
      <c r="K622" s="729"/>
      <c r="L622" s="729"/>
      <c r="M622" s="400"/>
      <c r="N622" s="402"/>
      <c r="O622" s="1097" t="s">
        <v>115</v>
      </c>
      <c r="P622" s="1097"/>
      <c r="Q622" s="1097"/>
      <c r="R622" s="1097"/>
      <c r="S622" s="1097"/>
      <c r="T622" s="1097"/>
      <c r="U622" s="1097"/>
      <c r="AB622" s="342"/>
      <c r="AC622" s="343"/>
      <c r="AD622" s="344"/>
    </row>
    <row r="623" spans="1:30" ht="13.2" customHeight="1">
      <c r="A623" s="81"/>
      <c r="B623" s="195"/>
      <c r="C623" s="341"/>
      <c r="D623" s="345"/>
      <c r="E623" s="83"/>
      <c r="G623" s="144"/>
      <c r="AB623" s="342"/>
      <c r="AC623" s="343"/>
      <c r="AD623" s="344"/>
    </row>
    <row r="624" spans="1:30" ht="13.2" customHeight="1">
      <c r="A624" s="81"/>
      <c r="B624" s="195"/>
      <c r="C624" s="341"/>
      <c r="D624" s="345"/>
      <c r="E624" s="83"/>
      <c r="G624" s="1769" t="s">
        <v>1378</v>
      </c>
      <c r="H624" s="1835"/>
      <c r="I624" s="1835"/>
      <c r="J624" s="1835"/>
      <c r="K624" s="1835"/>
      <c r="L624" s="1835"/>
      <c r="M624" s="1835"/>
      <c r="N624" s="1835"/>
      <c r="O624" s="1835"/>
      <c r="P624" s="1835"/>
      <c r="Q624" s="1835"/>
      <c r="R624" s="1835"/>
      <c r="S624" s="1835"/>
      <c r="T624" s="1835"/>
      <c r="U624" s="1835"/>
      <c r="V624" s="1835"/>
      <c r="W624" s="1835"/>
      <c r="X624" s="1835"/>
      <c r="Y624" s="1835"/>
      <c r="Z624" s="1835"/>
      <c r="AB624" s="342"/>
      <c r="AC624" s="343"/>
      <c r="AD624" s="344"/>
    </row>
    <row r="625" spans="1:30" ht="13.2" customHeight="1">
      <c r="A625" s="81"/>
      <c r="B625" s="195"/>
      <c r="C625" s="341"/>
      <c r="D625" s="345"/>
      <c r="E625" s="83"/>
      <c r="G625" s="1836"/>
      <c r="H625" s="1836"/>
      <c r="I625" s="1836"/>
      <c r="J625" s="1836"/>
      <c r="K625" s="1836"/>
      <c r="L625" s="1836"/>
      <c r="M625" s="1836"/>
      <c r="N625" s="1836"/>
      <c r="O625" s="1836"/>
      <c r="P625" s="1836"/>
      <c r="Q625" s="1836"/>
      <c r="R625" s="1836"/>
      <c r="S625" s="1836"/>
      <c r="T625" s="1836"/>
      <c r="U625" s="1836"/>
      <c r="V625" s="1836"/>
      <c r="W625" s="1836"/>
      <c r="X625" s="1836"/>
      <c r="Y625" s="1836"/>
      <c r="Z625" s="1836"/>
      <c r="AB625" s="342"/>
      <c r="AC625" s="343"/>
      <c r="AD625" s="344"/>
    </row>
    <row r="626" spans="1:30" ht="13.2" customHeight="1">
      <c r="A626" s="81"/>
      <c r="B626" s="195"/>
      <c r="C626" s="341"/>
      <c r="D626" s="345"/>
      <c r="E626" s="83"/>
      <c r="G626" s="1746"/>
      <c r="H626" s="1747"/>
      <c r="I626" s="1747"/>
      <c r="J626" s="1747"/>
      <c r="K626" s="1747"/>
      <c r="L626" s="1747"/>
      <c r="M626" s="1747"/>
      <c r="N626" s="1747"/>
      <c r="O626" s="1747"/>
      <c r="P626" s="1747"/>
      <c r="Q626" s="1747"/>
      <c r="R626" s="1747"/>
      <c r="S626" s="1747"/>
      <c r="T626" s="1747"/>
      <c r="U626" s="1747"/>
      <c r="V626" s="1747"/>
      <c r="W626" s="1747"/>
      <c r="X626" s="1747"/>
      <c r="Y626" s="1747"/>
      <c r="Z626" s="1748"/>
      <c r="AB626" s="342"/>
      <c r="AC626" s="343"/>
      <c r="AD626" s="344"/>
    </row>
    <row r="627" spans="1:30" ht="13.2" customHeight="1">
      <c r="A627" s="81"/>
      <c r="B627" s="195"/>
      <c r="C627" s="341"/>
      <c r="D627" s="345"/>
      <c r="E627" s="83"/>
      <c r="G627" s="1749"/>
      <c r="H627" s="1750"/>
      <c r="I627" s="1750"/>
      <c r="J627" s="1750"/>
      <c r="K627" s="1750"/>
      <c r="L627" s="1750"/>
      <c r="M627" s="1750"/>
      <c r="N627" s="1750"/>
      <c r="O627" s="1750"/>
      <c r="P627" s="1750"/>
      <c r="Q627" s="1750"/>
      <c r="R627" s="1750"/>
      <c r="S627" s="1750"/>
      <c r="T627" s="1750"/>
      <c r="U627" s="1750"/>
      <c r="V627" s="1750"/>
      <c r="W627" s="1750"/>
      <c r="X627" s="1750"/>
      <c r="Y627" s="1750"/>
      <c r="Z627" s="1751"/>
      <c r="AB627" s="342"/>
      <c r="AC627" s="343"/>
      <c r="AD627" s="344"/>
    </row>
    <row r="628" spans="1:30" ht="13.2" customHeight="1">
      <c r="A628" s="81"/>
      <c r="B628" s="195"/>
      <c r="C628" s="341"/>
      <c r="D628" s="345"/>
      <c r="E628" s="83"/>
      <c r="G628" s="1752"/>
      <c r="H628" s="1753"/>
      <c r="I628" s="1753"/>
      <c r="J628" s="1753"/>
      <c r="K628" s="1753"/>
      <c r="L628" s="1753"/>
      <c r="M628" s="1753"/>
      <c r="N628" s="1753"/>
      <c r="O628" s="1753"/>
      <c r="P628" s="1753"/>
      <c r="Q628" s="1753"/>
      <c r="R628" s="1753"/>
      <c r="S628" s="1753"/>
      <c r="T628" s="1753"/>
      <c r="U628" s="1753"/>
      <c r="V628" s="1753"/>
      <c r="W628" s="1753"/>
      <c r="X628" s="1753"/>
      <c r="Y628" s="1753"/>
      <c r="Z628" s="1754"/>
      <c r="AB628" s="342"/>
      <c r="AC628" s="343"/>
      <c r="AD628" s="344"/>
    </row>
    <row r="629" spans="1:30" ht="13.2" customHeight="1">
      <c r="A629" s="81"/>
      <c r="B629" s="195"/>
      <c r="C629" s="358"/>
      <c r="D629" s="345"/>
      <c r="E629" s="83"/>
      <c r="G629" s="821"/>
      <c r="H629" s="417"/>
      <c r="I629" s="417"/>
      <c r="J629" s="417"/>
      <c r="K629" s="417"/>
      <c r="L629" s="417"/>
      <c r="M629" s="417"/>
      <c r="N629" s="417"/>
      <c r="O629" s="417"/>
      <c r="P629" s="417"/>
      <c r="Q629" s="417"/>
      <c r="R629" s="417"/>
      <c r="S629" s="417"/>
      <c r="T629" s="417"/>
      <c r="U629" s="417"/>
      <c r="V629" s="417"/>
      <c r="W629" s="417"/>
      <c r="X629" s="417"/>
      <c r="Y629" s="417"/>
      <c r="Z629" s="417"/>
      <c r="AB629" s="342"/>
      <c r="AC629" s="343"/>
      <c r="AD629" s="344"/>
    </row>
    <row r="630" spans="1:30" ht="13.2" customHeight="1">
      <c r="A630" s="1085" t="s">
        <v>980</v>
      </c>
      <c r="B630" s="195">
        <v>26</v>
      </c>
      <c r="C630" s="341" t="s">
        <v>319</v>
      </c>
      <c r="D630" s="688"/>
      <c r="E630" s="1085" t="s">
        <v>1379</v>
      </c>
      <c r="F630" s="72"/>
      <c r="G630" s="662"/>
      <c r="H630" s="662"/>
      <c r="I630" s="662"/>
      <c r="J630" s="662"/>
      <c r="K630" s="662"/>
      <c r="L630" s="662"/>
      <c r="M630" s="662"/>
      <c r="N630" s="662"/>
      <c r="O630" s="662"/>
      <c r="P630" s="662"/>
      <c r="Q630" s="662"/>
      <c r="R630" s="662"/>
      <c r="S630" s="662"/>
      <c r="T630" s="662"/>
      <c r="U630" s="662"/>
      <c r="V630" s="662"/>
      <c r="W630" s="662"/>
      <c r="X630" s="662"/>
      <c r="Y630" s="662"/>
      <c r="Z630" s="662"/>
      <c r="AA630" s="73"/>
      <c r="AB630" s="822"/>
      <c r="AC630" s="823"/>
      <c r="AD630" s="824"/>
    </row>
    <row r="631" spans="1:30" ht="13.2" customHeight="1">
      <c r="A631" s="1085"/>
      <c r="B631" s="195"/>
      <c r="C631" s="229"/>
      <c r="D631" s="345" t="s">
        <v>310</v>
      </c>
      <c r="E631" s="1085"/>
      <c r="G631" s="1709" t="s">
        <v>114</v>
      </c>
      <c r="H631" s="1709"/>
      <c r="I631" s="1709"/>
      <c r="J631" s="1709"/>
      <c r="K631" s="1709"/>
      <c r="L631" s="1709"/>
      <c r="M631" s="1710"/>
      <c r="N631" s="1388" t="s">
        <v>113</v>
      </c>
      <c r="O631" s="1389"/>
      <c r="P631" s="1389"/>
      <c r="Q631" s="1389"/>
      <c r="R631" s="1389"/>
      <c r="S631" s="1389"/>
      <c r="T631" s="1389"/>
      <c r="U631" s="1389"/>
      <c r="V631" s="1390"/>
      <c r="AB631" s="1324" t="s">
        <v>198</v>
      </c>
      <c r="AC631" s="1325"/>
      <c r="AD631" s="1326"/>
    </row>
    <row r="632" spans="1:30" ht="13.2" customHeight="1">
      <c r="A632" s="1085"/>
      <c r="B632" s="195"/>
      <c r="C632" s="1"/>
      <c r="D632" s="230"/>
      <c r="E632" s="1085"/>
      <c r="G632" s="1709"/>
      <c r="H632" s="1709"/>
      <c r="I632" s="1709"/>
      <c r="J632" s="1709"/>
      <c r="K632" s="1709"/>
      <c r="L632" s="1709"/>
      <c r="M632" s="1710"/>
      <c r="N632" s="1391"/>
      <c r="O632" s="1392"/>
      <c r="P632" s="1392"/>
      <c r="Q632" s="1392"/>
      <c r="R632" s="1392"/>
      <c r="S632" s="1392"/>
      <c r="T632" s="1392"/>
      <c r="U632" s="1392"/>
      <c r="V632" s="1393"/>
      <c r="AB632" s="1324"/>
      <c r="AC632" s="1325"/>
      <c r="AD632" s="1326"/>
    </row>
    <row r="633" spans="1:30" ht="13.2" customHeight="1">
      <c r="A633" s="83"/>
      <c r="B633" s="195"/>
      <c r="C633" s="229"/>
      <c r="D633" s="230"/>
      <c r="E633" s="1085"/>
      <c r="AB633" s="342"/>
      <c r="AC633" s="343"/>
      <c r="AD633" s="344"/>
    </row>
    <row r="634" spans="1:30" ht="13.2" customHeight="1">
      <c r="A634" s="83"/>
      <c r="B634" s="195"/>
      <c r="C634" s="229"/>
      <c r="D634" s="230"/>
      <c r="E634" s="1085"/>
      <c r="AB634" s="342"/>
      <c r="AC634" s="343"/>
      <c r="AD634" s="344"/>
    </row>
    <row r="635" spans="1:30" ht="13.2" customHeight="1">
      <c r="A635" s="347"/>
      <c r="B635" s="195"/>
      <c r="C635" s="229"/>
      <c r="D635" s="230"/>
      <c r="E635" s="1085"/>
      <c r="AB635" s="342"/>
      <c r="AC635" s="343"/>
      <c r="AD635" s="344"/>
    </row>
    <row r="636" spans="1:30" ht="13.2" customHeight="1">
      <c r="A636" s="347"/>
      <c r="B636" s="195"/>
      <c r="C636" s="229"/>
      <c r="D636" s="230"/>
      <c r="E636" s="1085"/>
      <c r="G636" s="9"/>
      <c r="H636" s="9"/>
      <c r="I636" s="9"/>
      <c r="J636" s="9"/>
      <c r="K636" s="9"/>
      <c r="L636" s="9"/>
      <c r="M636" s="9"/>
      <c r="N636" s="9"/>
      <c r="O636" s="9"/>
      <c r="P636" s="9"/>
      <c r="Q636" s="9"/>
      <c r="R636" s="9"/>
      <c r="S636" s="9"/>
      <c r="T636" s="9"/>
      <c r="U636" s="9"/>
      <c r="V636" s="9"/>
      <c r="W636" s="9"/>
      <c r="X636" s="9"/>
      <c r="Y636" s="9"/>
      <c r="Z636" s="9"/>
      <c r="AA636" s="9"/>
      <c r="AB636" s="342"/>
      <c r="AC636" s="343"/>
      <c r="AD636" s="344"/>
    </row>
    <row r="637" spans="1:30" ht="13.2" customHeight="1">
      <c r="A637" s="347"/>
      <c r="B637" s="195"/>
      <c r="C637" s="229"/>
      <c r="D637" s="230"/>
      <c r="E637" s="1085"/>
      <c r="G637" s="9"/>
      <c r="H637" s="9"/>
      <c r="I637" s="9"/>
      <c r="J637" s="9"/>
      <c r="K637" s="9"/>
      <c r="L637" s="9"/>
      <c r="M637" s="9"/>
      <c r="N637" s="9"/>
      <c r="O637" s="9"/>
      <c r="P637" s="9"/>
      <c r="Q637" s="9"/>
      <c r="R637" s="9"/>
      <c r="S637" s="9"/>
      <c r="T637" s="9"/>
      <c r="U637" s="9"/>
      <c r="V637" s="9"/>
      <c r="W637" s="9"/>
      <c r="X637" s="9"/>
      <c r="Y637" s="9"/>
      <c r="Z637" s="9"/>
      <c r="AA637" s="9"/>
      <c r="AB637" s="342"/>
      <c r="AC637" s="343"/>
      <c r="AD637" s="344"/>
    </row>
    <row r="638" spans="1:30" ht="13.2" customHeight="1">
      <c r="A638" s="347"/>
      <c r="B638" s="195"/>
      <c r="C638" s="229"/>
      <c r="D638" s="230"/>
      <c r="E638" s="1085"/>
      <c r="G638" s="9"/>
      <c r="H638" s="9"/>
      <c r="I638" s="9"/>
      <c r="J638" s="9"/>
      <c r="K638" s="9"/>
      <c r="L638" s="9"/>
      <c r="M638" s="9"/>
      <c r="N638" s="9"/>
      <c r="O638" s="9"/>
      <c r="P638" s="9"/>
      <c r="Q638" s="9"/>
      <c r="R638" s="9"/>
      <c r="S638" s="9"/>
      <c r="T638" s="9"/>
      <c r="U638" s="9"/>
      <c r="V638" s="9"/>
      <c r="W638" s="9"/>
      <c r="X638" s="9"/>
      <c r="Y638" s="9"/>
      <c r="Z638" s="9"/>
      <c r="AA638" s="9"/>
      <c r="AB638" s="342"/>
      <c r="AC638" s="343"/>
      <c r="AD638" s="344"/>
    </row>
    <row r="639" spans="1:30" ht="13.2" customHeight="1">
      <c r="A639" s="347"/>
      <c r="B639" s="195"/>
      <c r="C639" s="229"/>
      <c r="D639" s="230"/>
      <c r="E639" s="1085"/>
      <c r="G639" s="9"/>
      <c r="H639" s="9"/>
      <c r="I639" s="9"/>
      <c r="J639" s="9"/>
      <c r="K639" s="9"/>
      <c r="L639" s="9"/>
      <c r="M639" s="9"/>
      <c r="N639" s="9"/>
      <c r="O639" s="9"/>
      <c r="P639" s="9"/>
      <c r="Q639" s="9"/>
      <c r="R639" s="9"/>
      <c r="S639" s="9"/>
      <c r="T639" s="9"/>
      <c r="U639" s="9"/>
      <c r="V639" s="9"/>
      <c r="W639" s="9"/>
      <c r="X639" s="9"/>
      <c r="Y639" s="9"/>
      <c r="Z639" s="9"/>
      <c r="AA639" s="9"/>
      <c r="AB639" s="342"/>
      <c r="AC639" s="343"/>
      <c r="AD639" s="344"/>
    </row>
    <row r="640" spans="1:30" ht="13.2" customHeight="1">
      <c r="A640" s="347"/>
      <c r="B640" s="195"/>
      <c r="C640" s="229"/>
      <c r="D640" s="230"/>
      <c r="E640" s="81"/>
      <c r="G640" s="9"/>
      <c r="H640" s="9"/>
      <c r="I640" s="9"/>
      <c r="J640" s="9"/>
      <c r="K640" s="9"/>
      <c r="L640" s="9"/>
      <c r="M640" s="9"/>
      <c r="N640" s="9"/>
      <c r="O640" s="9"/>
      <c r="P640" s="9"/>
      <c r="Q640" s="9"/>
      <c r="R640" s="9"/>
      <c r="S640" s="9"/>
      <c r="T640" s="9"/>
      <c r="U640" s="9"/>
      <c r="V640" s="9"/>
      <c r="W640" s="9"/>
      <c r="X640" s="9"/>
      <c r="Y640" s="9"/>
      <c r="Z640" s="9"/>
      <c r="AA640" s="9"/>
      <c r="AB640" s="342"/>
      <c r="AC640" s="343"/>
      <c r="AD640" s="344"/>
    </row>
    <row r="641" spans="1:30" ht="13.2" customHeight="1">
      <c r="A641" s="347"/>
      <c r="B641" s="195"/>
      <c r="C641" s="229"/>
      <c r="D641" s="345" t="s">
        <v>310</v>
      </c>
      <c r="E641" s="1085" t="s">
        <v>1380</v>
      </c>
      <c r="G641" s="1709" t="s">
        <v>114</v>
      </c>
      <c r="H641" s="1709"/>
      <c r="I641" s="1709"/>
      <c r="J641" s="1709"/>
      <c r="K641" s="1709"/>
      <c r="L641" s="1709"/>
      <c r="M641" s="1710"/>
      <c r="N641" s="1174" t="s">
        <v>113</v>
      </c>
      <c r="O641" s="1175"/>
      <c r="P641" s="1175"/>
      <c r="Q641" s="1175"/>
      <c r="R641" s="1175"/>
      <c r="S641" s="1175"/>
      <c r="T641" s="1175"/>
      <c r="U641" s="1175"/>
      <c r="V641" s="1176"/>
      <c r="W641" s="825"/>
      <c r="X641" s="825"/>
      <c r="Y641" s="825"/>
      <c r="Z641" s="825"/>
      <c r="AA641" s="9"/>
      <c r="AB641" s="1324" t="s">
        <v>198</v>
      </c>
      <c r="AC641" s="1325"/>
      <c r="AD641" s="1326"/>
    </row>
    <row r="642" spans="1:30" ht="13.2" customHeight="1">
      <c r="A642" s="347"/>
      <c r="B642" s="195"/>
      <c r="C642" s="229"/>
      <c r="D642" s="230"/>
      <c r="E642" s="1085"/>
      <c r="G642" s="1709"/>
      <c r="H642" s="1709"/>
      <c r="I642" s="1709"/>
      <c r="J642" s="1709"/>
      <c r="K642" s="1709"/>
      <c r="L642" s="1709"/>
      <c r="M642" s="1710"/>
      <c r="N642" s="1177"/>
      <c r="O642" s="1178"/>
      <c r="P642" s="1178"/>
      <c r="Q642" s="1178"/>
      <c r="R642" s="1178"/>
      <c r="S642" s="1178"/>
      <c r="T642" s="1178"/>
      <c r="U642" s="1178"/>
      <c r="V642" s="1179"/>
      <c r="AA642" s="9"/>
      <c r="AB642" s="1324"/>
      <c r="AC642" s="1325"/>
      <c r="AD642" s="1326"/>
    </row>
    <row r="643" spans="1:30" ht="13.2" customHeight="1">
      <c r="A643" s="347"/>
      <c r="B643" s="195"/>
      <c r="C643" s="229"/>
      <c r="D643" s="230"/>
      <c r="E643" s="1085"/>
      <c r="G643" s="9"/>
      <c r="H643" s="9"/>
      <c r="I643" s="9"/>
      <c r="J643" s="9"/>
      <c r="K643" s="9"/>
      <c r="L643" s="9"/>
      <c r="M643" s="9"/>
      <c r="N643" s="9"/>
      <c r="O643" s="9"/>
      <c r="P643" s="9"/>
      <c r="Q643" s="9"/>
      <c r="R643" s="9"/>
      <c r="S643" s="9"/>
      <c r="T643" s="9"/>
      <c r="U643" s="9"/>
      <c r="V643" s="9"/>
      <c r="W643" s="9"/>
      <c r="X643" s="9"/>
      <c r="Y643" s="9"/>
      <c r="Z643" s="9"/>
      <c r="AA643" s="9"/>
      <c r="AB643" s="342"/>
      <c r="AC643" s="343"/>
      <c r="AD643" s="344"/>
    </row>
    <row r="644" spans="1:30" ht="13.2" customHeight="1">
      <c r="A644" s="239"/>
      <c r="B644" s="195"/>
      <c r="C644" s="341"/>
      <c r="D644" s="345"/>
      <c r="E644" s="83"/>
      <c r="F644" s="196"/>
      <c r="G644" s="1834" t="s">
        <v>152</v>
      </c>
      <c r="H644" s="1834"/>
      <c r="I644" s="1834"/>
      <c r="J644" s="1834"/>
      <c r="K644" s="1834"/>
      <c r="L644" s="1834"/>
      <c r="M644" s="1834"/>
      <c r="N644" s="1834"/>
      <c r="O644" s="1834"/>
      <c r="P644" s="1834"/>
      <c r="Q644" s="1834"/>
      <c r="R644" s="1834"/>
      <c r="S644" s="1834"/>
      <c r="T644" s="1834"/>
      <c r="U644" s="1834"/>
      <c r="V644" s="1834"/>
      <c r="W644" s="1834"/>
      <c r="X644" s="1834"/>
      <c r="AB644" s="342"/>
      <c r="AC644" s="343"/>
      <c r="AD644" s="344"/>
    </row>
    <row r="645" spans="1:30" ht="13.2" customHeight="1">
      <c r="A645" s="239"/>
      <c r="B645" s="195"/>
      <c r="C645" s="341"/>
      <c r="D645" s="345"/>
      <c r="E645" s="83"/>
      <c r="F645" s="196"/>
      <c r="G645" s="1552" t="s">
        <v>153</v>
      </c>
      <c r="H645" s="1552"/>
      <c r="I645" s="1552"/>
      <c r="J645" s="1552"/>
      <c r="K645" s="1552"/>
      <c r="L645" s="1552"/>
      <c r="M645" s="1552"/>
      <c r="N645" s="1552"/>
      <c r="O645" s="1552"/>
      <c r="P645" s="1552"/>
      <c r="Q645" s="1552"/>
      <c r="R645" s="1552"/>
      <c r="S645" s="1552"/>
      <c r="T645" s="1552"/>
      <c r="U645" s="1552"/>
      <c r="V645" s="1552"/>
      <c r="W645" s="1552"/>
      <c r="X645" s="1552"/>
      <c r="Y645" s="1552"/>
      <c r="Z645" s="1552"/>
      <c r="AA645" s="1553"/>
      <c r="AB645" s="342"/>
      <c r="AC645" s="343"/>
      <c r="AD645" s="344"/>
    </row>
    <row r="646" spans="1:30" ht="13.2" customHeight="1">
      <c r="A646" s="239"/>
      <c r="B646" s="195"/>
      <c r="C646" s="341"/>
      <c r="D646" s="345"/>
      <c r="E646" s="83"/>
      <c r="F646" s="196"/>
      <c r="G646" s="1552"/>
      <c r="H646" s="1552"/>
      <c r="I646" s="1552"/>
      <c r="J646" s="1552"/>
      <c r="K646" s="1552"/>
      <c r="L646" s="1552"/>
      <c r="M646" s="1552"/>
      <c r="N646" s="1552"/>
      <c r="O646" s="1552"/>
      <c r="P646" s="1552"/>
      <c r="Q646" s="1552"/>
      <c r="R646" s="1552"/>
      <c r="S646" s="1552"/>
      <c r="T646" s="1552"/>
      <c r="U646" s="1552"/>
      <c r="V646" s="1552"/>
      <c r="W646" s="1552"/>
      <c r="X646" s="1552"/>
      <c r="Y646" s="1552"/>
      <c r="Z646" s="1552"/>
      <c r="AA646" s="1553"/>
      <c r="AB646" s="342"/>
      <c r="AC646" s="343"/>
      <c r="AD646" s="344"/>
    </row>
    <row r="647" spans="1:30" ht="13.2" customHeight="1">
      <c r="A647" s="239"/>
      <c r="B647" s="195"/>
      <c r="C647" s="341"/>
      <c r="D647" s="345"/>
      <c r="E647" s="83"/>
      <c r="F647" s="196"/>
      <c r="G647" s="1195" t="s">
        <v>154</v>
      </c>
      <c r="H647" s="1196"/>
      <c r="I647" s="1196"/>
      <c r="J647" s="1196"/>
      <c r="K647" s="1196"/>
      <c r="L647" s="1196"/>
      <c r="M647" s="1197"/>
      <c r="N647" s="1831"/>
      <c r="O647" s="1832"/>
      <c r="P647" s="1832"/>
      <c r="Q647" s="1832"/>
      <c r="R647" s="1832"/>
      <c r="S647" s="1832"/>
      <c r="T647" s="1833"/>
      <c r="AA647" s="73"/>
      <c r="AB647" s="342"/>
      <c r="AC647" s="343"/>
      <c r="AD647" s="344"/>
    </row>
    <row r="648" spans="1:30" ht="13.2" customHeight="1">
      <c r="A648" s="239"/>
      <c r="B648" s="195"/>
      <c r="C648" s="341"/>
      <c r="D648" s="345"/>
      <c r="E648" s="83"/>
      <c r="F648" s="196"/>
      <c r="G648" s="1195" t="s">
        <v>155</v>
      </c>
      <c r="H648" s="1196"/>
      <c r="I648" s="1196"/>
      <c r="J648" s="1196"/>
      <c r="K648" s="1196"/>
      <c r="L648" s="1196"/>
      <c r="M648" s="1197"/>
      <c r="N648" s="1181" t="s">
        <v>115</v>
      </c>
      <c r="O648" s="1186"/>
      <c r="P648" s="1186"/>
      <c r="Q648" s="1186"/>
      <c r="R648" s="1186"/>
      <c r="S648" s="1186"/>
      <c r="T648" s="1182"/>
      <c r="AA648" s="73"/>
      <c r="AB648" s="342"/>
      <c r="AC648" s="343"/>
      <c r="AD648" s="344"/>
    </row>
    <row r="649" spans="1:30" ht="13.2" customHeight="1">
      <c r="A649" s="826"/>
      <c r="B649" s="204"/>
      <c r="C649" s="226"/>
      <c r="D649" s="227"/>
      <c r="E649" s="90"/>
      <c r="F649" s="827"/>
      <c r="G649" s="304"/>
      <c r="H649" s="304"/>
      <c r="I649" s="304"/>
      <c r="J649" s="304"/>
      <c r="K649" s="304"/>
      <c r="L649" s="304"/>
      <c r="M649" s="304"/>
      <c r="N649" s="456"/>
      <c r="O649" s="456"/>
      <c r="P649" s="456"/>
      <c r="Q649" s="456"/>
      <c r="R649" s="456"/>
      <c r="S649" s="456"/>
      <c r="T649" s="456"/>
      <c r="U649" s="84"/>
      <c r="V649" s="84"/>
      <c r="W649" s="84"/>
      <c r="X649" s="84"/>
      <c r="Y649" s="84"/>
      <c r="Z649" s="84"/>
      <c r="AA649" s="84"/>
      <c r="AB649" s="153"/>
      <c r="AC649" s="154"/>
      <c r="AD649" s="155"/>
    </row>
    <row r="650" spans="1:30" ht="13.2" customHeight="1">
      <c r="A650" s="828"/>
      <c r="B650" s="429"/>
      <c r="C650" s="829"/>
      <c r="D650" s="804"/>
      <c r="E650" s="426"/>
      <c r="F650" s="830"/>
      <c r="G650" s="466"/>
      <c r="H650" s="466"/>
      <c r="I650" s="466"/>
      <c r="J650" s="466"/>
      <c r="K650" s="466"/>
      <c r="L650" s="466"/>
      <c r="M650" s="466"/>
      <c r="N650" s="831"/>
      <c r="O650" s="831"/>
      <c r="P650" s="831"/>
      <c r="Q650" s="831"/>
      <c r="R650" s="831"/>
      <c r="S650" s="831"/>
      <c r="T650" s="831"/>
      <c r="U650" s="417"/>
      <c r="V650" s="417"/>
      <c r="W650" s="417"/>
      <c r="X650" s="417"/>
      <c r="Y650" s="417"/>
      <c r="Z650" s="417"/>
      <c r="AA650" s="417"/>
      <c r="AB650" s="419"/>
      <c r="AC650" s="420"/>
      <c r="AD650" s="421"/>
    </row>
    <row r="651" spans="1:30" ht="13.2" customHeight="1">
      <c r="A651" s="239"/>
      <c r="B651" s="195"/>
      <c r="C651" s="341"/>
      <c r="D651" s="345" t="s">
        <v>310</v>
      </c>
      <c r="E651" s="1085" t="s">
        <v>1381</v>
      </c>
      <c r="F651" s="194"/>
      <c r="G651" s="1164" t="s">
        <v>1382</v>
      </c>
      <c r="H651" s="1164"/>
      <c r="I651" s="1164"/>
      <c r="J651" s="1164"/>
      <c r="K651" s="1164"/>
      <c r="L651" s="1164"/>
      <c r="M651" s="1164"/>
      <c r="N651" s="1164"/>
      <c r="O651" s="1164"/>
      <c r="P651" s="1164"/>
      <c r="Q651" s="1164"/>
      <c r="R651" s="1164"/>
      <c r="S651" s="1164"/>
      <c r="T651" s="1164"/>
      <c r="U651" s="1164"/>
      <c r="V651" s="1164"/>
      <c r="W651" s="1164"/>
      <c r="X651" s="1164"/>
      <c r="Y651" s="1164"/>
      <c r="Z651" s="1164"/>
      <c r="AB651" s="1324" t="s">
        <v>363</v>
      </c>
      <c r="AC651" s="1325"/>
      <c r="AD651" s="1326"/>
    </row>
    <row r="652" spans="1:30" ht="13.2" customHeight="1">
      <c r="A652" s="239"/>
      <c r="B652" s="195"/>
      <c r="C652" s="341"/>
      <c r="D652" s="345"/>
      <c r="E652" s="1085"/>
      <c r="F652" s="194"/>
      <c r="G652" s="1767" t="s">
        <v>1236</v>
      </c>
      <c r="H652" s="1767"/>
      <c r="I652" s="1767"/>
      <c r="J652" s="1767"/>
      <c r="K652" s="1767"/>
      <c r="L652" s="1767"/>
      <c r="M652" s="1768"/>
      <c r="N652" s="1110" t="s">
        <v>1237</v>
      </c>
      <c r="O652" s="1110"/>
      <c r="P652" s="1110"/>
      <c r="Q652" s="1110"/>
      <c r="R652" s="1110"/>
      <c r="S652" s="1110"/>
      <c r="T652" s="1110"/>
      <c r="U652" s="1110"/>
      <c r="V652" s="1110"/>
      <c r="W652" s="1110"/>
      <c r="X652" s="1110"/>
      <c r="Y652" s="1110"/>
      <c r="Z652" s="1110"/>
      <c r="AB652" s="1324"/>
      <c r="AC652" s="1325"/>
      <c r="AD652" s="1326"/>
    </row>
    <row r="653" spans="1:30" ht="13.2" customHeight="1">
      <c r="A653" s="239"/>
      <c r="B653" s="195"/>
      <c r="C653" s="341"/>
      <c r="D653" s="345"/>
      <c r="E653" s="1085"/>
      <c r="F653" s="194"/>
      <c r="G653" s="1767"/>
      <c r="H653" s="1767"/>
      <c r="I653" s="1767"/>
      <c r="J653" s="1767"/>
      <c r="K653" s="1767"/>
      <c r="L653" s="1767"/>
      <c r="M653" s="1768"/>
      <c r="N653" s="1110"/>
      <c r="O653" s="1110"/>
      <c r="P653" s="1110"/>
      <c r="Q653" s="1110"/>
      <c r="R653" s="1110"/>
      <c r="S653" s="1110"/>
      <c r="T653" s="1110"/>
      <c r="U653" s="1110"/>
      <c r="V653" s="1110"/>
      <c r="W653" s="1110"/>
      <c r="X653" s="1110"/>
      <c r="Y653" s="1110"/>
      <c r="Z653" s="1110"/>
      <c r="AB653" s="1324"/>
      <c r="AC653" s="1325"/>
      <c r="AD653" s="1326"/>
    </row>
    <row r="654" spans="1:30" ht="13.2" customHeight="1">
      <c r="A654" s="239"/>
      <c r="B654" s="195"/>
      <c r="C654" s="341"/>
      <c r="D654" s="345"/>
      <c r="E654" s="1085" t="s">
        <v>1383</v>
      </c>
      <c r="F654" s="194"/>
      <c r="G654" s="1552" t="s">
        <v>1384</v>
      </c>
      <c r="H654" s="1552"/>
      <c r="I654" s="1552"/>
      <c r="J654" s="1552"/>
      <c r="K654" s="1552"/>
      <c r="L654" s="1552"/>
      <c r="M654" s="1552"/>
      <c r="N654" s="1552"/>
      <c r="O654" s="1552"/>
      <c r="P654" s="1552"/>
      <c r="Q654" s="1552"/>
      <c r="R654" s="1552"/>
      <c r="S654" s="1552"/>
      <c r="T654" s="1552"/>
      <c r="U654" s="1552"/>
      <c r="V654" s="1552"/>
      <c r="W654" s="1552"/>
      <c r="X654" s="1552"/>
      <c r="Y654" s="1552"/>
      <c r="Z654" s="1552"/>
      <c r="AA654" s="241"/>
      <c r="AB654" s="342"/>
      <c r="AC654" s="343"/>
      <c r="AD654" s="344"/>
    </row>
    <row r="655" spans="1:30" ht="13.2" customHeight="1">
      <c r="A655" s="239"/>
      <c r="B655" s="195"/>
      <c r="C655" s="341"/>
      <c r="D655" s="345"/>
      <c r="E655" s="1085"/>
      <c r="F655" s="194"/>
      <c r="G655" s="1552"/>
      <c r="H655" s="1552"/>
      <c r="I655" s="1552"/>
      <c r="J655" s="1552"/>
      <c r="K655" s="1552"/>
      <c r="L655" s="1552"/>
      <c r="M655" s="1552"/>
      <c r="N655" s="1552"/>
      <c r="O655" s="1552"/>
      <c r="P655" s="1552"/>
      <c r="Q655" s="1552"/>
      <c r="R655" s="1552"/>
      <c r="S655" s="1552"/>
      <c r="T655" s="1552"/>
      <c r="U655" s="1552"/>
      <c r="V655" s="1552"/>
      <c r="W655" s="1552"/>
      <c r="X655" s="1552"/>
      <c r="Y655" s="1552"/>
      <c r="Z655" s="1552"/>
      <c r="AA655" s="241"/>
      <c r="AB655" s="342"/>
      <c r="AC655" s="343"/>
      <c r="AD655" s="344"/>
    </row>
    <row r="656" spans="1:30" ht="13.2" customHeight="1">
      <c r="A656" s="239"/>
      <c r="B656" s="195"/>
      <c r="C656" s="341"/>
      <c r="D656" s="345"/>
      <c r="E656" s="152"/>
      <c r="F656" s="194"/>
      <c r="G656" s="1746"/>
      <c r="H656" s="1747"/>
      <c r="I656" s="1747"/>
      <c r="J656" s="1747"/>
      <c r="K656" s="1747"/>
      <c r="L656" s="1747"/>
      <c r="M656" s="1747"/>
      <c r="N656" s="1747"/>
      <c r="O656" s="1747"/>
      <c r="P656" s="1747"/>
      <c r="Q656" s="1747"/>
      <c r="R656" s="1747"/>
      <c r="S656" s="1747"/>
      <c r="T656" s="1747"/>
      <c r="U656" s="1747"/>
      <c r="V656" s="1747"/>
      <c r="W656" s="1747"/>
      <c r="X656" s="1747"/>
      <c r="Y656" s="1747"/>
      <c r="Z656" s="1748"/>
      <c r="AA656" s="235"/>
      <c r="AB656" s="342"/>
      <c r="AC656" s="343"/>
      <c r="AD656" s="344"/>
    </row>
    <row r="657" spans="1:30" ht="13.2" customHeight="1">
      <c r="A657" s="239"/>
      <c r="B657" s="195"/>
      <c r="C657" s="341"/>
      <c r="D657" s="345"/>
      <c r="E657" s="152"/>
      <c r="F657" s="194"/>
      <c r="G657" s="1752"/>
      <c r="H657" s="1753"/>
      <c r="I657" s="1753"/>
      <c r="J657" s="1753"/>
      <c r="K657" s="1753"/>
      <c r="L657" s="1753"/>
      <c r="M657" s="1753"/>
      <c r="N657" s="1753"/>
      <c r="O657" s="1753"/>
      <c r="P657" s="1753"/>
      <c r="Q657" s="1753"/>
      <c r="R657" s="1753"/>
      <c r="S657" s="1753"/>
      <c r="T657" s="1753"/>
      <c r="U657" s="1753"/>
      <c r="V657" s="1753"/>
      <c r="W657" s="1753"/>
      <c r="X657" s="1753"/>
      <c r="Y657" s="1753"/>
      <c r="Z657" s="1754"/>
      <c r="AA657" s="236"/>
      <c r="AB657" s="342"/>
      <c r="AC657" s="343"/>
      <c r="AD657" s="344"/>
    </row>
    <row r="658" spans="1:30" ht="13.2" customHeight="1">
      <c r="A658" s="239"/>
      <c r="B658" s="195"/>
      <c r="C658" s="341"/>
      <c r="D658" s="345"/>
      <c r="E658" s="152"/>
      <c r="F658" s="194"/>
      <c r="G658" s="832"/>
      <c r="H658" s="832"/>
      <c r="I658" s="832"/>
      <c r="J658" s="832"/>
      <c r="K658" s="832"/>
      <c r="L658" s="832"/>
      <c r="M658" s="832"/>
      <c r="N658" s="832"/>
      <c r="O658" s="832"/>
      <c r="P658" s="832"/>
      <c r="Q658" s="389"/>
      <c r="R658" s="389"/>
      <c r="S658" s="389"/>
      <c r="T658" s="389"/>
      <c r="U658" s="389"/>
      <c r="V658" s="389"/>
      <c r="W658" s="806"/>
      <c r="X658" s="806"/>
      <c r="Y658" s="806"/>
      <c r="Z658" s="806"/>
      <c r="AA658" s="236"/>
      <c r="AB658" s="342"/>
      <c r="AC658" s="343"/>
      <c r="AD658" s="344"/>
    </row>
    <row r="659" spans="1:30" ht="13.2" customHeight="1">
      <c r="A659" s="239"/>
      <c r="B659" s="195"/>
      <c r="C659" s="341"/>
      <c r="D659" s="345" t="s">
        <v>310</v>
      </c>
      <c r="E659" s="152"/>
      <c r="F659" s="194"/>
      <c r="G659" s="9" t="s">
        <v>1385</v>
      </c>
      <c r="H659" s="9"/>
      <c r="I659" s="9"/>
      <c r="J659" s="9"/>
      <c r="K659" s="9"/>
      <c r="L659" s="9"/>
      <c r="M659" s="9"/>
      <c r="N659" s="9"/>
      <c r="O659" s="9"/>
      <c r="P659" s="9"/>
      <c r="Q659" s="9"/>
      <c r="R659" s="9"/>
      <c r="S659" s="9"/>
      <c r="T659" s="9"/>
      <c r="U659" s="9"/>
      <c r="V659" s="9"/>
      <c r="W659" s="9"/>
      <c r="X659" s="9"/>
      <c r="Y659" s="9"/>
      <c r="Z659" s="9"/>
      <c r="AA659" s="9"/>
      <c r="AB659" s="1324" t="s">
        <v>198</v>
      </c>
      <c r="AC659" s="1325"/>
      <c r="AD659" s="1326"/>
    </row>
    <row r="660" spans="1:30" ht="13.2" customHeight="1">
      <c r="A660" s="239"/>
      <c r="B660" s="195"/>
      <c r="C660" s="341"/>
      <c r="D660" s="345"/>
      <c r="E660" s="152"/>
      <c r="F660" s="194"/>
      <c r="G660" s="1767" t="s">
        <v>1236</v>
      </c>
      <c r="H660" s="1767"/>
      <c r="I660" s="1767"/>
      <c r="J660" s="1767"/>
      <c r="K660" s="1767"/>
      <c r="L660" s="1767"/>
      <c r="M660" s="1768"/>
      <c r="N660" s="1110" t="s">
        <v>1237</v>
      </c>
      <c r="O660" s="1110"/>
      <c r="P660" s="1110"/>
      <c r="Q660" s="1110"/>
      <c r="R660" s="1110"/>
      <c r="S660" s="1110"/>
      <c r="T660" s="1110"/>
      <c r="U660" s="1110"/>
      <c r="V660" s="1110"/>
      <c r="W660" s="1110"/>
      <c r="X660" s="1110"/>
      <c r="Y660" s="1110"/>
      <c r="Z660" s="1110"/>
      <c r="AA660" s="9"/>
      <c r="AB660" s="1324"/>
      <c r="AC660" s="1325"/>
      <c r="AD660" s="1326"/>
    </row>
    <row r="661" spans="1:30" ht="13.2" customHeight="1">
      <c r="A661" s="239"/>
      <c r="B661" s="195"/>
      <c r="C661" s="341"/>
      <c r="D661" s="345"/>
      <c r="E661" s="152"/>
      <c r="F661" s="194"/>
      <c r="G661" s="1767"/>
      <c r="H661" s="1767"/>
      <c r="I661" s="1767"/>
      <c r="J661" s="1767"/>
      <c r="K661" s="1767"/>
      <c r="L661" s="1767"/>
      <c r="M661" s="1768"/>
      <c r="N661" s="1110"/>
      <c r="O661" s="1110"/>
      <c r="P661" s="1110"/>
      <c r="Q661" s="1110"/>
      <c r="R661" s="1110"/>
      <c r="S661" s="1110"/>
      <c r="T661" s="1110"/>
      <c r="U661" s="1110"/>
      <c r="V661" s="1110"/>
      <c r="W661" s="1110"/>
      <c r="X661" s="1110"/>
      <c r="Y661" s="1110"/>
      <c r="Z661" s="1110"/>
      <c r="AA661" s="9"/>
      <c r="AB661" s="342"/>
      <c r="AC661" s="343"/>
      <c r="AD661" s="344"/>
    </row>
    <row r="662" spans="1:30" ht="13.2" customHeight="1">
      <c r="A662" s="239"/>
      <c r="B662" s="195"/>
      <c r="C662" s="341"/>
      <c r="D662" s="345"/>
      <c r="E662" s="152"/>
      <c r="F662" s="194"/>
      <c r="G662" s="833"/>
      <c r="H662" s="833"/>
      <c r="I662" s="833"/>
      <c r="J662" s="833"/>
      <c r="K662" s="833"/>
      <c r="L662" s="833"/>
      <c r="M662" s="833"/>
      <c r="N662" s="833"/>
      <c r="O662" s="833"/>
      <c r="P662" s="833"/>
      <c r="Q662" s="834"/>
      <c r="R662" s="834"/>
      <c r="S662" s="834"/>
      <c r="T662" s="834"/>
      <c r="U662" s="834"/>
      <c r="V662" s="834"/>
      <c r="W662" s="806"/>
      <c r="X662" s="806"/>
      <c r="Y662" s="806"/>
      <c r="Z662" s="806"/>
      <c r="AA662" s="236"/>
      <c r="AB662" s="342"/>
      <c r="AC662" s="343"/>
      <c r="AD662" s="344"/>
    </row>
    <row r="663" spans="1:30" ht="13.2" customHeight="1">
      <c r="A663" s="239"/>
      <c r="B663" s="195"/>
      <c r="C663" s="341"/>
      <c r="D663" s="345"/>
      <c r="E663" s="152"/>
      <c r="F663" s="194"/>
      <c r="G663" s="1757" t="s">
        <v>213</v>
      </c>
      <c r="H663" s="1757"/>
      <c r="I663" s="1757"/>
      <c r="J663" s="1757"/>
      <c r="K663" s="1757"/>
      <c r="L663" s="1757"/>
      <c r="M663" s="1757"/>
      <c r="N663" s="1757"/>
      <c r="O663" s="1757"/>
      <c r="P663" s="1757"/>
      <c r="Q663" s="1757"/>
      <c r="R663" s="1757"/>
      <c r="S663" s="1757"/>
      <c r="T663" s="1757"/>
      <c r="U663" s="1757"/>
      <c r="V663" s="1757"/>
      <c r="W663" s="1757"/>
      <c r="X663" s="1757"/>
      <c r="Y663" s="1757"/>
      <c r="Z663" s="1757"/>
      <c r="AA663" s="236"/>
      <c r="AB663" s="342"/>
      <c r="AC663" s="343"/>
      <c r="AD663" s="344"/>
    </row>
    <row r="664" spans="1:30" ht="13.2" customHeight="1">
      <c r="A664" s="239"/>
      <c r="B664" s="195"/>
      <c r="C664" s="341"/>
      <c r="D664" s="345"/>
      <c r="E664" s="152"/>
      <c r="F664" s="194"/>
      <c r="G664" s="1757"/>
      <c r="H664" s="1757"/>
      <c r="I664" s="1757"/>
      <c r="J664" s="1757"/>
      <c r="K664" s="1757"/>
      <c r="L664" s="1757"/>
      <c r="M664" s="1757"/>
      <c r="N664" s="1757"/>
      <c r="O664" s="1757"/>
      <c r="P664" s="1757"/>
      <c r="Q664" s="1757"/>
      <c r="R664" s="1757"/>
      <c r="S664" s="1757"/>
      <c r="T664" s="1757"/>
      <c r="U664" s="1757"/>
      <c r="V664" s="1757"/>
      <c r="W664" s="1757"/>
      <c r="X664" s="1757"/>
      <c r="Y664" s="1757"/>
      <c r="Z664" s="1757"/>
      <c r="AA664" s="236"/>
      <c r="AB664" s="342"/>
      <c r="AC664" s="343"/>
      <c r="AD664" s="344"/>
    </row>
    <row r="665" spans="1:30" ht="13.2" customHeight="1">
      <c r="A665" s="239"/>
      <c r="B665" s="195"/>
      <c r="C665" s="341"/>
      <c r="D665" s="345"/>
      <c r="E665" s="81"/>
      <c r="F665" s="194"/>
      <c r="G665" s="1777"/>
      <c r="H665" s="1778"/>
      <c r="I665" s="1778"/>
      <c r="J665" s="1778"/>
      <c r="K665" s="1778"/>
      <c r="L665" s="1778"/>
      <c r="M665" s="1778"/>
      <c r="N665" s="1778"/>
      <c r="O665" s="1778"/>
      <c r="P665" s="1778"/>
      <c r="Q665" s="1778"/>
      <c r="R665" s="1778"/>
      <c r="S665" s="1778"/>
      <c r="T665" s="1778"/>
      <c r="U665" s="1778"/>
      <c r="V665" s="1778"/>
      <c r="W665" s="1778"/>
      <c r="X665" s="1778"/>
      <c r="Y665" s="1778"/>
      <c r="Z665" s="1779"/>
      <c r="AA665" s="236"/>
      <c r="AB665" s="342"/>
      <c r="AC665" s="343"/>
      <c r="AD665" s="344"/>
    </row>
    <row r="666" spans="1:30" ht="13.2" customHeight="1">
      <c r="A666" s="239"/>
      <c r="B666" s="195"/>
      <c r="C666" s="341"/>
      <c r="D666" s="345"/>
      <c r="E666" s="81"/>
      <c r="F666" s="194"/>
      <c r="G666" s="1780"/>
      <c r="H666" s="1781"/>
      <c r="I666" s="1781"/>
      <c r="J666" s="1781"/>
      <c r="K666" s="1781"/>
      <c r="L666" s="1781"/>
      <c r="M666" s="1781"/>
      <c r="N666" s="1781"/>
      <c r="O666" s="1781"/>
      <c r="P666" s="1781"/>
      <c r="Q666" s="1781"/>
      <c r="R666" s="1781"/>
      <c r="S666" s="1781"/>
      <c r="T666" s="1781"/>
      <c r="U666" s="1781"/>
      <c r="V666" s="1781"/>
      <c r="W666" s="1781"/>
      <c r="X666" s="1781"/>
      <c r="Y666" s="1781"/>
      <c r="Z666" s="1782"/>
      <c r="AA666" s="236"/>
      <c r="AB666" s="342"/>
      <c r="AC666" s="343"/>
      <c r="AD666" s="344"/>
    </row>
    <row r="667" spans="1:30" ht="13.2" customHeight="1">
      <c r="A667" s="239"/>
      <c r="B667" s="195"/>
      <c r="C667" s="341"/>
      <c r="D667" s="345"/>
      <c r="E667" s="81"/>
      <c r="F667" s="194"/>
      <c r="G667" s="1783"/>
      <c r="H667" s="1784"/>
      <c r="I667" s="1784"/>
      <c r="J667" s="1784"/>
      <c r="K667" s="1784"/>
      <c r="L667" s="1784"/>
      <c r="M667" s="1784"/>
      <c r="N667" s="1784"/>
      <c r="O667" s="1784"/>
      <c r="P667" s="1784"/>
      <c r="Q667" s="1784"/>
      <c r="R667" s="1784"/>
      <c r="S667" s="1784"/>
      <c r="T667" s="1784"/>
      <c r="U667" s="1784"/>
      <c r="V667" s="1784"/>
      <c r="W667" s="1784"/>
      <c r="X667" s="1784"/>
      <c r="Y667" s="1784"/>
      <c r="Z667" s="1785"/>
      <c r="AA667" s="236"/>
      <c r="AB667" s="342"/>
      <c r="AC667" s="343"/>
      <c r="AD667" s="344"/>
    </row>
    <row r="668" spans="1:30" ht="13.2" customHeight="1">
      <c r="A668" s="239"/>
      <c r="B668" s="195"/>
      <c r="C668" s="341"/>
      <c r="D668" s="345"/>
      <c r="E668" s="81"/>
      <c r="F668" s="210"/>
      <c r="G668" s="835"/>
      <c r="H668" s="835"/>
      <c r="I668" s="835"/>
      <c r="J668" s="835"/>
      <c r="K668" s="835"/>
      <c r="L668" s="835"/>
      <c r="M668" s="835"/>
      <c r="N668" s="836"/>
      <c r="O668" s="836"/>
      <c r="P668" s="836"/>
      <c r="Q668" s="836"/>
      <c r="R668" s="836"/>
      <c r="S668" s="836"/>
      <c r="T668" s="836"/>
      <c r="U668" s="836"/>
      <c r="V668" s="836"/>
      <c r="W668" s="835"/>
      <c r="X668" s="835"/>
      <c r="Y668" s="835"/>
      <c r="Z668" s="835"/>
      <c r="AA668" s="236"/>
      <c r="AB668" s="342"/>
      <c r="AC668" s="343"/>
      <c r="AD668" s="344"/>
    </row>
    <row r="669" spans="1:30" ht="13.2" customHeight="1">
      <c r="A669" s="239"/>
      <c r="B669" s="195"/>
      <c r="C669" s="358"/>
      <c r="D669" s="345" t="s">
        <v>310</v>
      </c>
      <c r="E669" s="1085" t="s">
        <v>1386</v>
      </c>
      <c r="F669" s="194"/>
      <c r="G669" s="1709" t="s">
        <v>114</v>
      </c>
      <c r="H669" s="1709"/>
      <c r="I669" s="1709"/>
      <c r="J669" s="1709"/>
      <c r="K669" s="1709"/>
      <c r="L669" s="1709"/>
      <c r="M669" s="1710"/>
      <c r="N669" s="1174" t="s">
        <v>113</v>
      </c>
      <c r="O669" s="1175"/>
      <c r="P669" s="1175"/>
      <c r="Q669" s="1175"/>
      <c r="R669" s="1175"/>
      <c r="S669" s="1175"/>
      <c r="T669" s="1175"/>
      <c r="U669" s="1175"/>
      <c r="V669" s="1176"/>
      <c r="AA669" s="73"/>
      <c r="AB669" s="1324" t="s">
        <v>363</v>
      </c>
      <c r="AC669" s="1325"/>
      <c r="AD669" s="1326"/>
    </row>
    <row r="670" spans="1:30" ht="13.2" customHeight="1">
      <c r="A670" s="239"/>
      <c r="B670" s="238"/>
      <c r="C670" s="358"/>
      <c r="D670" s="345"/>
      <c r="E670" s="1085"/>
      <c r="F670" s="194"/>
      <c r="G670" s="1709"/>
      <c r="H670" s="1709"/>
      <c r="I670" s="1709"/>
      <c r="J670" s="1709"/>
      <c r="K670" s="1709"/>
      <c r="L670" s="1709"/>
      <c r="M670" s="1710"/>
      <c r="N670" s="1177"/>
      <c r="O670" s="1178"/>
      <c r="P670" s="1178"/>
      <c r="Q670" s="1178"/>
      <c r="R670" s="1178"/>
      <c r="S670" s="1178"/>
      <c r="T670" s="1178"/>
      <c r="U670" s="1178"/>
      <c r="V670" s="1179"/>
      <c r="AB670" s="1324"/>
      <c r="AC670" s="1325"/>
      <c r="AD670" s="1326"/>
    </row>
    <row r="671" spans="1:30" ht="13.2" customHeight="1">
      <c r="A671" s="239"/>
      <c r="B671" s="238"/>
      <c r="C671" s="358"/>
      <c r="D671" s="345"/>
      <c r="E671" s="81"/>
      <c r="F671" s="194"/>
      <c r="AB671" s="1324"/>
      <c r="AC671" s="1325"/>
      <c r="AD671" s="1326"/>
    </row>
    <row r="672" spans="1:30" ht="13.2" customHeight="1">
      <c r="A672" s="239"/>
      <c r="B672" s="238"/>
      <c r="C672" s="358"/>
      <c r="D672" s="345"/>
      <c r="E672" s="81"/>
      <c r="F672" s="194"/>
      <c r="H672" s="1462" t="s">
        <v>181</v>
      </c>
      <c r="I672" s="1462"/>
      <c r="J672" s="1462"/>
      <c r="K672" s="1462"/>
      <c r="L672" s="1462"/>
      <c r="M672" s="1181" t="s">
        <v>189</v>
      </c>
      <c r="N672" s="1186"/>
      <c r="O672" s="1186"/>
      <c r="P672" s="1182"/>
      <c r="AB672" s="342"/>
      <c r="AC672" s="343"/>
      <c r="AD672" s="344"/>
    </row>
    <row r="673" spans="1:30" ht="13.2" customHeight="1">
      <c r="A673" s="239"/>
      <c r="B673" s="238"/>
      <c r="C673" s="358"/>
      <c r="D673" s="345"/>
      <c r="E673" s="81"/>
      <c r="F673" s="194"/>
      <c r="G673" s="662"/>
      <c r="H673" s="662"/>
      <c r="I673" s="662"/>
      <c r="J673" s="662"/>
      <c r="K673" s="662"/>
      <c r="L673" s="662"/>
      <c r="M673" s="662"/>
      <c r="N673" s="662"/>
      <c r="O673" s="662"/>
      <c r="P673" s="662"/>
      <c r="Q673" s="662"/>
      <c r="R673" s="662"/>
      <c r="S673" s="662"/>
      <c r="T673" s="662"/>
      <c r="U673" s="662"/>
      <c r="V673" s="662"/>
      <c r="W673" s="662"/>
      <c r="X673" s="662"/>
      <c r="Y673" s="662"/>
      <c r="Z673" s="662"/>
      <c r="AA673" s="662"/>
      <c r="AB673" s="837"/>
      <c r="AC673" s="838"/>
      <c r="AD673" s="839"/>
    </row>
    <row r="674" spans="1:30" ht="13.2" customHeight="1">
      <c r="A674" s="239"/>
      <c r="B674" s="238"/>
      <c r="C674" s="358"/>
      <c r="D674" s="345"/>
      <c r="E674" s="81"/>
      <c r="F674" s="194"/>
      <c r="H674" s="1462" t="s">
        <v>1387</v>
      </c>
      <c r="I674" s="1462"/>
      <c r="J674" s="1462"/>
      <c r="K674" s="1462"/>
      <c r="L674" s="1462"/>
      <c r="M674" s="1286" t="s">
        <v>1388</v>
      </c>
      <c r="N674" s="1286"/>
      <c r="O674" s="1286"/>
      <c r="P674" s="1830"/>
      <c r="Q674" s="1830"/>
      <c r="R674" s="1830"/>
      <c r="S674" s="1830"/>
      <c r="T674" s="1830"/>
      <c r="U674" s="1830"/>
      <c r="V674" s="1830"/>
      <c r="W674" s="1830"/>
      <c r="X674" s="1830"/>
      <c r="Y674" s="1830"/>
      <c r="Z674" s="1830"/>
      <c r="AA674" s="382"/>
      <c r="AB674" s="342"/>
      <c r="AC674" s="343"/>
      <c r="AD674" s="344"/>
    </row>
    <row r="675" spans="1:30" ht="13.2" customHeight="1">
      <c r="A675" s="239"/>
      <c r="B675" s="238"/>
      <c r="C675" s="358"/>
      <c r="D675" s="345"/>
      <c r="E675" s="152"/>
      <c r="F675" s="194"/>
      <c r="G675" s="451"/>
      <c r="H675" s="1462"/>
      <c r="I675" s="1462"/>
      <c r="J675" s="1462"/>
      <c r="K675" s="1462"/>
      <c r="L675" s="1462"/>
      <c r="M675" s="1286"/>
      <c r="N675" s="1286"/>
      <c r="O675" s="1286"/>
      <c r="P675" s="1830"/>
      <c r="Q675" s="1830"/>
      <c r="R675" s="1830"/>
      <c r="S675" s="1830"/>
      <c r="T675" s="1830"/>
      <c r="U675" s="1830"/>
      <c r="V675" s="1830"/>
      <c r="W675" s="1830"/>
      <c r="X675" s="1830"/>
      <c r="Y675" s="1830"/>
      <c r="Z675" s="1830"/>
      <c r="AA675" s="382"/>
      <c r="AB675" s="342"/>
      <c r="AC675" s="343"/>
      <c r="AD675" s="344"/>
    </row>
    <row r="676" spans="1:30" ht="13.2" customHeight="1">
      <c r="A676" s="239"/>
      <c r="B676" s="238"/>
      <c r="C676" s="358"/>
      <c r="D676" s="345"/>
      <c r="E676" s="152"/>
      <c r="F676" s="194"/>
      <c r="G676" s="451"/>
      <c r="H676" s="451"/>
      <c r="I676" s="451"/>
      <c r="J676" s="451"/>
      <c r="K676" s="451"/>
      <c r="L676" s="451"/>
      <c r="M676" s="810"/>
      <c r="N676" s="810"/>
      <c r="O676" s="810"/>
      <c r="P676" s="810"/>
      <c r="Q676" s="810"/>
      <c r="R676" s="810"/>
      <c r="S676" s="810"/>
      <c r="T676" s="810"/>
      <c r="U676" s="810"/>
      <c r="V676" s="810"/>
      <c r="W676" s="810"/>
      <c r="X676" s="810"/>
      <c r="Y676" s="810"/>
      <c r="Z676" s="810"/>
      <c r="AA676" s="382"/>
      <c r="AB676" s="342"/>
      <c r="AC676" s="343"/>
      <c r="AD676" s="344"/>
    </row>
    <row r="677" spans="1:30" ht="13.2" customHeight="1">
      <c r="A677" s="239"/>
      <c r="B677" s="238"/>
      <c r="C677" s="358"/>
      <c r="D677" s="345" t="s">
        <v>310</v>
      </c>
      <c r="E677" s="1109" t="s">
        <v>1389</v>
      </c>
      <c r="F677" s="194"/>
      <c r="G677" s="1709" t="s">
        <v>114</v>
      </c>
      <c r="H677" s="1709"/>
      <c r="I677" s="1709"/>
      <c r="J677" s="1709"/>
      <c r="K677" s="1709"/>
      <c r="L677" s="1709"/>
      <c r="M677" s="1710"/>
      <c r="N677" s="1174" t="s">
        <v>113</v>
      </c>
      <c r="O677" s="1175"/>
      <c r="P677" s="1175"/>
      <c r="Q677" s="1175"/>
      <c r="R677" s="1175"/>
      <c r="S677" s="1175"/>
      <c r="T677" s="1175"/>
      <c r="U677" s="1175"/>
      <c r="V677" s="1176"/>
      <c r="AB677" s="1324" t="s">
        <v>1246</v>
      </c>
      <c r="AC677" s="1325"/>
      <c r="AD677" s="1326"/>
    </row>
    <row r="678" spans="1:30" ht="13.2" customHeight="1">
      <c r="A678" s="239"/>
      <c r="B678" s="238"/>
      <c r="C678" s="358"/>
      <c r="D678" s="345"/>
      <c r="E678" s="1109"/>
      <c r="F678" s="194"/>
      <c r="G678" s="1709"/>
      <c r="H678" s="1709"/>
      <c r="I678" s="1709"/>
      <c r="J678" s="1709"/>
      <c r="K678" s="1709"/>
      <c r="L678" s="1709"/>
      <c r="M678" s="1710"/>
      <c r="N678" s="1177"/>
      <c r="O678" s="1178"/>
      <c r="P678" s="1178"/>
      <c r="Q678" s="1178"/>
      <c r="R678" s="1178"/>
      <c r="S678" s="1178"/>
      <c r="T678" s="1178"/>
      <c r="U678" s="1178"/>
      <c r="V678" s="1179"/>
      <c r="AB678" s="1324"/>
      <c r="AC678" s="1325"/>
      <c r="AD678" s="1326"/>
    </row>
    <row r="679" spans="1:30" ht="13.2" customHeight="1">
      <c r="A679" s="239"/>
      <c r="B679" s="238"/>
      <c r="C679" s="358"/>
      <c r="D679" s="345"/>
      <c r="E679" s="81"/>
      <c r="F679" s="194"/>
      <c r="AB679" s="1324"/>
      <c r="AC679" s="1325"/>
      <c r="AD679" s="1326"/>
    </row>
    <row r="680" spans="1:30" ht="13.2" customHeight="1">
      <c r="A680" s="239"/>
      <c r="B680" s="238"/>
      <c r="C680" s="358"/>
      <c r="D680" s="345"/>
      <c r="E680" s="81"/>
      <c r="F680" s="194"/>
      <c r="G680" s="1" t="s">
        <v>1390</v>
      </c>
      <c r="AB680" s="342"/>
      <c r="AC680" s="343"/>
      <c r="AD680" s="344"/>
    </row>
    <row r="681" spans="1:30" ht="13.2" customHeight="1">
      <c r="A681" s="239"/>
      <c r="B681" s="238"/>
      <c r="C681" s="358"/>
      <c r="D681" s="345"/>
      <c r="E681" s="81"/>
      <c r="F681" s="194"/>
      <c r="G681" s="1808"/>
      <c r="H681" s="1809"/>
      <c r="I681" s="1809"/>
      <c r="J681" s="1809"/>
      <c r="K681" s="1809"/>
      <c r="L681" s="1809"/>
      <c r="M681" s="1809"/>
      <c r="N681" s="1809"/>
      <c r="O681" s="1809"/>
      <c r="P681" s="1809"/>
      <c r="Q681" s="1809"/>
      <c r="R681" s="1809"/>
      <c r="S681" s="1809"/>
      <c r="T681" s="1809"/>
      <c r="U681" s="1809"/>
      <c r="V681" s="1809"/>
      <c r="W681" s="1809"/>
      <c r="X681" s="1809"/>
      <c r="Y681" s="1809"/>
      <c r="Z681" s="1810"/>
      <c r="AB681" s="342"/>
      <c r="AC681" s="343"/>
      <c r="AD681" s="344"/>
    </row>
    <row r="682" spans="1:30" ht="13.2" customHeight="1">
      <c r="A682" s="239"/>
      <c r="B682" s="238"/>
      <c r="C682" s="358"/>
      <c r="D682" s="345"/>
      <c r="E682" s="81"/>
      <c r="F682" s="194"/>
      <c r="G682" s="1811"/>
      <c r="H682" s="1812"/>
      <c r="I682" s="1812"/>
      <c r="J682" s="1812"/>
      <c r="K682" s="1812"/>
      <c r="L682" s="1812"/>
      <c r="M682" s="1812"/>
      <c r="N682" s="1812"/>
      <c r="O682" s="1812"/>
      <c r="P682" s="1812"/>
      <c r="Q682" s="1812"/>
      <c r="R682" s="1812"/>
      <c r="S682" s="1812"/>
      <c r="T682" s="1812"/>
      <c r="U682" s="1812"/>
      <c r="V682" s="1812"/>
      <c r="W682" s="1812"/>
      <c r="X682" s="1812"/>
      <c r="Y682" s="1812"/>
      <c r="Z682" s="1813"/>
      <c r="AB682" s="342"/>
      <c r="AC682" s="343"/>
      <c r="AD682" s="344"/>
    </row>
    <row r="683" spans="1:30" ht="13.2" customHeight="1">
      <c r="A683" s="239"/>
      <c r="B683" s="238"/>
      <c r="C683" s="358"/>
      <c r="D683" s="345"/>
      <c r="E683" s="81"/>
      <c r="F683" s="194"/>
      <c r="G683" s="1814"/>
      <c r="H683" s="1815"/>
      <c r="I683" s="1815"/>
      <c r="J683" s="1815"/>
      <c r="K683" s="1815"/>
      <c r="L683" s="1815"/>
      <c r="M683" s="1815"/>
      <c r="N683" s="1815"/>
      <c r="O683" s="1815"/>
      <c r="P683" s="1815"/>
      <c r="Q683" s="1815"/>
      <c r="R683" s="1815"/>
      <c r="S683" s="1815"/>
      <c r="T683" s="1815"/>
      <c r="U683" s="1815"/>
      <c r="V683" s="1815"/>
      <c r="W683" s="1815"/>
      <c r="X683" s="1815"/>
      <c r="Y683" s="1815"/>
      <c r="Z683" s="1816"/>
      <c r="AB683" s="342"/>
      <c r="AC683" s="343"/>
      <c r="AD683" s="344"/>
    </row>
    <row r="684" spans="1:30" ht="13.2" customHeight="1">
      <c r="A684" s="826"/>
      <c r="B684" s="840"/>
      <c r="C684" s="226"/>
      <c r="D684" s="227"/>
      <c r="E684" s="169"/>
      <c r="F684" s="198"/>
      <c r="G684" s="304"/>
      <c r="H684" s="304"/>
      <c r="I684" s="304"/>
      <c r="J684" s="304"/>
      <c r="K684" s="304"/>
      <c r="L684" s="304"/>
      <c r="M684" s="304"/>
      <c r="N684" s="304"/>
      <c r="O684" s="304"/>
      <c r="P684" s="304"/>
      <c r="Q684" s="304"/>
      <c r="R684" s="304"/>
      <c r="S684" s="304"/>
      <c r="T684" s="304"/>
      <c r="U684" s="304"/>
      <c r="V684" s="304"/>
      <c r="W684" s="304"/>
      <c r="X684" s="304"/>
      <c r="Y684" s="304"/>
      <c r="Z684" s="304"/>
      <c r="AA684" s="84"/>
      <c r="AB684" s="153"/>
      <c r="AC684" s="154"/>
      <c r="AD684" s="155"/>
    </row>
    <row r="685" spans="1:30" ht="13.2" customHeight="1">
      <c r="A685" s="828"/>
      <c r="B685" s="841"/>
      <c r="C685" s="829"/>
      <c r="D685" s="804"/>
      <c r="E685" s="405"/>
      <c r="F685" s="409"/>
      <c r="G685" s="409"/>
      <c r="H685" s="842"/>
      <c r="I685" s="843"/>
      <c r="J685" s="843"/>
      <c r="K685" s="843"/>
      <c r="L685" s="843"/>
      <c r="M685" s="842"/>
      <c r="N685" s="844"/>
      <c r="O685" s="410"/>
      <c r="P685" s="410"/>
      <c r="Q685" s="410"/>
      <c r="R685" s="410"/>
      <c r="S685" s="410"/>
      <c r="T685" s="410"/>
      <c r="U685" s="410"/>
      <c r="V685" s="410"/>
      <c r="W685" s="410"/>
      <c r="X685" s="410"/>
      <c r="Y685" s="410"/>
      <c r="Z685" s="410"/>
      <c r="AA685" s="410"/>
      <c r="AB685" s="419"/>
      <c r="AC685" s="420"/>
      <c r="AD685" s="421"/>
    </row>
    <row r="686" spans="1:30" ht="13.2" customHeight="1">
      <c r="A686" s="1085" t="s">
        <v>981</v>
      </c>
      <c r="B686" s="238"/>
      <c r="C686" s="358"/>
      <c r="D686" s="345"/>
      <c r="E686" s="81"/>
      <c r="F686" s="194"/>
      <c r="G686" s="1829" t="s">
        <v>156</v>
      </c>
      <c r="H686" s="1829"/>
      <c r="I686" s="1829"/>
      <c r="J686" s="1829"/>
      <c r="K686" s="1829"/>
      <c r="L686" s="1829"/>
      <c r="M686" s="1829"/>
      <c r="N686" s="1383" t="s">
        <v>1391</v>
      </c>
      <c r="O686" s="1485"/>
      <c r="P686" s="1485"/>
      <c r="Q686" s="1485"/>
      <c r="R686" s="1485"/>
      <c r="S686" s="1485"/>
      <c r="T686" s="1485"/>
      <c r="U686" s="1485"/>
      <c r="V686" s="1384"/>
      <c r="W686" s="382"/>
      <c r="X686" s="382"/>
      <c r="Y686" s="382"/>
      <c r="Z686" s="382"/>
      <c r="AA686" s="382"/>
      <c r="AB686" s="141"/>
      <c r="AC686" s="142"/>
      <c r="AD686" s="143"/>
    </row>
    <row r="687" spans="1:30" ht="13.2" customHeight="1">
      <c r="A687" s="1085"/>
      <c r="B687" s="238"/>
      <c r="C687" s="358"/>
      <c r="D687" s="345"/>
      <c r="E687" s="81"/>
      <c r="F687" s="194"/>
      <c r="G687" s="1829" t="s">
        <v>1392</v>
      </c>
      <c r="H687" s="1829"/>
      <c r="I687" s="1829"/>
      <c r="J687" s="1829"/>
      <c r="K687" s="1829"/>
      <c r="L687" s="1829"/>
      <c r="M687" s="1829"/>
      <c r="N687" s="1385"/>
      <c r="O687" s="1486"/>
      <c r="P687" s="1486"/>
      <c r="Q687" s="1486"/>
      <c r="R687" s="1486"/>
      <c r="S687" s="1486"/>
      <c r="T687" s="1486"/>
      <c r="U687" s="1486"/>
      <c r="V687" s="1386"/>
      <c r="W687" s="382"/>
      <c r="X687" s="382"/>
      <c r="Y687" s="382"/>
      <c r="Z687" s="382"/>
      <c r="AA687" s="382"/>
      <c r="AB687" s="141"/>
      <c r="AC687" s="142"/>
      <c r="AD687" s="143"/>
    </row>
    <row r="688" spans="1:30" ht="13.2" customHeight="1">
      <c r="A688" s="1085"/>
      <c r="B688" s="238"/>
      <c r="C688" s="358"/>
      <c r="D688" s="345"/>
      <c r="E688" s="81"/>
      <c r="AB688" s="141"/>
      <c r="AC688" s="142"/>
      <c r="AD688" s="143"/>
    </row>
    <row r="689" spans="1:30" ht="13.2" customHeight="1">
      <c r="A689" s="81"/>
      <c r="B689" s="238"/>
      <c r="C689" s="358"/>
      <c r="D689" s="345"/>
      <c r="E689" s="81"/>
      <c r="G689" s="9" t="s">
        <v>1393</v>
      </c>
      <c r="H689" s="9"/>
      <c r="I689" s="9"/>
      <c r="J689" s="9"/>
      <c r="K689" s="9"/>
      <c r="L689" s="9"/>
      <c r="M689" s="9"/>
      <c r="N689" s="9"/>
      <c r="O689" s="9"/>
      <c r="P689" s="9"/>
      <c r="Q689" s="9"/>
      <c r="R689" s="9"/>
      <c r="Z689" s="65"/>
      <c r="AB689" s="141"/>
      <c r="AC689" s="142"/>
      <c r="AD689" s="143"/>
    </row>
    <row r="690" spans="1:30" ht="13.2" customHeight="1">
      <c r="A690" s="81"/>
      <c r="B690" s="1"/>
      <c r="C690" s="358"/>
      <c r="D690" s="345"/>
      <c r="E690" s="81"/>
      <c r="M690" s="1195" t="s">
        <v>852</v>
      </c>
      <c r="N690" s="1196"/>
      <c r="O690" s="1196"/>
      <c r="P690" s="1196"/>
      <c r="Q690" s="1196"/>
      <c r="R690" s="1196"/>
      <c r="S690" s="1196"/>
      <c r="T690" s="1196"/>
      <c r="U690" s="1196"/>
      <c r="V690" s="1197"/>
      <c r="W690" s="9"/>
      <c r="X690" s="9"/>
      <c r="Y690" s="9"/>
      <c r="Z690" s="65"/>
      <c r="AB690" s="141"/>
      <c r="AC690" s="142"/>
      <c r="AD690" s="143"/>
    </row>
    <row r="691" spans="1:30" ht="13.2" customHeight="1">
      <c r="A691" s="81"/>
      <c r="B691" s="1"/>
      <c r="C691" s="341"/>
      <c r="D691" s="345"/>
      <c r="E691" s="81"/>
      <c r="M691" s="1823"/>
      <c r="N691" s="1824"/>
      <c r="O691" s="1824"/>
      <c r="P691" s="1824"/>
      <c r="Q691" s="1824"/>
      <c r="R691" s="1824"/>
      <c r="S691" s="1824"/>
      <c r="T691" s="1824"/>
      <c r="U691" s="1824"/>
      <c r="V691" s="1825"/>
      <c r="W691" s="9"/>
      <c r="X691" s="9"/>
      <c r="Y691" s="9"/>
      <c r="Z691" s="65"/>
      <c r="AB691" s="141"/>
      <c r="AC691" s="142"/>
      <c r="AD691" s="143"/>
    </row>
    <row r="692" spans="1:30" ht="13.2" customHeight="1">
      <c r="A692" s="81"/>
      <c r="B692" s="238"/>
      <c r="C692" s="229"/>
      <c r="D692" s="230"/>
      <c r="E692" s="83"/>
      <c r="M692" s="1826"/>
      <c r="N692" s="1827"/>
      <c r="O692" s="1827"/>
      <c r="P692" s="1827"/>
      <c r="Q692" s="1827"/>
      <c r="R692" s="1827"/>
      <c r="S692" s="1827"/>
      <c r="T692" s="1827"/>
      <c r="U692" s="1827"/>
      <c r="V692" s="1828"/>
      <c r="W692" s="9"/>
      <c r="X692" s="9"/>
      <c r="Y692" s="9"/>
      <c r="Z692" s="65"/>
      <c r="AB692" s="141"/>
      <c r="AC692" s="142"/>
      <c r="AD692" s="143"/>
    </row>
    <row r="693" spans="1:30" ht="13.2" customHeight="1">
      <c r="A693" s="947"/>
      <c r="B693" s="948"/>
      <c r="C693" s="949"/>
      <c r="D693" s="950"/>
      <c r="E693" s="947"/>
      <c r="F693" s="620"/>
      <c r="G693" s="116"/>
      <c r="H693" s="116"/>
      <c r="I693" s="116"/>
      <c r="J693" s="116"/>
      <c r="K693" s="116"/>
      <c r="L693" s="116"/>
      <c r="M693" s="455"/>
      <c r="N693" s="455"/>
      <c r="O693" s="455"/>
      <c r="P693" s="455"/>
      <c r="Q693" s="455"/>
      <c r="R693" s="455"/>
      <c r="S693" s="455"/>
      <c r="T693" s="455"/>
      <c r="U693" s="455"/>
      <c r="V693" s="455"/>
      <c r="W693" s="951"/>
      <c r="X693" s="951"/>
      <c r="Y693" s="951"/>
      <c r="Z693" s="952"/>
      <c r="AA693" s="623"/>
      <c r="AB693" s="953"/>
      <c r="AC693" s="954"/>
      <c r="AD693" s="955"/>
    </row>
    <row r="694" spans="1:30" ht="13.2" customHeight="1">
      <c r="A694" s="81"/>
      <c r="B694" s="845"/>
      <c r="C694" s="846"/>
      <c r="D694" s="847"/>
      <c r="E694" s="81"/>
      <c r="H694" s="219"/>
      <c r="I694" s="219"/>
      <c r="J694" s="219"/>
      <c r="K694" s="219"/>
      <c r="L694" s="219"/>
      <c r="M694" s="848"/>
      <c r="N694" s="65"/>
      <c r="O694" s="65"/>
      <c r="P694" s="65"/>
      <c r="Q694" s="65"/>
      <c r="R694" s="65"/>
      <c r="S694" s="65"/>
      <c r="T694" s="65"/>
      <c r="U694" s="65"/>
      <c r="V694" s="65"/>
      <c r="W694" s="65"/>
      <c r="X694" s="65"/>
      <c r="Y694" s="65"/>
      <c r="Z694" s="65"/>
      <c r="AB694" s="141"/>
      <c r="AC694" s="142"/>
      <c r="AD694" s="143"/>
    </row>
    <row r="695" spans="1:30" ht="13.2" customHeight="1">
      <c r="A695" s="81"/>
      <c r="B695" s="195">
        <v>27</v>
      </c>
      <c r="C695" s="338" t="s">
        <v>1394</v>
      </c>
      <c r="D695" s="1092" t="s">
        <v>310</v>
      </c>
      <c r="E695" s="1085" t="s">
        <v>1395</v>
      </c>
      <c r="G695" s="1709" t="s">
        <v>114</v>
      </c>
      <c r="H695" s="1709"/>
      <c r="I695" s="1709"/>
      <c r="J695" s="1709"/>
      <c r="K695" s="1709"/>
      <c r="L695" s="1709"/>
      <c r="M695" s="1710"/>
      <c r="N695" s="1174" t="s">
        <v>113</v>
      </c>
      <c r="O695" s="1175"/>
      <c r="P695" s="1175"/>
      <c r="Q695" s="1175"/>
      <c r="R695" s="1175"/>
      <c r="S695" s="1175"/>
      <c r="T695" s="1175"/>
      <c r="U695" s="1175"/>
      <c r="V695" s="1176"/>
      <c r="AB695" s="1324" t="s">
        <v>198</v>
      </c>
      <c r="AC695" s="1325"/>
      <c r="AD695" s="1326"/>
    </row>
    <row r="696" spans="1:30" ht="13.2" customHeight="1">
      <c r="A696" s="81"/>
      <c r="B696" s="1"/>
      <c r="C696" s="1"/>
      <c r="D696" s="1092"/>
      <c r="E696" s="1085"/>
      <c r="G696" s="1709"/>
      <c r="H696" s="1709"/>
      <c r="I696" s="1709"/>
      <c r="J696" s="1709"/>
      <c r="K696" s="1709"/>
      <c r="L696" s="1709"/>
      <c r="M696" s="1710"/>
      <c r="N696" s="1177"/>
      <c r="O696" s="1178"/>
      <c r="P696" s="1178"/>
      <c r="Q696" s="1178"/>
      <c r="R696" s="1178"/>
      <c r="S696" s="1178"/>
      <c r="T696" s="1178"/>
      <c r="U696" s="1178"/>
      <c r="V696" s="1179"/>
      <c r="AB696" s="1324"/>
      <c r="AC696" s="1325"/>
      <c r="AD696" s="1326"/>
    </row>
    <row r="697" spans="1:30" ht="13.2" customHeight="1">
      <c r="A697" s="81"/>
      <c r="B697" s="195"/>
      <c r="C697" s="338"/>
      <c r="D697" s="1092"/>
      <c r="E697" s="1085"/>
      <c r="N697" s="1331" t="s">
        <v>203</v>
      </c>
      <c r="O697" s="1331"/>
      <c r="P697" s="1331"/>
      <c r="Q697" s="1331"/>
      <c r="R697" s="1331"/>
      <c r="S697" s="1331"/>
      <c r="T697" s="1331"/>
      <c r="U697" s="1331"/>
      <c r="V697" s="1331"/>
      <c r="W697" s="1331"/>
      <c r="X697" s="1331"/>
      <c r="Y697" s="1331"/>
      <c r="AB697" s="1324"/>
      <c r="AC697" s="1325"/>
      <c r="AD697" s="1326"/>
    </row>
    <row r="698" spans="1:30" ht="13.2" customHeight="1">
      <c r="A698" s="81"/>
      <c r="B698" s="195"/>
      <c r="C698" s="338"/>
      <c r="D698" s="1092"/>
      <c r="E698" s="1085"/>
      <c r="AB698" s="1324"/>
      <c r="AC698" s="1325"/>
      <c r="AD698" s="1326"/>
    </row>
    <row r="699" spans="1:30" ht="13.2" customHeight="1">
      <c r="A699" s="81"/>
      <c r="B699" s="195"/>
      <c r="C699" s="338"/>
      <c r="D699" s="1092"/>
      <c r="E699" s="1085"/>
      <c r="G699" s="1195" t="s">
        <v>853</v>
      </c>
      <c r="H699" s="1196"/>
      <c r="I699" s="1196"/>
      <c r="J699" s="1196"/>
      <c r="K699" s="1196"/>
      <c r="L699" s="1196"/>
      <c r="M699" s="1196"/>
      <c r="N699" s="1196"/>
      <c r="O699" s="1196"/>
      <c r="P699" s="1196"/>
      <c r="Q699" s="1196"/>
      <c r="R699" s="1197"/>
      <c r="S699" s="1296" t="s">
        <v>854</v>
      </c>
      <c r="T699" s="1296"/>
      <c r="U699" s="1296"/>
      <c r="V699" s="1296"/>
      <c r="W699" s="1296"/>
      <c r="X699" s="1296"/>
      <c r="AB699" s="342"/>
      <c r="AC699" s="343"/>
      <c r="AD699" s="344"/>
    </row>
    <row r="700" spans="1:30" ht="13.2" customHeight="1">
      <c r="A700" s="81"/>
      <c r="B700" s="195"/>
      <c r="C700" s="338"/>
      <c r="D700" s="1092"/>
      <c r="E700" s="1085"/>
      <c r="G700" s="1817" t="s">
        <v>855</v>
      </c>
      <c r="H700" s="1818"/>
      <c r="I700" s="1818"/>
      <c r="J700" s="1818"/>
      <c r="K700" s="1818"/>
      <c r="L700" s="1818"/>
      <c r="M700" s="1818"/>
      <c r="N700" s="1818"/>
      <c r="O700" s="1818"/>
      <c r="P700" s="1818"/>
      <c r="Q700" s="1818"/>
      <c r="R700" s="1819"/>
      <c r="S700" s="1792"/>
      <c r="T700" s="1793"/>
      <c r="U700" s="1793"/>
      <c r="V700" s="1793"/>
      <c r="W700" s="1793"/>
      <c r="X700" s="1796" t="s">
        <v>88</v>
      </c>
      <c r="AB700" s="342"/>
      <c r="AC700" s="343"/>
      <c r="AD700" s="344"/>
    </row>
    <row r="701" spans="1:30" ht="13.2" customHeight="1">
      <c r="A701" s="81"/>
      <c r="B701" s="195"/>
      <c r="C701" s="338"/>
      <c r="D701" s="1092"/>
      <c r="E701" s="1085"/>
      <c r="G701" s="1820"/>
      <c r="H701" s="1821"/>
      <c r="I701" s="1821"/>
      <c r="J701" s="1821"/>
      <c r="K701" s="1821"/>
      <c r="L701" s="1821"/>
      <c r="M701" s="1821"/>
      <c r="N701" s="1821"/>
      <c r="O701" s="1821"/>
      <c r="P701" s="1821"/>
      <c r="Q701" s="1821"/>
      <c r="R701" s="1822"/>
      <c r="S701" s="1799"/>
      <c r="T701" s="1800"/>
      <c r="U701" s="1800"/>
      <c r="V701" s="1800"/>
      <c r="W701" s="1800"/>
      <c r="X701" s="1801"/>
      <c r="AB701" s="342"/>
      <c r="AC701" s="343"/>
      <c r="AD701" s="344"/>
    </row>
    <row r="702" spans="1:30" ht="13.2" customHeight="1">
      <c r="A702" s="81"/>
      <c r="B702" s="195"/>
      <c r="C702" s="338"/>
      <c r="D702" s="1092"/>
      <c r="E702" s="1085"/>
      <c r="G702" s="1786" t="s">
        <v>856</v>
      </c>
      <c r="H702" s="1787"/>
      <c r="I702" s="1787"/>
      <c r="J702" s="1787"/>
      <c r="K702" s="1787"/>
      <c r="L702" s="1787"/>
      <c r="M702" s="1787"/>
      <c r="N702" s="1787"/>
      <c r="O702" s="1787"/>
      <c r="P702" s="1787"/>
      <c r="Q702" s="1787"/>
      <c r="R702" s="1788"/>
      <c r="S702" s="1792"/>
      <c r="T702" s="1793"/>
      <c r="U702" s="1793"/>
      <c r="V702" s="1793"/>
      <c r="W702" s="1793"/>
      <c r="X702" s="1796" t="s">
        <v>88</v>
      </c>
      <c r="AB702" s="342"/>
      <c r="AC702" s="343"/>
      <c r="AD702" s="344"/>
    </row>
    <row r="703" spans="1:30" ht="13.2" customHeight="1">
      <c r="A703" s="81"/>
      <c r="B703" s="195"/>
      <c r="C703" s="338"/>
      <c r="D703" s="1092"/>
      <c r="E703" s="1085"/>
      <c r="G703" s="1789"/>
      <c r="H703" s="1790"/>
      <c r="I703" s="1790"/>
      <c r="J703" s="1790"/>
      <c r="K703" s="1790"/>
      <c r="L703" s="1790"/>
      <c r="M703" s="1790"/>
      <c r="N703" s="1790"/>
      <c r="O703" s="1790"/>
      <c r="P703" s="1790"/>
      <c r="Q703" s="1790"/>
      <c r="R703" s="1791"/>
      <c r="S703" s="1799"/>
      <c r="T703" s="1800"/>
      <c r="U703" s="1800"/>
      <c r="V703" s="1800"/>
      <c r="W703" s="1800"/>
      <c r="X703" s="1801"/>
      <c r="AB703" s="342"/>
      <c r="AC703" s="343"/>
      <c r="AD703" s="344"/>
    </row>
    <row r="704" spans="1:30" ht="13.2" customHeight="1">
      <c r="A704" s="81"/>
      <c r="B704" s="195"/>
      <c r="C704" s="338"/>
      <c r="D704" s="1092"/>
      <c r="E704" s="1085"/>
      <c r="G704" s="1802" t="s">
        <v>857</v>
      </c>
      <c r="H704" s="1803"/>
      <c r="I704" s="1803"/>
      <c r="J704" s="1803"/>
      <c r="K704" s="1803"/>
      <c r="L704" s="1803"/>
      <c r="M704" s="1803"/>
      <c r="N704" s="1803"/>
      <c r="O704" s="1803"/>
      <c r="P704" s="1803"/>
      <c r="Q704" s="1803"/>
      <c r="R704" s="1804"/>
      <c r="S704" s="1792"/>
      <c r="T704" s="1793"/>
      <c r="U704" s="1793"/>
      <c r="V704" s="1793"/>
      <c r="W704" s="1793"/>
      <c r="X704" s="1796" t="s">
        <v>88</v>
      </c>
      <c r="AB704" s="342"/>
      <c r="AC704" s="343"/>
      <c r="AD704" s="344"/>
    </row>
    <row r="705" spans="1:30" ht="13.2" customHeight="1">
      <c r="A705" s="81"/>
      <c r="B705" s="195"/>
      <c r="C705" s="338"/>
      <c r="D705" s="1092"/>
      <c r="E705" s="1085"/>
      <c r="G705" s="1805"/>
      <c r="H705" s="1806"/>
      <c r="I705" s="1806"/>
      <c r="J705" s="1806"/>
      <c r="K705" s="1806"/>
      <c r="L705" s="1806"/>
      <c r="M705" s="1806"/>
      <c r="N705" s="1806"/>
      <c r="O705" s="1806"/>
      <c r="P705" s="1806"/>
      <c r="Q705" s="1806"/>
      <c r="R705" s="1807"/>
      <c r="S705" s="1799"/>
      <c r="T705" s="1800"/>
      <c r="U705" s="1800"/>
      <c r="V705" s="1800"/>
      <c r="W705" s="1800"/>
      <c r="X705" s="1801"/>
      <c r="AB705" s="342"/>
      <c r="AC705" s="343"/>
      <c r="AD705" s="344"/>
    </row>
    <row r="706" spans="1:30" ht="13.2" customHeight="1">
      <c r="A706" s="81"/>
      <c r="B706" s="195"/>
      <c r="C706" s="338"/>
      <c r="D706" s="1092"/>
      <c r="E706" s="1085"/>
      <c r="G706" s="1786" t="s">
        <v>858</v>
      </c>
      <c r="H706" s="1787"/>
      <c r="I706" s="1787"/>
      <c r="J706" s="1787"/>
      <c r="K706" s="1787"/>
      <c r="L706" s="1787"/>
      <c r="M706" s="1787"/>
      <c r="N706" s="1787"/>
      <c r="O706" s="1787"/>
      <c r="P706" s="1787"/>
      <c r="Q706" s="1787"/>
      <c r="R706" s="1788"/>
      <c r="S706" s="1792"/>
      <c r="T706" s="1793"/>
      <c r="U706" s="1793"/>
      <c r="V706" s="1793"/>
      <c r="W706" s="1793"/>
      <c r="X706" s="1796" t="s">
        <v>88</v>
      </c>
      <c r="AB706" s="342"/>
      <c r="AC706" s="343"/>
      <c r="AD706" s="344"/>
    </row>
    <row r="707" spans="1:30" ht="13.2" customHeight="1">
      <c r="A707" s="81"/>
      <c r="B707" s="195"/>
      <c r="C707" s="338"/>
      <c r="D707" s="1092"/>
      <c r="E707" s="1085"/>
      <c r="G707" s="1789"/>
      <c r="H707" s="1790"/>
      <c r="I707" s="1790"/>
      <c r="J707" s="1790"/>
      <c r="K707" s="1790"/>
      <c r="L707" s="1790"/>
      <c r="M707" s="1790"/>
      <c r="N707" s="1790"/>
      <c r="O707" s="1790"/>
      <c r="P707" s="1790"/>
      <c r="Q707" s="1790"/>
      <c r="R707" s="1791"/>
      <c r="S707" s="1799"/>
      <c r="T707" s="1800"/>
      <c r="U707" s="1800"/>
      <c r="V707" s="1800"/>
      <c r="W707" s="1800"/>
      <c r="X707" s="1801"/>
      <c r="AB707" s="342"/>
      <c r="AC707" s="343"/>
      <c r="AD707" s="344"/>
    </row>
    <row r="708" spans="1:30" ht="13.2" customHeight="1">
      <c r="A708" s="81"/>
      <c r="B708" s="195"/>
      <c r="C708" s="338"/>
      <c r="D708" s="1092"/>
      <c r="E708" s="1085"/>
      <c r="G708" s="1786" t="s">
        <v>201</v>
      </c>
      <c r="H708" s="1787"/>
      <c r="I708" s="1787"/>
      <c r="J708" s="1787"/>
      <c r="K708" s="1787"/>
      <c r="L708" s="1787"/>
      <c r="M708" s="1787"/>
      <c r="N708" s="1787"/>
      <c r="O708" s="1787"/>
      <c r="P708" s="1787"/>
      <c r="Q708" s="1787"/>
      <c r="R708" s="1788"/>
      <c r="S708" s="1792"/>
      <c r="T708" s="1793"/>
      <c r="U708" s="1793"/>
      <c r="V708" s="1793"/>
      <c r="W708" s="1793"/>
      <c r="X708" s="1796" t="s">
        <v>88</v>
      </c>
      <c r="AB708" s="342"/>
      <c r="AC708" s="343"/>
      <c r="AD708" s="344"/>
    </row>
    <row r="709" spans="1:30" ht="13.2" customHeight="1">
      <c r="A709" s="81"/>
      <c r="B709" s="195"/>
      <c r="C709" s="338"/>
      <c r="D709" s="1092"/>
      <c r="E709" s="1085"/>
      <c r="G709" s="1789"/>
      <c r="H709" s="1790"/>
      <c r="I709" s="1790"/>
      <c r="J709" s="1790"/>
      <c r="K709" s="1790"/>
      <c r="L709" s="1790"/>
      <c r="M709" s="1790"/>
      <c r="N709" s="1790"/>
      <c r="O709" s="1790"/>
      <c r="P709" s="1790"/>
      <c r="Q709" s="1790"/>
      <c r="R709" s="1791"/>
      <c r="S709" s="1799"/>
      <c r="T709" s="1800"/>
      <c r="U709" s="1800"/>
      <c r="V709" s="1800"/>
      <c r="W709" s="1800"/>
      <c r="X709" s="1801"/>
      <c r="AB709" s="342"/>
      <c r="AC709" s="343"/>
      <c r="AD709" s="344"/>
    </row>
    <row r="710" spans="1:30" ht="13.2" customHeight="1">
      <c r="A710" s="81"/>
      <c r="B710" s="195"/>
      <c r="C710" s="338"/>
      <c r="D710" s="1092"/>
      <c r="E710" s="1085"/>
      <c r="G710" s="1802" t="s">
        <v>202</v>
      </c>
      <c r="H710" s="1803"/>
      <c r="I710" s="1803"/>
      <c r="J710" s="1803"/>
      <c r="K710" s="1803"/>
      <c r="L710" s="1803"/>
      <c r="M710" s="1803"/>
      <c r="N710" s="1803"/>
      <c r="O710" s="1803"/>
      <c r="P710" s="1803"/>
      <c r="Q710" s="1803"/>
      <c r="R710" s="1804"/>
      <c r="S710" s="1792"/>
      <c r="T710" s="1793"/>
      <c r="U710" s="1793"/>
      <c r="V710" s="1793"/>
      <c r="W710" s="1793"/>
      <c r="X710" s="1796" t="s">
        <v>88</v>
      </c>
      <c r="AB710" s="342"/>
      <c r="AC710" s="343"/>
      <c r="AD710" s="344"/>
    </row>
    <row r="711" spans="1:30" ht="13.2" customHeight="1">
      <c r="A711" s="81"/>
      <c r="B711" s="195"/>
      <c r="C711" s="310"/>
      <c r="D711" s="330"/>
      <c r="E711" s="1085"/>
      <c r="G711" s="1805"/>
      <c r="H711" s="1806"/>
      <c r="I711" s="1806"/>
      <c r="J711" s="1806"/>
      <c r="K711" s="1806"/>
      <c r="L711" s="1806"/>
      <c r="M711" s="1806"/>
      <c r="N711" s="1806"/>
      <c r="O711" s="1806"/>
      <c r="P711" s="1806"/>
      <c r="Q711" s="1806"/>
      <c r="R711" s="1807"/>
      <c r="S711" s="1799"/>
      <c r="T711" s="1800"/>
      <c r="U711" s="1800"/>
      <c r="V711" s="1800"/>
      <c r="W711" s="1800"/>
      <c r="X711" s="1801"/>
      <c r="AB711" s="342"/>
      <c r="AC711" s="343"/>
      <c r="AD711" s="344"/>
    </row>
    <row r="712" spans="1:30" ht="13.2" customHeight="1">
      <c r="A712" s="81"/>
      <c r="B712" s="195"/>
      <c r="C712" s="310"/>
      <c r="D712" s="330"/>
      <c r="E712" s="1085"/>
      <c r="G712" s="1786" t="s">
        <v>859</v>
      </c>
      <c r="H712" s="1787"/>
      <c r="I712" s="1787"/>
      <c r="J712" s="1787"/>
      <c r="K712" s="1787"/>
      <c r="L712" s="1787"/>
      <c r="M712" s="1787"/>
      <c r="N712" s="1787"/>
      <c r="O712" s="1787"/>
      <c r="P712" s="1787"/>
      <c r="Q712" s="1787"/>
      <c r="R712" s="1788"/>
      <c r="S712" s="1792"/>
      <c r="T712" s="1793"/>
      <c r="U712" s="1793"/>
      <c r="V712" s="1793"/>
      <c r="W712" s="1793"/>
      <c r="X712" s="1796" t="s">
        <v>88</v>
      </c>
      <c r="AB712" s="342"/>
      <c r="AC712" s="343"/>
      <c r="AD712" s="344"/>
    </row>
    <row r="713" spans="1:30" ht="13.2" customHeight="1">
      <c r="A713" s="81"/>
      <c r="B713" s="195"/>
      <c r="C713" s="310"/>
      <c r="D713" s="330"/>
      <c r="E713" s="1085"/>
      <c r="G713" s="1789"/>
      <c r="H713" s="1790"/>
      <c r="I713" s="1790"/>
      <c r="J713" s="1790"/>
      <c r="K713" s="1790"/>
      <c r="L713" s="1790"/>
      <c r="M713" s="1790"/>
      <c r="N713" s="1790"/>
      <c r="O713" s="1790"/>
      <c r="P713" s="1790"/>
      <c r="Q713" s="1790"/>
      <c r="R713" s="1791"/>
      <c r="S713" s="1799"/>
      <c r="T713" s="1800"/>
      <c r="U713" s="1800"/>
      <c r="V713" s="1800"/>
      <c r="W713" s="1800"/>
      <c r="X713" s="1801"/>
      <c r="AB713" s="342"/>
      <c r="AC713" s="343"/>
      <c r="AD713" s="344"/>
    </row>
    <row r="714" spans="1:30" ht="13.2" customHeight="1">
      <c r="A714" s="81"/>
      <c r="B714" s="195"/>
      <c r="C714" s="310"/>
      <c r="D714" s="330"/>
      <c r="E714" s="1085"/>
      <c r="G714" s="1786" t="s">
        <v>860</v>
      </c>
      <c r="H714" s="1787"/>
      <c r="I714" s="1787"/>
      <c r="J714" s="1787"/>
      <c r="K714" s="1787"/>
      <c r="L714" s="1787"/>
      <c r="M714" s="1787"/>
      <c r="N714" s="1787"/>
      <c r="O714" s="1787"/>
      <c r="P714" s="1787"/>
      <c r="Q714" s="1787"/>
      <c r="R714" s="1788"/>
      <c r="S714" s="1792"/>
      <c r="T714" s="1793"/>
      <c r="U714" s="1793"/>
      <c r="V714" s="1793"/>
      <c r="W714" s="1793"/>
      <c r="X714" s="1796" t="s">
        <v>88</v>
      </c>
      <c r="AA714" s="73"/>
      <c r="AB714" s="342"/>
      <c r="AC714" s="343"/>
      <c r="AD714" s="344"/>
    </row>
    <row r="715" spans="1:30" ht="13.2" customHeight="1">
      <c r="A715" s="81"/>
      <c r="B715" s="195"/>
      <c r="C715" s="310"/>
      <c r="D715" s="330"/>
      <c r="E715" s="1085"/>
      <c r="G715" s="1789"/>
      <c r="H715" s="1790"/>
      <c r="I715" s="1790"/>
      <c r="J715" s="1790"/>
      <c r="K715" s="1790"/>
      <c r="L715" s="1790"/>
      <c r="M715" s="1790"/>
      <c r="N715" s="1790"/>
      <c r="O715" s="1790"/>
      <c r="P715" s="1790"/>
      <c r="Q715" s="1790"/>
      <c r="R715" s="1791"/>
      <c r="S715" s="1794"/>
      <c r="T715" s="1795"/>
      <c r="U715" s="1795"/>
      <c r="V715" s="1795"/>
      <c r="W715" s="1795"/>
      <c r="X715" s="1797"/>
      <c r="AA715" s="73"/>
      <c r="AB715" s="342"/>
      <c r="AC715" s="343"/>
      <c r="AD715" s="344"/>
    </row>
    <row r="716" spans="1:30" ht="13.2" customHeight="1">
      <c r="A716" s="81"/>
      <c r="B716" s="195"/>
      <c r="C716" s="310"/>
      <c r="D716" s="330"/>
      <c r="E716" s="1085"/>
      <c r="F716" s="72"/>
      <c r="G716" s="746"/>
      <c r="H716" s="746"/>
      <c r="I716" s="746"/>
      <c r="J716" s="746"/>
      <c r="K716" s="746"/>
      <c r="L716" s="746"/>
      <c r="M716" s="746"/>
      <c r="N716" s="746"/>
      <c r="O716" s="746"/>
      <c r="P716" s="746"/>
      <c r="Q716" s="746"/>
      <c r="R716" s="746"/>
      <c r="AA716" s="73"/>
      <c r="AB716" s="342"/>
      <c r="AC716" s="343"/>
      <c r="AD716" s="344"/>
    </row>
    <row r="717" spans="1:30" ht="13.2" customHeight="1">
      <c r="A717" s="81"/>
      <c r="B717" s="195"/>
      <c r="C717" s="310"/>
      <c r="D717" s="330"/>
      <c r="E717" s="1085"/>
      <c r="G717" s="1772" t="s">
        <v>1396</v>
      </c>
      <c r="H717" s="1772"/>
      <c r="I717" s="1772"/>
      <c r="J717" s="1772"/>
      <c r="K717" s="1772"/>
      <c r="L717" s="1772"/>
      <c r="M717" s="1772"/>
      <c r="N717" s="1772"/>
      <c r="O717" s="1772"/>
      <c r="P717" s="1772"/>
      <c r="Q717" s="1634"/>
      <c r="R717" s="1634"/>
      <c r="S717" s="1634"/>
      <c r="T717" s="1634"/>
      <c r="U717" s="1634"/>
      <c r="V717" s="1634"/>
      <c r="W717" s="1634"/>
      <c r="X717" s="1634"/>
      <c r="AB717" s="342"/>
      <c r="AC717" s="343"/>
      <c r="AD717" s="344"/>
    </row>
    <row r="718" spans="1:30" ht="13.2" customHeight="1">
      <c r="A718" s="81"/>
      <c r="B718" s="195"/>
      <c r="C718" s="310"/>
      <c r="D718" s="330"/>
      <c r="E718" s="1085"/>
      <c r="G718" s="219"/>
      <c r="H718" s="219"/>
      <c r="I718" s="219"/>
      <c r="J718" s="219"/>
      <c r="K718" s="219"/>
      <c r="L718" s="219"/>
      <c r="M718" s="219"/>
      <c r="N718" s="219"/>
      <c r="O718" s="219"/>
      <c r="P718" s="219"/>
      <c r="Q718" s="219"/>
      <c r="R718" s="219"/>
      <c r="AB718" s="342"/>
      <c r="AC718" s="343"/>
      <c r="AD718" s="344"/>
    </row>
    <row r="719" spans="1:30" ht="13.2" customHeight="1">
      <c r="A719" s="81"/>
      <c r="B719" s="195"/>
      <c r="C719" s="310"/>
      <c r="D719" s="330"/>
      <c r="E719" s="1085"/>
      <c r="G719" s="219"/>
      <c r="H719" s="219"/>
      <c r="I719" s="219"/>
      <c r="J719" s="219"/>
      <c r="K719" s="219"/>
      <c r="L719" s="219"/>
      <c r="M719" s="219"/>
      <c r="N719" s="219"/>
      <c r="O719" s="219"/>
      <c r="P719" s="219"/>
      <c r="Q719" s="219"/>
      <c r="R719" s="219"/>
      <c r="AB719" s="342"/>
      <c r="AC719" s="343"/>
      <c r="AD719" s="344"/>
    </row>
    <row r="720" spans="1:30" ht="13.2" customHeight="1">
      <c r="A720" s="81"/>
      <c r="B720" s="195"/>
      <c r="C720" s="310"/>
      <c r="D720" s="330"/>
      <c r="E720" s="1085"/>
      <c r="G720" s="219"/>
      <c r="H720" s="219"/>
      <c r="I720" s="219"/>
      <c r="J720" s="219"/>
      <c r="K720" s="219"/>
      <c r="L720" s="219"/>
      <c r="M720" s="219"/>
      <c r="N720" s="219"/>
      <c r="O720" s="219"/>
      <c r="P720" s="219"/>
      <c r="Q720" s="219"/>
      <c r="R720" s="219"/>
      <c r="AB720" s="342"/>
      <c r="AC720" s="343"/>
      <c r="AD720" s="344"/>
    </row>
    <row r="721" spans="1:30" ht="13.2" customHeight="1">
      <c r="A721" s="81"/>
      <c r="B721" s="195"/>
      <c r="C721" s="310"/>
      <c r="D721" s="330"/>
      <c r="E721" s="1085"/>
      <c r="G721" s="219"/>
      <c r="H721" s="219"/>
      <c r="I721" s="219"/>
      <c r="J721" s="219"/>
      <c r="K721" s="219"/>
      <c r="L721" s="219"/>
      <c r="M721" s="219"/>
      <c r="N721" s="219"/>
      <c r="O721" s="219"/>
      <c r="P721" s="219"/>
      <c r="Q721" s="219"/>
      <c r="R721" s="219"/>
      <c r="AB721" s="342"/>
      <c r="AC721" s="343"/>
      <c r="AD721" s="344"/>
    </row>
    <row r="722" spans="1:30" ht="13.2" customHeight="1">
      <c r="A722" s="81"/>
      <c r="B722" s="195"/>
      <c r="C722" s="310"/>
      <c r="D722" s="330"/>
      <c r="E722" s="1085"/>
      <c r="G722" s="219"/>
      <c r="H722" s="219"/>
      <c r="I722" s="219"/>
      <c r="J722" s="219"/>
      <c r="K722" s="219"/>
      <c r="L722" s="219"/>
      <c r="M722" s="219"/>
      <c r="N722" s="219"/>
      <c r="O722" s="219"/>
      <c r="P722" s="219"/>
      <c r="Q722" s="219"/>
      <c r="R722" s="219"/>
      <c r="AB722" s="342"/>
      <c r="AC722" s="343"/>
      <c r="AD722" s="344"/>
    </row>
    <row r="723" spans="1:30" ht="13.2" customHeight="1">
      <c r="A723" s="81"/>
      <c r="B723" s="195"/>
      <c r="C723" s="310"/>
      <c r="D723" s="330"/>
      <c r="E723" s="1085"/>
      <c r="G723" s="219"/>
      <c r="H723" s="219"/>
      <c r="I723" s="219"/>
      <c r="J723" s="219"/>
      <c r="K723" s="219"/>
      <c r="L723" s="219"/>
      <c r="M723" s="219"/>
      <c r="N723" s="219"/>
      <c r="O723" s="219"/>
      <c r="P723" s="219"/>
      <c r="Q723" s="219"/>
      <c r="R723" s="219"/>
      <c r="AB723" s="342"/>
      <c r="AC723" s="343"/>
      <c r="AD723" s="344"/>
    </row>
    <row r="724" spans="1:30" ht="13.2" customHeight="1">
      <c r="A724" s="169"/>
      <c r="B724" s="204"/>
      <c r="C724" s="112"/>
      <c r="D724" s="349"/>
      <c r="E724" s="1086"/>
      <c r="F724" s="84"/>
      <c r="G724" s="453"/>
      <c r="H724" s="453"/>
      <c r="I724" s="453"/>
      <c r="J724" s="453"/>
      <c r="K724" s="453"/>
      <c r="L724" s="453"/>
      <c r="M724" s="453"/>
      <c r="N724" s="453"/>
      <c r="O724" s="453"/>
      <c r="P724" s="453"/>
      <c r="Q724" s="453"/>
      <c r="R724" s="453"/>
      <c r="S724" s="84"/>
      <c r="T724" s="84"/>
      <c r="U724" s="84"/>
      <c r="V724" s="84"/>
      <c r="W724" s="84"/>
      <c r="X724" s="84"/>
      <c r="Y724" s="84"/>
      <c r="Z724" s="84"/>
      <c r="AA724" s="84"/>
      <c r="AB724" s="153"/>
      <c r="AC724" s="154"/>
      <c r="AD724" s="155"/>
    </row>
    <row r="725" spans="1:30" ht="13.2" customHeight="1">
      <c r="A725" s="405"/>
      <c r="B725" s="429"/>
      <c r="C725" s="407"/>
      <c r="D725" s="408"/>
      <c r="E725" s="426"/>
      <c r="F725" s="417"/>
      <c r="G725" s="746"/>
      <c r="H725" s="746"/>
      <c r="I725" s="746"/>
      <c r="J725" s="746"/>
      <c r="K725" s="746"/>
      <c r="L725" s="746"/>
      <c r="M725" s="746"/>
      <c r="N725" s="746"/>
      <c r="O725" s="746"/>
      <c r="P725" s="746"/>
      <c r="Q725" s="746"/>
      <c r="R725" s="746"/>
      <c r="S725" s="417"/>
      <c r="T725" s="417"/>
      <c r="U725" s="417"/>
      <c r="V725" s="417"/>
      <c r="W725" s="417"/>
      <c r="X725" s="417"/>
      <c r="Y725" s="417"/>
      <c r="Z725" s="417"/>
      <c r="AA725" s="417"/>
      <c r="AB725" s="419"/>
      <c r="AC725" s="420"/>
      <c r="AD725" s="421"/>
    </row>
    <row r="726" spans="1:30" ht="13.2" customHeight="1">
      <c r="A726" s="81"/>
      <c r="B726" s="195"/>
      <c r="C726" s="310"/>
      <c r="D726" s="330" t="s">
        <v>310</v>
      </c>
      <c r="E726" s="1798" t="s">
        <v>1397</v>
      </c>
      <c r="G726" s="1709" t="s">
        <v>114</v>
      </c>
      <c r="H726" s="1709"/>
      <c r="I726" s="1709"/>
      <c r="J726" s="1709"/>
      <c r="K726" s="1709"/>
      <c r="L726" s="1709"/>
      <c r="M726" s="1710"/>
      <c r="N726" s="1174" t="s">
        <v>113</v>
      </c>
      <c r="O726" s="1175"/>
      <c r="P726" s="1175"/>
      <c r="Q726" s="1175"/>
      <c r="R726" s="1175"/>
      <c r="S726" s="1175"/>
      <c r="T726" s="1175"/>
      <c r="U726" s="1175"/>
      <c r="V726" s="1176"/>
      <c r="AB726" s="1324" t="s">
        <v>198</v>
      </c>
      <c r="AC726" s="1325"/>
      <c r="AD726" s="1326"/>
    </row>
    <row r="727" spans="1:30" ht="13.2" customHeight="1">
      <c r="A727" s="81"/>
      <c r="B727" s="195"/>
      <c r="C727" s="310"/>
      <c r="D727" s="330"/>
      <c r="E727" s="1798"/>
      <c r="G727" s="1709"/>
      <c r="H727" s="1709"/>
      <c r="I727" s="1709"/>
      <c r="J727" s="1709"/>
      <c r="K727" s="1709"/>
      <c r="L727" s="1709"/>
      <c r="M727" s="1710"/>
      <c r="N727" s="1177"/>
      <c r="O727" s="1178"/>
      <c r="P727" s="1178"/>
      <c r="Q727" s="1178"/>
      <c r="R727" s="1178"/>
      <c r="S727" s="1178"/>
      <c r="T727" s="1178"/>
      <c r="U727" s="1178"/>
      <c r="V727" s="1179"/>
      <c r="AB727" s="1324"/>
      <c r="AC727" s="1325"/>
      <c r="AD727" s="1326"/>
    </row>
    <row r="728" spans="1:30" ht="13.2" customHeight="1">
      <c r="A728" s="81"/>
      <c r="B728" s="195"/>
      <c r="C728" s="310"/>
      <c r="D728" s="330"/>
      <c r="E728" s="1798"/>
      <c r="N728" s="1331" t="s">
        <v>203</v>
      </c>
      <c r="O728" s="1331"/>
      <c r="P728" s="1331"/>
      <c r="Q728" s="1331"/>
      <c r="R728" s="1331"/>
      <c r="S728" s="1331"/>
      <c r="T728" s="1331"/>
      <c r="U728" s="1331"/>
      <c r="V728" s="1331"/>
      <c r="W728" s="1331"/>
      <c r="X728" s="1331"/>
      <c r="Y728" s="1331"/>
      <c r="AB728" s="1324"/>
      <c r="AC728" s="1325"/>
      <c r="AD728" s="1326"/>
    </row>
    <row r="729" spans="1:30" ht="13.2" customHeight="1">
      <c r="A729" s="81"/>
      <c r="B729" s="195"/>
      <c r="C729" s="310"/>
      <c r="D729" s="330"/>
      <c r="E729" s="1798"/>
      <c r="AB729" s="1324"/>
      <c r="AC729" s="1325"/>
      <c r="AD729" s="1326"/>
    </row>
    <row r="730" spans="1:30" ht="13.2" customHeight="1">
      <c r="A730" s="81"/>
      <c r="B730" s="195"/>
      <c r="C730" s="310"/>
      <c r="D730" s="330"/>
      <c r="E730" s="1798"/>
      <c r="G730" s="219"/>
      <c r="H730" s="219"/>
      <c r="I730" s="219"/>
      <c r="J730" s="219"/>
      <c r="K730" s="219"/>
      <c r="L730" s="219"/>
      <c r="M730" s="219"/>
      <c r="N730" s="219"/>
      <c r="O730" s="219"/>
      <c r="P730" s="219"/>
      <c r="Q730" s="219"/>
      <c r="R730" s="219"/>
      <c r="AB730" s="342"/>
      <c r="AC730" s="343"/>
      <c r="AD730" s="344"/>
    </row>
    <row r="731" spans="1:30" ht="13.2" customHeight="1">
      <c r="A731" s="81"/>
      <c r="B731" s="195"/>
      <c r="C731" s="310"/>
      <c r="D731" s="330" t="s">
        <v>310</v>
      </c>
      <c r="E731" s="1085" t="s">
        <v>1398</v>
      </c>
      <c r="G731" s="1709" t="s">
        <v>114</v>
      </c>
      <c r="H731" s="1709"/>
      <c r="I731" s="1709"/>
      <c r="J731" s="1709"/>
      <c r="K731" s="1709"/>
      <c r="L731" s="1709"/>
      <c r="M731" s="1710"/>
      <c r="N731" s="1174" t="s">
        <v>113</v>
      </c>
      <c r="O731" s="1175"/>
      <c r="P731" s="1175"/>
      <c r="Q731" s="1175"/>
      <c r="R731" s="1175"/>
      <c r="S731" s="1175"/>
      <c r="T731" s="1175"/>
      <c r="U731" s="1175"/>
      <c r="V731" s="1176"/>
      <c r="AB731" s="1324" t="s">
        <v>198</v>
      </c>
      <c r="AC731" s="1325"/>
      <c r="AD731" s="1326"/>
    </row>
    <row r="732" spans="1:30" ht="13.2" customHeight="1">
      <c r="A732" s="81"/>
      <c r="B732" s="195"/>
      <c r="C732" s="310"/>
      <c r="D732" s="330"/>
      <c r="E732" s="1085"/>
      <c r="G732" s="1709"/>
      <c r="H732" s="1709"/>
      <c r="I732" s="1709"/>
      <c r="J732" s="1709"/>
      <c r="K732" s="1709"/>
      <c r="L732" s="1709"/>
      <c r="M732" s="1710"/>
      <c r="N732" s="1177"/>
      <c r="O732" s="1178"/>
      <c r="P732" s="1178"/>
      <c r="Q732" s="1178"/>
      <c r="R732" s="1178"/>
      <c r="S732" s="1178"/>
      <c r="T732" s="1178"/>
      <c r="U732" s="1178"/>
      <c r="V732" s="1179"/>
      <c r="AB732" s="1324"/>
      <c r="AC732" s="1325"/>
      <c r="AD732" s="1326"/>
    </row>
    <row r="733" spans="1:30" ht="13.2" customHeight="1">
      <c r="A733" s="81"/>
      <c r="B733" s="195"/>
      <c r="C733" s="310"/>
      <c r="D733" s="330"/>
      <c r="E733" s="1085"/>
      <c r="N733" s="1331" t="s">
        <v>203</v>
      </c>
      <c r="O733" s="1331"/>
      <c r="P733" s="1331"/>
      <c r="Q733" s="1331"/>
      <c r="R733" s="1331"/>
      <c r="S733" s="1331"/>
      <c r="T733" s="1331"/>
      <c r="U733" s="1331"/>
      <c r="V733" s="1331"/>
      <c r="W733" s="1331"/>
      <c r="X733" s="1331"/>
      <c r="Y733" s="1331"/>
      <c r="AB733" s="1324"/>
      <c r="AC733" s="1325"/>
      <c r="AD733" s="1326"/>
    </row>
    <row r="734" spans="1:30" ht="13.2" customHeight="1">
      <c r="A734" s="81"/>
      <c r="B734" s="195"/>
      <c r="C734" s="310"/>
      <c r="D734" s="330"/>
      <c r="E734" s="1085"/>
      <c r="F734" s="72"/>
      <c r="N734" s="84"/>
      <c r="O734" s="84"/>
      <c r="P734" s="84"/>
      <c r="Q734" s="84"/>
      <c r="R734" s="84"/>
      <c r="S734" s="84"/>
      <c r="T734" s="84"/>
      <c r="U734" s="84"/>
      <c r="V734" s="84"/>
      <c r="AB734" s="1324"/>
      <c r="AC734" s="1325"/>
      <c r="AD734" s="1326"/>
    </row>
    <row r="735" spans="1:30" ht="13.2" customHeight="1">
      <c r="A735" s="81"/>
      <c r="B735" s="195"/>
      <c r="C735" s="359"/>
      <c r="D735" s="258" t="s">
        <v>312</v>
      </c>
      <c r="E735" s="1085" t="s">
        <v>1399</v>
      </c>
      <c r="G735" s="1709" t="s">
        <v>114</v>
      </c>
      <c r="H735" s="1709"/>
      <c r="I735" s="1709"/>
      <c r="J735" s="1709"/>
      <c r="K735" s="1709"/>
      <c r="L735" s="1709"/>
      <c r="M735" s="1710"/>
      <c r="N735" s="1174" t="s">
        <v>113</v>
      </c>
      <c r="O735" s="1175"/>
      <c r="P735" s="1175"/>
      <c r="Q735" s="1175"/>
      <c r="R735" s="1175"/>
      <c r="S735" s="1175"/>
      <c r="T735" s="1175"/>
      <c r="U735" s="1175"/>
      <c r="V735" s="1176"/>
      <c r="AA735" s="73"/>
      <c r="AB735" s="1324" t="s">
        <v>198</v>
      </c>
      <c r="AC735" s="1325"/>
      <c r="AD735" s="1326"/>
    </row>
    <row r="736" spans="1:30" ht="13.2" customHeight="1">
      <c r="A736" s="81"/>
      <c r="B736" s="195"/>
      <c r="C736" s="310"/>
      <c r="D736" s="330"/>
      <c r="E736" s="1085"/>
      <c r="G736" s="1709"/>
      <c r="H736" s="1709"/>
      <c r="I736" s="1709"/>
      <c r="J736" s="1709"/>
      <c r="K736" s="1709"/>
      <c r="L736" s="1709"/>
      <c r="M736" s="1710"/>
      <c r="N736" s="1177"/>
      <c r="O736" s="1178"/>
      <c r="P736" s="1178"/>
      <c r="Q736" s="1178"/>
      <c r="R736" s="1178"/>
      <c r="S736" s="1178"/>
      <c r="T736" s="1178"/>
      <c r="U736" s="1178"/>
      <c r="V736" s="1179"/>
      <c r="AB736" s="1324"/>
      <c r="AC736" s="1325"/>
      <c r="AD736" s="1326"/>
    </row>
    <row r="737" spans="1:30" ht="13.2" customHeight="1">
      <c r="A737" s="81"/>
      <c r="B737" s="195"/>
      <c r="C737" s="310"/>
      <c r="D737" s="330"/>
      <c r="E737" s="1085"/>
      <c r="N737" s="1331" t="s">
        <v>203</v>
      </c>
      <c r="O737" s="1331"/>
      <c r="P737" s="1331"/>
      <c r="Q737" s="1331"/>
      <c r="R737" s="1331"/>
      <c r="S737" s="1331"/>
      <c r="T737" s="1331"/>
      <c r="U737" s="1331"/>
      <c r="V737" s="1331"/>
      <c r="W737" s="1331"/>
      <c r="X737" s="1331"/>
      <c r="Y737" s="1331"/>
      <c r="AB737" s="1324"/>
      <c r="AC737" s="1325"/>
      <c r="AD737" s="1326"/>
    </row>
    <row r="738" spans="1:30" ht="13.2" customHeight="1">
      <c r="A738" s="81"/>
      <c r="B738" s="195"/>
      <c r="C738" s="310"/>
      <c r="D738" s="330"/>
      <c r="E738" s="1085"/>
      <c r="AB738" s="1324"/>
      <c r="AC738" s="1325"/>
      <c r="AD738" s="1326"/>
    </row>
    <row r="739" spans="1:30" ht="13.2" customHeight="1">
      <c r="A739" s="81"/>
      <c r="B739" s="195"/>
      <c r="C739" s="310"/>
      <c r="D739" s="330"/>
      <c r="E739" s="1085"/>
      <c r="G739" s="219"/>
      <c r="H739" s="219"/>
      <c r="I739" s="219"/>
      <c r="J739" s="219"/>
      <c r="K739" s="219"/>
      <c r="L739" s="219"/>
      <c r="M739" s="219"/>
      <c r="N739" s="219"/>
      <c r="O739" s="219"/>
      <c r="P739" s="219"/>
      <c r="Q739" s="219"/>
      <c r="R739" s="219"/>
      <c r="AB739" s="342"/>
      <c r="AC739" s="343"/>
      <c r="AD739" s="344"/>
    </row>
    <row r="740" spans="1:30" ht="13.2" customHeight="1">
      <c r="A740" s="81"/>
      <c r="B740" s="195"/>
      <c r="C740" s="310"/>
      <c r="D740" s="330" t="s">
        <v>310</v>
      </c>
      <c r="E740" s="1085" t="s">
        <v>1400</v>
      </c>
      <c r="G740" s="1709" t="s">
        <v>114</v>
      </c>
      <c r="H740" s="1709"/>
      <c r="I740" s="1709"/>
      <c r="J740" s="1709"/>
      <c r="K740" s="1709"/>
      <c r="L740" s="1709"/>
      <c r="M740" s="1710"/>
      <c r="N740" s="1174" t="s">
        <v>113</v>
      </c>
      <c r="O740" s="1175"/>
      <c r="P740" s="1175"/>
      <c r="Q740" s="1175"/>
      <c r="R740" s="1175"/>
      <c r="S740" s="1175"/>
      <c r="T740" s="1175"/>
      <c r="U740" s="1175"/>
      <c r="V740" s="1176"/>
      <c r="AB740" s="1324" t="s">
        <v>1246</v>
      </c>
      <c r="AC740" s="1325"/>
      <c r="AD740" s="1326"/>
    </row>
    <row r="741" spans="1:30" ht="13.2" customHeight="1">
      <c r="A741" s="81"/>
      <c r="B741" s="195"/>
      <c r="C741" s="310"/>
      <c r="D741" s="330"/>
      <c r="E741" s="1085"/>
      <c r="G741" s="1709"/>
      <c r="H741" s="1709"/>
      <c r="I741" s="1709"/>
      <c r="J741" s="1709"/>
      <c r="K741" s="1709"/>
      <c r="L741" s="1709"/>
      <c r="M741" s="1710"/>
      <c r="N741" s="1177"/>
      <c r="O741" s="1178"/>
      <c r="P741" s="1178"/>
      <c r="Q741" s="1178"/>
      <c r="R741" s="1178"/>
      <c r="S741" s="1178"/>
      <c r="T741" s="1178"/>
      <c r="U741" s="1178"/>
      <c r="V741" s="1179"/>
      <c r="AB741" s="1324"/>
      <c r="AC741" s="1325"/>
      <c r="AD741" s="1326"/>
    </row>
    <row r="742" spans="1:30" ht="13.2" customHeight="1">
      <c r="A742" s="81"/>
      <c r="B742" s="195"/>
      <c r="C742" s="310"/>
      <c r="D742" s="330"/>
      <c r="E742" s="1085"/>
      <c r="N742" s="1331" t="s">
        <v>203</v>
      </c>
      <c r="O742" s="1331"/>
      <c r="P742" s="1331"/>
      <c r="Q742" s="1331"/>
      <c r="R742" s="1331"/>
      <c r="S742" s="1331"/>
      <c r="T742" s="1331"/>
      <c r="U742" s="1331"/>
      <c r="V742" s="1331"/>
      <c r="W742" s="1331"/>
      <c r="X742" s="1331"/>
      <c r="Y742" s="1331"/>
      <c r="AB742" s="1324"/>
      <c r="AC742" s="1325"/>
      <c r="AD742" s="1326"/>
    </row>
    <row r="743" spans="1:30" ht="13.2" customHeight="1">
      <c r="A743" s="81"/>
      <c r="B743" s="195"/>
      <c r="C743" s="310"/>
      <c r="D743" s="330"/>
      <c r="E743" s="1085"/>
      <c r="AB743" s="1324"/>
      <c r="AC743" s="1325"/>
      <c r="AD743" s="1326"/>
    </row>
    <row r="744" spans="1:30" ht="13.2" customHeight="1">
      <c r="A744" s="81"/>
      <c r="B744" s="82"/>
      <c r="C744" s="338"/>
      <c r="D744" s="330"/>
      <c r="E744" s="83"/>
      <c r="G744" s="849"/>
      <c r="H744" s="849"/>
      <c r="I744" s="849"/>
      <c r="J744" s="849"/>
      <c r="K744" s="849"/>
      <c r="L744" s="849"/>
      <c r="M744" s="849"/>
      <c r="N744" s="849"/>
      <c r="O744" s="849"/>
      <c r="P744" s="849"/>
      <c r="Q744" s="849"/>
      <c r="R744" s="849"/>
      <c r="S744" s="849"/>
      <c r="T744" s="849"/>
      <c r="U744" s="849"/>
      <c r="V744" s="849"/>
      <c r="W744" s="849"/>
      <c r="X744" s="849"/>
      <c r="Y744" s="849"/>
      <c r="Z744" s="849"/>
      <c r="AB744" s="342"/>
      <c r="AC744" s="343"/>
      <c r="AD744" s="344"/>
    </row>
    <row r="745" spans="1:30" ht="13.2" customHeight="1">
      <c r="A745" s="1085" t="s">
        <v>1401</v>
      </c>
      <c r="B745" s="82">
        <v>28</v>
      </c>
      <c r="C745" s="1090" t="s">
        <v>378</v>
      </c>
      <c r="D745" s="330" t="s">
        <v>310</v>
      </c>
      <c r="E745" s="1085" t="s">
        <v>1402</v>
      </c>
      <c r="F745" s="850"/>
      <c r="G745" s="1709" t="s">
        <v>114</v>
      </c>
      <c r="H745" s="1709"/>
      <c r="I745" s="1709"/>
      <c r="J745" s="1709"/>
      <c r="K745" s="1709"/>
      <c r="L745" s="1709"/>
      <c r="M745" s="1710"/>
      <c r="N745" s="1174" t="s">
        <v>113</v>
      </c>
      <c r="O745" s="1175"/>
      <c r="P745" s="1175"/>
      <c r="Q745" s="1175"/>
      <c r="R745" s="1175"/>
      <c r="S745" s="1175"/>
      <c r="T745" s="1175"/>
      <c r="U745" s="1175"/>
      <c r="V745" s="1176"/>
      <c r="W745" s="125"/>
      <c r="X745" s="125"/>
      <c r="Y745" s="125"/>
      <c r="Z745" s="125"/>
      <c r="AB745" s="1324" t="s">
        <v>1246</v>
      </c>
      <c r="AC745" s="1325"/>
      <c r="AD745" s="1326"/>
    </row>
    <row r="746" spans="1:30" ht="13.2" customHeight="1">
      <c r="A746" s="1085"/>
      <c r="B746" s="1"/>
      <c r="C746" s="1090"/>
      <c r="D746" s="330"/>
      <c r="E746" s="1085"/>
      <c r="F746" s="850"/>
      <c r="G746" s="1709"/>
      <c r="H746" s="1709"/>
      <c r="I746" s="1709"/>
      <c r="J746" s="1709"/>
      <c r="K746" s="1709"/>
      <c r="L746" s="1709"/>
      <c r="M746" s="1710"/>
      <c r="N746" s="1177"/>
      <c r="O746" s="1178"/>
      <c r="P746" s="1178"/>
      <c r="Q746" s="1178"/>
      <c r="R746" s="1178"/>
      <c r="S746" s="1178"/>
      <c r="T746" s="1178"/>
      <c r="U746" s="1178"/>
      <c r="V746" s="1179"/>
      <c r="W746" s="125"/>
      <c r="X746" s="125"/>
      <c r="Y746" s="125"/>
      <c r="Z746" s="125"/>
      <c r="AB746" s="1324"/>
      <c r="AC746" s="1325"/>
      <c r="AD746" s="1326"/>
    </row>
    <row r="747" spans="1:30" ht="13.2" customHeight="1">
      <c r="A747" s="713"/>
      <c r="B747" s="676"/>
      <c r="C747" s="1090"/>
      <c r="D747" s="330"/>
      <c r="E747" s="1085"/>
      <c r="F747" s="850"/>
      <c r="G747" s="851"/>
      <c r="H747" s="851"/>
      <c r="I747" s="851"/>
      <c r="J747" s="851"/>
      <c r="K747" s="851"/>
      <c r="L747" s="851"/>
      <c r="M747" s="851"/>
      <c r="N747" s="851"/>
      <c r="O747" s="851"/>
      <c r="P747" s="851"/>
      <c r="Q747" s="851"/>
      <c r="R747" s="851"/>
      <c r="S747" s="851"/>
      <c r="T747" s="851"/>
      <c r="U747" s="851"/>
      <c r="V747" s="851"/>
      <c r="W747" s="851"/>
      <c r="X747" s="851"/>
      <c r="Y747" s="851"/>
      <c r="Z747" s="851"/>
      <c r="AA747" s="850"/>
      <c r="AB747" s="822"/>
      <c r="AC747" s="852"/>
      <c r="AD747" s="853"/>
    </row>
    <row r="748" spans="1:30" ht="13.2" customHeight="1">
      <c r="A748" s="713"/>
      <c r="B748" s="676"/>
      <c r="C748" s="1090"/>
      <c r="D748" s="330"/>
      <c r="E748" s="1085"/>
      <c r="F748" s="850"/>
      <c r="G748" s="1775" t="s">
        <v>1403</v>
      </c>
      <c r="H748" s="1775"/>
      <c r="I748" s="1775"/>
      <c r="J748" s="1775"/>
      <c r="K748" s="1775"/>
      <c r="L748" s="1775"/>
      <c r="M748" s="1775"/>
      <c r="N748" s="1775"/>
      <c r="O748" s="1775"/>
      <c r="P748" s="1775"/>
      <c r="Q748" s="1775"/>
      <c r="R748" s="1775"/>
      <c r="S748" s="1775"/>
      <c r="T748" s="1775"/>
      <c r="U748" s="1775"/>
      <c r="V748" s="1775"/>
      <c r="W748" s="1775"/>
      <c r="X748" s="1775"/>
      <c r="Y748" s="1775"/>
      <c r="Z748" s="1775"/>
      <c r="AA748" s="1776"/>
      <c r="AB748" s="822"/>
      <c r="AC748" s="852"/>
      <c r="AD748" s="853"/>
    </row>
    <row r="749" spans="1:30" ht="13.2" customHeight="1">
      <c r="A749" s="713"/>
      <c r="B749" s="676"/>
      <c r="C749" s="1090"/>
      <c r="D749" s="330"/>
      <c r="E749" s="1085"/>
      <c r="F749" s="850"/>
      <c r="G749" s="1771" t="s">
        <v>1404</v>
      </c>
      <c r="H749" s="1771"/>
      <c r="I749" s="1771"/>
      <c r="J749" s="1771"/>
      <c r="K749" s="1771"/>
      <c r="L749" s="1771"/>
      <c r="M749" s="1771"/>
      <c r="N749" s="1771"/>
      <c r="O749" s="1771"/>
      <c r="P749" s="1771"/>
      <c r="Q749" s="1771"/>
      <c r="R749" s="1771"/>
      <c r="S749" s="1771"/>
      <c r="T749" s="1771"/>
      <c r="U749" s="1181" t="s">
        <v>177</v>
      </c>
      <c r="V749" s="1186"/>
      <c r="W749" s="1186"/>
      <c r="X749" s="1186"/>
      <c r="Y749" s="1186"/>
      <c r="Z749" s="1182"/>
      <c r="AB749" s="822"/>
      <c r="AC749" s="852"/>
      <c r="AD749" s="853"/>
    </row>
    <row r="750" spans="1:30" ht="13.2" customHeight="1">
      <c r="A750" s="72"/>
      <c r="B750" s="676"/>
      <c r="C750" s="1090"/>
      <c r="D750" s="330"/>
      <c r="E750" s="1085"/>
      <c r="F750" s="850"/>
      <c r="G750" s="1771" t="s">
        <v>1405</v>
      </c>
      <c r="H750" s="1771"/>
      <c r="I750" s="1771"/>
      <c r="J750" s="1771"/>
      <c r="K750" s="1771"/>
      <c r="L750" s="1771"/>
      <c r="M750" s="1771"/>
      <c r="N750" s="1771"/>
      <c r="O750" s="1771"/>
      <c r="P750" s="1771"/>
      <c r="Q750" s="1771"/>
      <c r="R750" s="1771"/>
      <c r="S750" s="1771"/>
      <c r="T750" s="1771"/>
      <c r="U750" s="1181" t="s">
        <v>177</v>
      </c>
      <c r="V750" s="1186"/>
      <c r="W750" s="1186"/>
      <c r="X750" s="1186"/>
      <c r="Y750" s="1186"/>
      <c r="Z750" s="1182"/>
      <c r="AB750" s="822"/>
      <c r="AC750" s="852"/>
      <c r="AD750" s="853"/>
    </row>
    <row r="751" spans="1:30" ht="13.2" customHeight="1">
      <c r="A751" s="72"/>
      <c r="B751" s="676"/>
      <c r="C751" s="1090"/>
      <c r="D751" s="330"/>
      <c r="E751" s="1085"/>
      <c r="F751" s="850"/>
      <c r="G751" s="1771" t="s">
        <v>1406</v>
      </c>
      <c r="H751" s="1771"/>
      <c r="I751" s="1771"/>
      <c r="J751" s="1771"/>
      <c r="K751" s="1771"/>
      <c r="L751" s="1771"/>
      <c r="M751" s="1771"/>
      <c r="N751" s="1771"/>
      <c r="O751" s="1771"/>
      <c r="P751" s="1771"/>
      <c r="Q751" s="1771"/>
      <c r="R751" s="1771"/>
      <c r="S751" s="1771"/>
      <c r="T751" s="1771"/>
      <c r="U751" s="1181" t="s">
        <v>177</v>
      </c>
      <c r="V751" s="1186"/>
      <c r="W751" s="1186"/>
      <c r="X751" s="1186"/>
      <c r="Y751" s="1186"/>
      <c r="Z751" s="1182"/>
      <c r="AA751" s="116"/>
      <c r="AB751" s="822"/>
      <c r="AC751" s="852"/>
      <c r="AD751" s="853"/>
    </row>
    <row r="752" spans="1:30" ht="13.2" customHeight="1">
      <c r="A752" s="713"/>
      <c r="B752" s="676"/>
      <c r="C752" s="1090"/>
      <c r="D752" s="330"/>
      <c r="E752" s="1085"/>
      <c r="F752" s="850"/>
      <c r="G752" s="1772" t="s">
        <v>1407</v>
      </c>
      <c r="H752" s="1772"/>
      <c r="I752" s="1772"/>
      <c r="J752" s="1772"/>
      <c r="K752" s="1772"/>
      <c r="L752" s="1772"/>
      <c r="M752" s="1772"/>
      <c r="N752" s="1772"/>
      <c r="O752" s="1772"/>
      <c r="P752" s="1772"/>
      <c r="Q752" s="1772"/>
      <c r="R752" s="1772"/>
      <c r="S752" s="1772"/>
      <c r="T752" s="1772"/>
      <c r="U752" s="1383" t="s">
        <v>177</v>
      </c>
      <c r="V752" s="1485"/>
      <c r="W752" s="1485"/>
      <c r="X752" s="1485"/>
      <c r="Y752" s="1485"/>
      <c r="Z752" s="1384"/>
      <c r="AA752" s="116"/>
      <c r="AB752" s="822"/>
      <c r="AC752" s="852"/>
      <c r="AD752" s="853"/>
    </row>
    <row r="753" spans="1:30" ht="13.2" customHeight="1">
      <c r="A753" s="713"/>
      <c r="B753" s="676"/>
      <c r="C753" s="1090"/>
      <c r="D753" s="330"/>
      <c r="E753" s="1085"/>
      <c r="F753" s="850"/>
      <c r="G753" s="1772"/>
      <c r="H753" s="1772"/>
      <c r="I753" s="1772"/>
      <c r="J753" s="1772"/>
      <c r="K753" s="1772"/>
      <c r="L753" s="1772"/>
      <c r="M753" s="1772"/>
      <c r="N753" s="1772"/>
      <c r="O753" s="1772"/>
      <c r="P753" s="1772"/>
      <c r="Q753" s="1772"/>
      <c r="R753" s="1772"/>
      <c r="S753" s="1772"/>
      <c r="T753" s="1772"/>
      <c r="U753" s="1385"/>
      <c r="V753" s="1486"/>
      <c r="W753" s="1486"/>
      <c r="X753" s="1486"/>
      <c r="Y753" s="1486"/>
      <c r="Z753" s="1386"/>
      <c r="AA753" s="116"/>
      <c r="AB753" s="822"/>
      <c r="AC753" s="852"/>
      <c r="AD753" s="853"/>
    </row>
    <row r="754" spans="1:30" ht="13.2" customHeight="1">
      <c r="A754" s="713"/>
      <c r="B754" s="676"/>
      <c r="C754" s="1090"/>
      <c r="D754" s="330"/>
      <c r="E754" s="1085"/>
      <c r="F754" s="850"/>
      <c r="H754" s="504"/>
      <c r="I754" s="504"/>
      <c r="J754" s="504"/>
      <c r="K754" s="504"/>
      <c r="L754" s="504"/>
      <c r="M754" s="504"/>
      <c r="N754" s="504"/>
      <c r="O754" s="504"/>
      <c r="P754" s="504"/>
      <c r="Q754" s="504"/>
      <c r="R754" s="504"/>
      <c r="S754" s="504"/>
      <c r="T754" s="504"/>
      <c r="U754" s="504"/>
      <c r="V754" s="504"/>
      <c r="W754" s="504"/>
      <c r="X754" s="504"/>
      <c r="Y754" s="504"/>
      <c r="Z754" s="504"/>
      <c r="AA754" s="116"/>
      <c r="AB754" s="822"/>
      <c r="AC754" s="852"/>
      <c r="AD754" s="853"/>
    </row>
    <row r="755" spans="1:30" ht="13.2" customHeight="1">
      <c r="A755" s="713"/>
      <c r="B755" s="676"/>
      <c r="C755" s="1090"/>
      <c r="D755" s="330"/>
      <c r="E755" s="1085"/>
      <c r="F755" s="850"/>
      <c r="G755" s="1773" t="s">
        <v>1408</v>
      </c>
      <c r="H755" s="1773"/>
      <c r="I755" s="1773"/>
      <c r="J755" s="1773"/>
      <c r="K755" s="1773"/>
      <c r="L755" s="1773"/>
      <c r="M755" s="1773"/>
      <c r="N755" s="1773"/>
      <c r="O755" s="1773"/>
      <c r="P755" s="1773"/>
      <c r="Q755" s="1773"/>
      <c r="R755" s="1773"/>
      <c r="S755" s="1773"/>
      <c r="T755" s="1773"/>
      <c r="U755" s="1773"/>
      <c r="V755" s="1773"/>
      <c r="W755" s="1773"/>
      <c r="X755" s="1773"/>
      <c r="Y755" s="1773"/>
      <c r="Z755" s="1773"/>
      <c r="AA755" s="116"/>
      <c r="AB755" s="822"/>
      <c r="AC755" s="852"/>
      <c r="AD755" s="853"/>
    </row>
    <row r="756" spans="1:30" ht="13.2" customHeight="1">
      <c r="A756" s="713"/>
      <c r="B756" s="676"/>
      <c r="C756" s="1090"/>
      <c r="D756" s="330"/>
      <c r="E756" s="1085"/>
      <c r="F756" s="850"/>
      <c r="G756" s="1774"/>
      <c r="H756" s="1774"/>
      <c r="I756" s="1774"/>
      <c r="J756" s="1774"/>
      <c r="K756" s="1774"/>
      <c r="L756" s="1774"/>
      <c r="M756" s="1774"/>
      <c r="N756" s="1774"/>
      <c r="O756" s="1774"/>
      <c r="P756" s="1774"/>
      <c r="Q756" s="1774"/>
      <c r="R756" s="1774"/>
      <c r="S756" s="1774"/>
      <c r="T756" s="1774"/>
      <c r="U756" s="1774"/>
      <c r="V756" s="1774"/>
      <c r="W756" s="1774"/>
      <c r="X756" s="1774"/>
      <c r="Y756" s="1774"/>
      <c r="Z756" s="1774"/>
      <c r="AA756" s="116"/>
      <c r="AB756" s="822"/>
      <c r="AC756" s="852"/>
      <c r="AD756" s="853"/>
    </row>
    <row r="757" spans="1:30" ht="13.2" customHeight="1">
      <c r="A757" s="713"/>
      <c r="B757" s="676"/>
      <c r="C757" s="1090"/>
      <c r="D757" s="330"/>
      <c r="E757" s="1085"/>
      <c r="F757" s="850"/>
      <c r="G757" s="1777"/>
      <c r="H757" s="1778"/>
      <c r="I757" s="1778"/>
      <c r="J757" s="1778"/>
      <c r="K757" s="1778"/>
      <c r="L757" s="1778"/>
      <c r="M757" s="1778"/>
      <c r="N757" s="1778"/>
      <c r="O757" s="1778"/>
      <c r="P757" s="1778"/>
      <c r="Q757" s="1778"/>
      <c r="R757" s="1778"/>
      <c r="S757" s="1778"/>
      <c r="T757" s="1778"/>
      <c r="U757" s="1778"/>
      <c r="V757" s="1778"/>
      <c r="W757" s="1778"/>
      <c r="X757" s="1778"/>
      <c r="Y757" s="1778"/>
      <c r="Z757" s="1779"/>
      <c r="AA757" s="116"/>
      <c r="AB757" s="822"/>
      <c r="AC757" s="852"/>
      <c r="AD757" s="853"/>
    </row>
    <row r="758" spans="1:30" ht="13.2" customHeight="1">
      <c r="A758" s="713"/>
      <c r="B758" s="676"/>
      <c r="C758" s="1090"/>
      <c r="D758" s="330"/>
      <c r="E758" s="81"/>
      <c r="F758" s="850"/>
      <c r="G758" s="1780"/>
      <c r="H758" s="1781"/>
      <c r="I758" s="1781"/>
      <c r="J758" s="1781"/>
      <c r="K758" s="1781"/>
      <c r="L758" s="1781"/>
      <c r="M758" s="1781"/>
      <c r="N758" s="1781"/>
      <c r="O758" s="1781"/>
      <c r="P758" s="1781"/>
      <c r="Q758" s="1781"/>
      <c r="R758" s="1781"/>
      <c r="S758" s="1781"/>
      <c r="T758" s="1781"/>
      <c r="U758" s="1781"/>
      <c r="V758" s="1781"/>
      <c r="W758" s="1781"/>
      <c r="X758" s="1781"/>
      <c r="Y758" s="1781"/>
      <c r="Z758" s="1782"/>
      <c r="AA758" s="116"/>
      <c r="AB758" s="822"/>
      <c r="AC758" s="852"/>
      <c r="AD758" s="853"/>
    </row>
    <row r="759" spans="1:30" ht="13.2" customHeight="1">
      <c r="A759" s="713"/>
      <c r="B759" s="676"/>
      <c r="C759" s="1090"/>
      <c r="D759" s="330"/>
      <c r="E759" s="650"/>
      <c r="F759" s="850"/>
      <c r="G759" s="1783"/>
      <c r="H759" s="1784"/>
      <c r="I759" s="1784"/>
      <c r="J759" s="1784"/>
      <c r="K759" s="1784"/>
      <c r="L759" s="1784"/>
      <c r="M759" s="1784"/>
      <c r="N759" s="1784"/>
      <c r="O759" s="1784"/>
      <c r="P759" s="1784"/>
      <c r="Q759" s="1784"/>
      <c r="R759" s="1784"/>
      <c r="S759" s="1784"/>
      <c r="T759" s="1784"/>
      <c r="U759" s="1784"/>
      <c r="V759" s="1784"/>
      <c r="W759" s="1784"/>
      <c r="X759" s="1784"/>
      <c r="Y759" s="1784"/>
      <c r="Z759" s="1785"/>
      <c r="AB759" s="854"/>
      <c r="AC759" s="855"/>
      <c r="AD759" s="856"/>
    </row>
    <row r="760" spans="1:30" ht="13.2" customHeight="1">
      <c r="A760" s="857"/>
      <c r="B760" s="858"/>
      <c r="C760" s="1091"/>
      <c r="D760" s="349"/>
      <c r="E760" s="956"/>
      <c r="F760" s="859"/>
      <c r="G760" s="957"/>
      <c r="H760" s="958"/>
      <c r="I760" s="958"/>
      <c r="J760" s="958"/>
      <c r="K760" s="958"/>
      <c r="L760" s="958"/>
      <c r="M760" s="958"/>
      <c r="N760" s="958"/>
      <c r="O760" s="958"/>
      <c r="P760" s="958"/>
      <c r="Q760" s="958"/>
      <c r="R760" s="958"/>
      <c r="S760" s="958"/>
      <c r="T760" s="958"/>
      <c r="U760" s="958"/>
      <c r="V760" s="958"/>
      <c r="W760" s="958"/>
      <c r="X760" s="958"/>
      <c r="Y760" s="958"/>
      <c r="Z760" s="958"/>
      <c r="AA760" s="108"/>
      <c r="AB760" s="959"/>
      <c r="AC760" s="960"/>
      <c r="AD760" s="961"/>
    </row>
    <row r="761" spans="1:30" s="310" customFormat="1" ht="13.2" customHeight="1">
      <c r="A761" s="860"/>
      <c r="B761" s="861"/>
      <c r="C761" s="862"/>
      <c r="D761" s="863"/>
      <c r="E761" s="864"/>
      <c r="F761" s="865"/>
      <c r="G761" s="865"/>
      <c r="H761" s="866"/>
      <c r="I761" s="865"/>
      <c r="J761" s="865"/>
      <c r="K761" s="865"/>
      <c r="L761" s="865"/>
      <c r="M761" s="865"/>
      <c r="N761" s="865"/>
      <c r="O761" s="865"/>
      <c r="P761" s="865"/>
      <c r="Q761" s="865"/>
      <c r="R761" s="865"/>
      <c r="S761" s="865"/>
      <c r="T761" s="865"/>
      <c r="U761" s="865"/>
      <c r="V761" s="865"/>
      <c r="W761" s="865"/>
      <c r="X761" s="865"/>
      <c r="Y761" s="865"/>
      <c r="Z761" s="865"/>
      <c r="AA761" s="865"/>
      <c r="AB761" s="867"/>
      <c r="AC761" s="868"/>
      <c r="AD761" s="869"/>
    </row>
    <row r="762" spans="1:30" ht="13.2" customHeight="1">
      <c r="A762" s="83"/>
      <c r="B762" s="82">
        <v>29</v>
      </c>
      <c r="C762" s="338" t="s">
        <v>379</v>
      </c>
      <c r="D762" s="330" t="s">
        <v>312</v>
      </c>
      <c r="E762" s="1085" t="s">
        <v>1409</v>
      </c>
      <c r="F762" s="797"/>
      <c r="G762" s="1709" t="s">
        <v>114</v>
      </c>
      <c r="H762" s="1709"/>
      <c r="I762" s="1709"/>
      <c r="J762" s="1709"/>
      <c r="K762" s="1709"/>
      <c r="L762" s="1709"/>
      <c r="M762" s="1710"/>
      <c r="N762" s="1174" t="s">
        <v>113</v>
      </c>
      <c r="O762" s="1175"/>
      <c r="P762" s="1175"/>
      <c r="Q762" s="1175"/>
      <c r="R762" s="1175"/>
      <c r="S762" s="1175"/>
      <c r="T762" s="1175"/>
      <c r="U762" s="1175"/>
      <c r="V762" s="1176"/>
      <c r="AB762" s="1098" t="s">
        <v>198</v>
      </c>
      <c r="AC762" s="1099"/>
      <c r="AD762" s="1100"/>
    </row>
    <row r="763" spans="1:30" ht="13.2" customHeight="1">
      <c r="A763" s="83"/>
      <c r="B763" s="1"/>
      <c r="C763" s="338"/>
      <c r="D763" s="688"/>
      <c r="E763" s="1085"/>
      <c r="F763" s="797"/>
      <c r="G763" s="1709"/>
      <c r="H763" s="1709"/>
      <c r="I763" s="1709"/>
      <c r="J763" s="1709"/>
      <c r="K763" s="1709"/>
      <c r="L763" s="1709"/>
      <c r="M763" s="1710"/>
      <c r="N763" s="1177"/>
      <c r="O763" s="1178"/>
      <c r="P763" s="1178"/>
      <c r="Q763" s="1178"/>
      <c r="R763" s="1178"/>
      <c r="S763" s="1178"/>
      <c r="T763" s="1178"/>
      <c r="U763" s="1178"/>
      <c r="V763" s="1179"/>
      <c r="AB763" s="1098"/>
      <c r="AC763" s="1099"/>
      <c r="AD763" s="1100"/>
    </row>
    <row r="764" spans="1:30" ht="13.2" customHeight="1">
      <c r="A764" s="81"/>
      <c r="B764" s="676"/>
      <c r="C764" s="338"/>
      <c r="D764" s="870"/>
      <c r="E764" s="1085"/>
      <c r="F764" s="797"/>
      <c r="AB764" s="1098"/>
      <c r="AC764" s="1099"/>
      <c r="AD764" s="1100"/>
    </row>
    <row r="765" spans="1:30" ht="13.2" customHeight="1">
      <c r="A765" s="81"/>
      <c r="B765" s="676"/>
      <c r="C765" s="350"/>
      <c r="D765" s="870"/>
      <c r="E765" s="1085"/>
      <c r="F765" s="797"/>
      <c r="H765" s="1462" t="s">
        <v>1410</v>
      </c>
      <c r="I765" s="1462"/>
      <c r="J765" s="1462"/>
      <c r="K765" s="1462"/>
      <c r="L765" s="1462"/>
      <c r="M765" s="1462"/>
      <c r="N765" s="1462"/>
      <c r="O765" s="1462"/>
      <c r="P765" s="1181" t="s">
        <v>1141</v>
      </c>
      <c r="Q765" s="1186"/>
      <c r="R765" s="1186"/>
      <c r="S765" s="1182"/>
      <c r="T765" s="810"/>
      <c r="U765" s="810"/>
      <c r="V765" s="1770"/>
      <c r="W765" s="1770"/>
      <c r="X765" s="1770"/>
      <c r="Y765" s="1770"/>
      <c r="Z765" s="850"/>
      <c r="AA765" s="850"/>
      <c r="AB765" s="782"/>
      <c r="AC765" s="783"/>
      <c r="AD765" s="784"/>
    </row>
    <row r="766" spans="1:30" ht="13.2" customHeight="1">
      <c r="A766" s="81"/>
      <c r="B766" s="676"/>
      <c r="C766" s="350"/>
      <c r="D766" s="870"/>
      <c r="E766" s="1085"/>
      <c r="F766" s="797"/>
      <c r="G766" s="797"/>
      <c r="H766" s="797"/>
      <c r="I766" s="797"/>
      <c r="J766" s="797"/>
      <c r="K766" s="797"/>
      <c r="L766" s="797"/>
      <c r="M766" s="797"/>
      <c r="N766" s="797"/>
      <c r="O766" s="797"/>
      <c r="P766" s="797"/>
      <c r="Q766" s="797"/>
      <c r="R766" s="797"/>
      <c r="S766" s="797"/>
      <c r="T766" s="797"/>
      <c r="U766" s="797"/>
      <c r="V766" s="797"/>
      <c r="W766" s="797"/>
      <c r="X766" s="797"/>
      <c r="Y766" s="797"/>
      <c r="Z766" s="850"/>
      <c r="AA766" s="850"/>
      <c r="AB766" s="782"/>
      <c r="AC766" s="783"/>
      <c r="AD766" s="784"/>
    </row>
    <row r="767" spans="1:30" ht="13.2" customHeight="1">
      <c r="A767" s="81"/>
      <c r="B767" s="676"/>
      <c r="C767" s="350"/>
      <c r="D767" s="870"/>
      <c r="E767" s="1085"/>
      <c r="F767" s="797"/>
      <c r="G767" s="797"/>
      <c r="H767" s="797"/>
      <c r="I767" s="797"/>
      <c r="J767" s="797"/>
      <c r="K767" s="797"/>
      <c r="L767" s="797"/>
      <c r="M767" s="797"/>
      <c r="N767" s="797"/>
      <c r="O767" s="797"/>
      <c r="P767" s="797"/>
      <c r="Q767" s="797"/>
      <c r="R767" s="797"/>
      <c r="S767" s="797"/>
      <c r="T767" s="797"/>
      <c r="U767" s="797"/>
      <c r="V767" s="797"/>
      <c r="W767" s="797"/>
      <c r="X767" s="797"/>
      <c r="Y767" s="797"/>
      <c r="Z767" s="850"/>
      <c r="AA767" s="850"/>
      <c r="AB767" s="782"/>
      <c r="AC767" s="783"/>
      <c r="AD767" s="784"/>
    </row>
    <row r="768" spans="1:30" ht="13.2" customHeight="1">
      <c r="A768" s="81"/>
      <c r="B768" s="676"/>
      <c r="C768" s="677"/>
      <c r="D768" s="870"/>
      <c r="E768" s="1085"/>
      <c r="F768" s="797"/>
      <c r="G768" s="797"/>
      <c r="H768" s="797"/>
      <c r="I768" s="797"/>
      <c r="J768" s="797"/>
      <c r="K768" s="797"/>
      <c r="L768" s="797"/>
      <c r="M768" s="797"/>
      <c r="N768" s="797"/>
      <c r="O768" s="797"/>
      <c r="P768" s="797"/>
      <c r="Q768" s="797"/>
      <c r="R768" s="797"/>
      <c r="S768" s="797"/>
      <c r="T768" s="797"/>
      <c r="U768" s="797"/>
      <c r="V768" s="797"/>
      <c r="W768" s="797"/>
      <c r="X768" s="797"/>
      <c r="Y768" s="797"/>
      <c r="Z768" s="850"/>
      <c r="AA768" s="850"/>
      <c r="AB768" s="782"/>
      <c r="AC768" s="783"/>
      <c r="AD768" s="784"/>
    </row>
    <row r="769" spans="1:30" ht="13.2" customHeight="1">
      <c r="A769" s="81"/>
      <c r="B769" s="676"/>
      <c r="C769" s="677"/>
      <c r="D769" s="870"/>
      <c r="E769" s="1085"/>
      <c r="F769" s="797"/>
      <c r="G769" s="797"/>
      <c r="H769" s="797"/>
      <c r="I769" s="797"/>
      <c r="J769" s="797"/>
      <c r="K769" s="797"/>
      <c r="L769" s="797"/>
      <c r="M769" s="797"/>
      <c r="N769" s="797"/>
      <c r="O769" s="797"/>
      <c r="P769" s="797"/>
      <c r="Q769" s="797"/>
      <c r="R769" s="797"/>
      <c r="S769" s="797"/>
      <c r="T769" s="797"/>
      <c r="U769" s="797"/>
      <c r="V769" s="797"/>
      <c r="W769" s="797"/>
      <c r="X769" s="797"/>
      <c r="Y769" s="797"/>
      <c r="Z769" s="850"/>
      <c r="AA769" s="850"/>
      <c r="AB769" s="782"/>
      <c r="AC769" s="783"/>
      <c r="AD769" s="784"/>
    </row>
    <row r="770" spans="1:30" ht="15" customHeight="1">
      <c r="A770" s="81"/>
      <c r="B770" s="82"/>
      <c r="C770" s="350"/>
      <c r="D770" s="330"/>
      <c r="E770" s="1085"/>
      <c r="F770" s="72"/>
      <c r="G770" s="212"/>
      <c r="H770" s="212"/>
      <c r="I770" s="212"/>
      <c r="J770" s="212"/>
      <c r="K770" s="212"/>
      <c r="L770" s="212"/>
      <c r="M770" s="212"/>
      <c r="N770" s="212"/>
      <c r="O770" s="212"/>
      <c r="P770" s="212"/>
      <c r="Q770" s="212"/>
      <c r="R770" s="212"/>
      <c r="S770" s="212"/>
      <c r="T770" s="212"/>
      <c r="U770" s="212"/>
      <c r="V770" s="212"/>
      <c r="W770" s="212"/>
      <c r="X770" s="212"/>
      <c r="Y770" s="212"/>
      <c r="Z770" s="212"/>
      <c r="AA770" s="73"/>
      <c r="AB770" s="331"/>
      <c r="AC770" s="332"/>
      <c r="AD770" s="333"/>
    </row>
    <row r="771" spans="1:30" ht="13.2" customHeight="1">
      <c r="A771" s="81"/>
      <c r="B771" s="82">
        <v>30</v>
      </c>
      <c r="C771" s="1426" t="s">
        <v>1411</v>
      </c>
      <c r="D771" s="330" t="s">
        <v>312</v>
      </c>
      <c r="E771" s="1085" t="s">
        <v>1412</v>
      </c>
      <c r="G771" s="1769" t="s">
        <v>1413</v>
      </c>
      <c r="H771" s="1769"/>
      <c r="I771" s="1769"/>
      <c r="J771" s="1769"/>
      <c r="K771" s="1769"/>
      <c r="L771" s="1769"/>
      <c r="M771" s="1769"/>
      <c r="N771" s="1769"/>
      <c r="O771" s="1769"/>
      <c r="P771" s="1769"/>
      <c r="Q771" s="1769"/>
      <c r="R771" s="1769"/>
      <c r="S771" s="1769"/>
      <c r="T771" s="1769"/>
      <c r="U771" s="1769"/>
      <c r="V771" s="1769"/>
      <c r="W771" s="1769"/>
      <c r="X771" s="1769"/>
      <c r="Y771" s="1769"/>
      <c r="Z771" s="1769"/>
      <c r="AA771" s="73"/>
      <c r="AB771" s="1098" t="s">
        <v>1246</v>
      </c>
      <c r="AC771" s="1099"/>
      <c r="AD771" s="1100"/>
    </row>
    <row r="772" spans="1:30" ht="13.2" customHeight="1">
      <c r="A772" s="81"/>
      <c r="B772" s="676"/>
      <c r="C772" s="1426"/>
      <c r="D772" s="330"/>
      <c r="E772" s="1085"/>
      <c r="G772" s="1767" t="s">
        <v>1236</v>
      </c>
      <c r="H772" s="1767"/>
      <c r="I772" s="1767"/>
      <c r="J772" s="1767"/>
      <c r="K772" s="1767"/>
      <c r="L772" s="1767"/>
      <c r="M772" s="1768"/>
      <c r="N772" s="1110" t="s">
        <v>1237</v>
      </c>
      <c r="O772" s="1110"/>
      <c r="P772" s="1110"/>
      <c r="Q772" s="1110"/>
      <c r="R772" s="1110"/>
      <c r="S772" s="1110"/>
      <c r="T772" s="1110"/>
      <c r="U772" s="1110"/>
      <c r="V772" s="1110"/>
      <c r="W772" s="1110"/>
      <c r="X772" s="1110"/>
      <c r="Y772" s="1110"/>
      <c r="Z772" s="1110"/>
      <c r="AA772" s="73"/>
      <c r="AB772" s="1098"/>
      <c r="AC772" s="1099"/>
      <c r="AD772" s="1100"/>
    </row>
    <row r="773" spans="1:30" ht="13.2" customHeight="1">
      <c r="A773" s="81"/>
      <c r="B773" s="1"/>
      <c r="C773" s="1"/>
      <c r="D773" s="330"/>
      <c r="E773" s="1085"/>
      <c r="G773" s="1767"/>
      <c r="H773" s="1767"/>
      <c r="I773" s="1767"/>
      <c r="J773" s="1767"/>
      <c r="K773" s="1767"/>
      <c r="L773" s="1767"/>
      <c r="M773" s="1768"/>
      <c r="N773" s="1110"/>
      <c r="O773" s="1110"/>
      <c r="P773" s="1110"/>
      <c r="Q773" s="1110"/>
      <c r="R773" s="1110"/>
      <c r="S773" s="1110"/>
      <c r="T773" s="1110"/>
      <c r="U773" s="1110"/>
      <c r="V773" s="1110"/>
      <c r="W773" s="1110"/>
      <c r="X773" s="1110"/>
      <c r="Y773" s="1110"/>
      <c r="Z773" s="1110"/>
      <c r="AA773" s="73"/>
      <c r="AB773" s="1098"/>
      <c r="AC773" s="1099"/>
      <c r="AD773" s="1100"/>
    </row>
    <row r="774" spans="1:30" ht="13.2" customHeight="1">
      <c r="A774" s="81"/>
      <c r="B774" s="82"/>
      <c r="C774" s="350"/>
      <c r="D774" s="330"/>
      <c r="E774" s="1085"/>
      <c r="G774" s="211"/>
      <c r="H774" s="211"/>
      <c r="I774" s="211"/>
      <c r="J774" s="211"/>
      <c r="K774" s="211"/>
      <c r="L774" s="211"/>
      <c r="M774" s="211"/>
      <c r="N774" s="211"/>
      <c r="O774" s="211"/>
      <c r="P774" s="211"/>
      <c r="Q774" s="211"/>
      <c r="R774" s="211"/>
      <c r="S774" s="211"/>
      <c r="T774" s="211"/>
      <c r="U774" s="211"/>
      <c r="V774" s="211"/>
      <c r="W774" s="211"/>
      <c r="X774" s="211"/>
      <c r="Y774" s="211"/>
      <c r="Z774" s="211"/>
      <c r="AA774" s="73"/>
      <c r="AB774" s="331"/>
      <c r="AC774" s="332"/>
      <c r="AD774" s="333"/>
    </row>
    <row r="775" spans="1:30" ht="13.2" customHeight="1">
      <c r="A775" s="81"/>
      <c r="B775" s="82"/>
      <c r="C775" s="338"/>
      <c r="D775" s="330"/>
      <c r="E775" s="1756" t="s">
        <v>1414</v>
      </c>
      <c r="G775" s="1757" t="s">
        <v>1415</v>
      </c>
      <c r="H775" s="1757"/>
      <c r="I775" s="1757"/>
      <c r="J775" s="1757"/>
      <c r="K775" s="1757"/>
      <c r="L775" s="1757"/>
      <c r="M775" s="1757"/>
      <c r="N775" s="1757"/>
      <c r="O775" s="1757"/>
      <c r="P775" s="1757"/>
      <c r="Q775" s="1757"/>
      <c r="R775" s="1757"/>
      <c r="S775" s="1757"/>
      <c r="T775" s="1757"/>
      <c r="U775" s="1757"/>
      <c r="V775" s="1757"/>
      <c r="W775" s="1757"/>
      <c r="X775" s="1757"/>
      <c r="Y775" s="1757"/>
      <c r="Z775" s="1757"/>
      <c r="AA775" s="73"/>
      <c r="AB775" s="331"/>
      <c r="AC775" s="332"/>
      <c r="AD775" s="333"/>
    </row>
    <row r="776" spans="1:30" ht="13.2" customHeight="1">
      <c r="A776" s="81"/>
      <c r="B776" s="82"/>
      <c r="C776" s="338"/>
      <c r="D776" s="330"/>
      <c r="E776" s="1756"/>
      <c r="G776" s="1758"/>
      <c r="H776" s="1759"/>
      <c r="I776" s="1759"/>
      <c r="J776" s="1759"/>
      <c r="K776" s="1759"/>
      <c r="L776" s="1759"/>
      <c r="M776" s="1759"/>
      <c r="N776" s="1759"/>
      <c r="O776" s="1759"/>
      <c r="P776" s="1759"/>
      <c r="Q776" s="1759"/>
      <c r="R776" s="1759"/>
      <c r="S776" s="1759"/>
      <c r="T776" s="1759"/>
      <c r="U776" s="1759"/>
      <c r="V776" s="1759"/>
      <c r="W776" s="1759"/>
      <c r="X776" s="1759"/>
      <c r="Y776" s="1759"/>
      <c r="Z776" s="1760"/>
      <c r="AA776" s="73"/>
      <c r="AB776" s="331"/>
      <c r="AC776" s="332"/>
      <c r="AD776" s="333"/>
    </row>
    <row r="777" spans="1:30" ht="13.2" customHeight="1">
      <c r="A777" s="81"/>
      <c r="B777" s="82"/>
      <c r="C777" s="338"/>
      <c r="D777" s="330"/>
      <c r="E777" s="1756"/>
      <c r="G777" s="1761"/>
      <c r="H777" s="1762"/>
      <c r="I777" s="1762"/>
      <c r="J777" s="1762"/>
      <c r="K777" s="1762"/>
      <c r="L777" s="1762"/>
      <c r="M777" s="1762"/>
      <c r="N777" s="1762"/>
      <c r="O777" s="1762"/>
      <c r="P777" s="1762"/>
      <c r="Q777" s="1762"/>
      <c r="R777" s="1762"/>
      <c r="S777" s="1762"/>
      <c r="T777" s="1762"/>
      <c r="U777" s="1762"/>
      <c r="V777" s="1762"/>
      <c r="W777" s="1762"/>
      <c r="X777" s="1762"/>
      <c r="Y777" s="1762"/>
      <c r="Z777" s="1763"/>
      <c r="AA777" s="73"/>
      <c r="AB777" s="331"/>
      <c r="AC777" s="332"/>
      <c r="AD777" s="333"/>
    </row>
    <row r="778" spans="1:30" ht="13.2" customHeight="1">
      <c r="A778" s="81"/>
      <c r="B778" s="82"/>
      <c r="C778" s="338"/>
      <c r="D778" s="330"/>
      <c r="E778" s="1756"/>
      <c r="G778" s="1764"/>
      <c r="H778" s="1765"/>
      <c r="I778" s="1765"/>
      <c r="J778" s="1765"/>
      <c r="K778" s="1765"/>
      <c r="L778" s="1765"/>
      <c r="M778" s="1765"/>
      <c r="N778" s="1765"/>
      <c r="O778" s="1765"/>
      <c r="P778" s="1765"/>
      <c r="Q778" s="1765"/>
      <c r="R778" s="1765"/>
      <c r="S778" s="1765"/>
      <c r="T778" s="1765"/>
      <c r="U778" s="1765"/>
      <c r="V778" s="1765"/>
      <c r="W778" s="1765"/>
      <c r="X778" s="1765"/>
      <c r="Y778" s="1765"/>
      <c r="Z778" s="1766"/>
      <c r="AA778" s="73"/>
      <c r="AB778" s="331"/>
      <c r="AC778" s="332"/>
      <c r="AD778" s="333"/>
    </row>
    <row r="779" spans="1:30" ht="13.2" customHeight="1">
      <c r="A779" s="81"/>
      <c r="B779" s="82"/>
      <c r="C779" s="338"/>
      <c r="D779" s="330"/>
      <c r="E779" s="1756"/>
      <c r="G779" s="871"/>
      <c r="H779" s="871"/>
      <c r="I779" s="871"/>
      <c r="J779" s="871"/>
      <c r="K779" s="871"/>
      <c r="L779" s="871"/>
      <c r="M779" s="871"/>
      <c r="N779" s="871"/>
      <c r="O779" s="871"/>
      <c r="P779" s="871"/>
      <c r="Q779" s="871"/>
      <c r="R779" s="871"/>
      <c r="S779" s="871"/>
      <c r="T779" s="871"/>
      <c r="U779" s="871"/>
      <c r="V779" s="871"/>
      <c r="W779" s="871"/>
      <c r="X779" s="871"/>
      <c r="Y779" s="871"/>
      <c r="Z779" s="871"/>
      <c r="AA779" s="73"/>
      <c r="AB779" s="331"/>
      <c r="AC779" s="332"/>
      <c r="AD779" s="333"/>
    </row>
    <row r="780" spans="1:30" ht="13.2" customHeight="1">
      <c r="A780" s="81"/>
      <c r="B780" s="82"/>
      <c r="C780" s="338"/>
      <c r="D780" s="330" t="s">
        <v>312</v>
      </c>
      <c r="E780" s="1756"/>
      <c r="G780" s="1757" t="s">
        <v>1416</v>
      </c>
      <c r="H780" s="1757"/>
      <c r="I780" s="1757"/>
      <c r="J780" s="1757"/>
      <c r="K780" s="1757"/>
      <c r="L780" s="1757"/>
      <c r="M780" s="1757"/>
      <c r="N780" s="1757"/>
      <c r="O780" s="1757"/>
      <c r="P780" s="1757"/>
      <c r="Q780" s="1757"/>
      <c r="R780" s="1757"/>
      <c r="S780" s="1757"/>
      <c r="T780" s="1757"/>
      <c r="U780" s="1757"/>
      <c r="V780" s="1757"/>
      <c r="W780" s="1757"/>
      <c r="X780" s="1757"/>
      <c r="Y780" s="1757"/>
      <c r="Z780" s="1757"/>
      <c r="AA780" s="73"/>
      <c r="AB780" s="1098" t="s">
        <v>1246</v>
      </c>
      <c r="AC780" s="1099"/>
      <c r="AD780" s="1100"/>
    </row>
    <row r="781" spans="1:30" ht="13.2" customHeight="1">
      <c r="A781" s="81"/>
      <c r="B781" s="82"/>
      <c r="C781" s="338"/>
      <c r="D781" s="330"/>
      <c r="E781" s="713"/>
      <c r="G781" s="1757"/>
      <c r="H781" s="1757"/>
      <c r="I781" s="1757"/>
      <c r="J781" s="1757"/>
      <c r="K781" s="1757"/>
      <c r="L781" s="1757"/>
      <c r="M781" s="1757"/>
      <c r="N781" s="1757"/>
      <c r="O781" s="1757"/>
      <c r="P781" s="1757"/>
      <c r="Q781" s="1757"/>
      <c r="R781" s="1757"/>
      <c r="S781" s="1757"/>
      <c r="T781" s="1757"/>
      <c r="U781" s="1757"/>
      <c r="V781" s="1757"/>
      <c r="W781" s="1757"/>
      <c r="X781" s="1757"/>
      <c r="Y781" s="1757"/>
      <c r="Z781" s="1757"/>
      <c r="AA781" s="73"/>
      <c r="AB781" s="1098"/>
      <c r="AC781" s="1099"/>
      <c r="AD781" s="1100"/>
    </row>
    <row r="782" spans="1:30" ht="13.2" customHeight="1">
      <c r="A782" s="81"/>
      <c r="B782" s="82"/>
      <c r="C782" s="338"/>
      <c r="D782" s="330"/>
      <c r="E782" s="713"/>
      <c r="G782" s="1767" t="s">
        <v>1236</v>
      </c>
      <c r="H782" s="1767"/>
      <c r="I782" s="1767"/>
      <c r="J782" s="1767"/>
      <c r="K782" s="1767"/>
      <c r="L782" s="1767"/>
      <c r="M782" s="1768"/>
      <c r="N782" s="1110" t="s">
        <v>1237</v>
      </c>
      <c r="O782" s="1110"/>
      <c r="P782" s="1110"/>
      <c r="Q782" s="1110"/>
      <c r="R782" s="1110"/>
      <c r="S782" s="1110"/>
      <c r="T782" s="1110"/>
      <c r="U782" s="1110"/>
      <c r="V782" s="1110"/>
      <c r="W782" s="1110"/>
      <c r="X782" s="1110"/>
      <c r="Y782" s="1110"/>
      <c r="Z782" s="1110"/>
      <c r="AA782" s="73"/>
      <c r="AB782" s="1098"/>
      <c r="AC782" s="1099"/>
      <c r="AD782" s="1100"/>
    </row>
    <row r="783" spans="1:30" ht="13.2" customHeight="1">
      <c r="A783" s="81"/>
      <c r="B783" s="82"/>
      <c r="C783" s="338"/>
      <c r="D783" s="330"/>
      <c r="E783" s="713"/>
      <c r="G783" s="1767"/>
      <c r="H783" s="1767"/>
      <c r="I783" s="1767"/>
      <c r="J783" s="1767"/>
      <c r="K783" s="1767"/>
      <c r="L783" s="1767"/>
      <c r="M783" s="1768"/>
      <c r="N783" s="1110"/>
      <c r="O783" s="1110"/>
      <c r="P783" s="1110"/>
      <c r="Q783" s="1110"/>
      <c r="R783" s="1110"/>
      <c r="S783" s="1110"/>
      <c r="T783" s="1110"/>
      <c r="U783" s="1110"/>
      <c r="V783" s="1110"/>
      <c r="W783" s="1110"/>
      <c r="X783" s="1110"/>
      <c r="Y783" s="1110"/>
      <c r="Z783" s="1110"/>
      <c r="AA783" s="73"/>
      <c r="AB783" s="331"/>
      <c r="AC783" s="332"/>
      <c r="AD783" s="333"/>
    </row>
    <row r="784" spans="1:30" ht="13.2" customHeight="1">
      <c r="A784" s="81"/>
      <c r="B784" s="82"/>
      <c r="C784" s="338"/>
      <c r="D784" s="330"/>
      <c r="E784" s="650"/>
      <c r="G784" s="872"/>
      <c r="H784" s="872"/>
      <c r="I784" s="872"/>
      <c r="J784" s="872"/>
      <c r="K784" s="872"/>
      <c r="L784" s="872"/>
      <c r="M784" s="872"/>
      <c r="N784" s="872"/>
      <c r="O784" s="872"/>
      <c r="P784" s="872"/>
      <c r="Q784" s="872"/>
      <c r="R784" s="872"/>
      <c r="S784" s="872"/>
      <c r="T784" s="872"/>
      <c r="U784" s="872"/>
      <c r="V784" s="872"/>
      <c r="W784" s="872"/>
      <c r="X784" s="872"/>
      <c r="Y784" s="872"/>
      <c r="Z784" s="872"/>
      <c r="AA784" s="73"/>
      <c r="AB784" s="331"/>
      <c r="AC784" s="332"/>
      <c r="AD784" s="333"/>
    </row>
    <row r="785" spans="1:30" ht="13.2" customHeight="1">
      <c r="A785" s="81"/>
      <c r="B785" s="214">
        <v>31</v>
      </c>
      <c r="C785" s="1090" t="s">
        <v>1417</v>
      </c>
      <c r="D785" s="330" t="s">
        <v>312</v>
      </c>
      <c r="E785" s="1085" t="s">
        <v>1418</v>
      </c>
      <c r="F785" s="797"/>
      <c r="G785" s="1709" t="s">
        <v>114</v>
      </c>
      <c r="H785" s="1709"/>
      <c r="I785" s="1709"/>
      <c r="J785" s="1709"/>
      <c r="K785" s="1709"/>
      <c r="L785" s="1709"/>
      <c r="M785" s="1710"/>
      <c r="N785" s="1174" t="s">
        <v>113</v>
      </c>
      <c r="O785" s="1175"/>
      <c r="P785" s="1175"/>
      <c r="Q785" s="1175"/>
      <c r="R785" s="1175"/>
      <c r="S785" s="1175"/>
      <c r="T785" s="1175"/>
      <c r="U785" s="1175"/>
      <c r="V785" s="1176"/>
      <c r="AB785" s="1098" t="s">
        <v>1246</v>
      </c>
      <c r="AC785" s="1099"/>
      <c r="AD785" s="1100"/>
    </row>
    <row r="786" spans="1:30" ht="13.2" customHeight="1">
      <c r="A786" s="81"/>
      <c r="B786" s="699"/>
      <c r="C786" s="1090"/>
      <c r="D786" s="678"/>
      <c r="E786" s="1085"/>
      <c r="F786" s="797"/>
      <c r="G786" s="1709"/>
      <c r="H786" s="1709"/>
      <c r="I786" s="1709"/>
      <c r="J786" s="1709"/>
      <c r="K786" s="1709"/>
      <c r="L786" s="1709"/>
      <c r="M786" s="1710"/>
      <c r="N786" s="1177"/>
      <c r="O786" s="1178"/>
      <c r="P786" s="1178"/>
      <c r="Q786" s="1178"/>
      <c r="R786" s="1178"/>
      <c r="S786" s="1178"/>
      <c r="T786" s="1178"/>
      <c r="U786" s="1178"/>
      <c r="V786" s="1179"/>
      <c r="AB786" s="1098"/>
      <c r="AC786" s="1099"/>
      <c r="AD786" s="1100"/>
    </row>
    <row r="787" spans="1:30" ht="13.2" customHeight="1">
      <c r="A787" s="81"/>
      <c r="B787" s="699"/>
      <c r="C787" s="693"/>
      <c r="D787" s="678"/>
      <c r="E787" s="1085"/>
      <c r="F787" s="797"/>
      <c r="AB787" s="1098"/>
      <c r="AC787" s="1099"/>
      <c r="AD787" s="1100"/>
    </row>
    <row r="788" spans="1:30" ht="13.2" customHeight="1">
      <c r="A788" s="81"/>
      <c r="B788" s="699"/>
      <c r="C788" s="693"/>
      <c r="D788" s="678"/>
      <c r="E788" s="1085"/>
      <c r="F788" s="797"/>
      <c r="G788" s="873"/>
      <c r="H788" s="873"/>
      <c r="I788" s="873"/>
      <c r="J788" s="873"/>
      <c r="K788" s="873"/>
      <c r="L788" s="873"/>
      <c r="M788" s="873"/>
      <c r="N788" s="873"/>
      <c r="O788" s="797"/>
      <c r="P788" s="797"/>
      <c r="Q788" s="797"/>
      <c r="R788" s="797"/>
      <c r="S788" s="797"/>
      <c r="T788" s="797"/>
      <c r="U788" s="797"/>
      <c r="V788" s="797"/>
      <c r="W788" s="797"/>
      <c r="X788" s="797"/>
      <c r="Y788" s="797"/>
      <c r="Z788" s="797"/>
      <c r="AA788" s="797"/>
      <c r="AB788" s="874"/>
      <c r="AC788" s="875"/>
      <c r="AD788" s="876"/>
    </row>
    <row r="789" spans="1:30" ht="13.2" customHeight="1">
      <c r="A789" s="81"/>
      <c r="B789" s="699"/>
      <c r="C789" s="693"/>
      <c r="D789" s="678"/>
      <c r="E789" s="1085"/>
      <c r="F789" s="797"/>
      <c r="G789" s="873"/>
      <c r="H789" s="873"/>
      <c r="I789" s="873"/>
      <c r="J789" s="873"/>
      <c r="K789" s="873"/>
      <c r="L789" s="873"/>
      <c r="M789" s="873"/>
      <c r="N789" s="873"/>
      <c r="O789" s="797"/>
      <c r="P789" s="797"/>
      <c r="Q789" s="797"/>
      <c r="R789" s="797"/>
      <c r="S789" s="797"/>
      <c r="T789" s="797"/>
      <c r="U789" s="797"/>
      <c r="V789" s="797"/>
      <c r="W789" s="797"/>
      <c r="X789" s="797"/>
      <c r="Y789" s="797"/>
      <c r="Z789" s="797"/>
      <c r="AA789" s="797"/>
      <c r="AB789" s="874"/>
      <c r="AC789" s="875"/>
      <c r="AD789" s="876"/>
    </row>
    <row r="790" spans="1:30" ht="13.2" customHeight="1">
      <c r="A790" s="81"/>
      <c r="B790" s="699"/>
      <c r="C790" s="693"/>
      <c r="D790" s="678"/>
      <c r="E790" s="152"/>
      <c r="F790" s="797"/>
      <c r="G790" s="873"/>
      <c r="H790" s="873"/>
      <c r="I790" s="873"/>
      <c r="J790" s="873"/>
      <c r="K790" s="873"/>
      <c r="L790" s="873"/>
      <c r="M790" s="873"/>
      <c r="N790" s="873"/>
      <c r="O790" s="797"/>
      <c r="P790" s="797"/>
      <c r="Q790" s="797"/>
      <c r="R790" s="797"/>
      <c r="S790" s="797"/>
      <c r="T790" s="797"/>
      <c r="U790" s="797"/>
      <c r="V790" s="797"/>
      <c r="W790" s="797"/>
      <c r="X790" s="797"/>
      <c r="Y790" s="797"/>
      <c r="Z790" s="797"/>
      <c r="AA790" s="797"/>
      <c r="AB790" s="874"/>
      <c r="AC790" s="875"/>
      <c r="AD790" s="876"/>
    </row>
    <row r="791" spans="1:30" ht="13.2" customHeight="1">
      <c r="A791" s="1085" t="s">
        <v>1419</v>
      </c>
      <c r="B791" s="214">
        <v>32</v>
      </c>
      <c r="C791" s="359" t="s">
        <v>1420</v>
      </c>
      <c r="D791" s="258" t="s">
        <v>311</v>
      </c>
      <c r="E791" s="1085" t="s">
        <v>1421</v>
      </c>
      <c r="F791" s="797"/>
      <c r="G791" s="1709" t="s">
        <v>114</v>
      </c>
      <c r="H791" s="1709"/>
      <c r="I791" s="1709"/>
      <c r="J791" s="1709"/>
      <c r="K791" s="1709"/>
      <c r="L791" s="1709"/>
      <c r="M791" s="1710"/>
      <c r="N791" s="1174" t="s">
        <v>113</v>
      </c>
      <c r="O791" s="1175"/>
      <c r="P791" s="1175"/>
      <c r="Q791" s="1175"/>
      <c r="R791" s="1175"/>
      <c r="S791" s="1175"/>
      <c r="T791" s="1175"/>
      <c r="U791" s="1175"/>
      <c r="V791" s="1176"/>
      <c r="AB791" s="1098" t="s">
        <v>1246</v>
      </c>
      <c r="AC791" s="1099"/>
      <c r="AD791" s="1100"/>
    </row>
    <row r="792" spans="1:30" ht="13.2" customHeight="1">
      <c r="A792" s="1085"/>
      <c r="B792" s="699"/>
      <c r="C792" s="693"/>
      <c r="D792" s="678"/>
      <c r="E792" s="1085"/>
      <c r="F792" s="797"/>
      <c r="G792" s="1709"/>
      <c r="H792" s="1709"/>
      <c r="I792" s="1709"/>
      <c r="J792" s="1709"/>
      <c r="K792" s="1709"/>
      <c r="L792" s="1709"/>
      <c r="M792" s="1710"/>
      <c r="N792" s="1177"/>
      <c r="O792" s="1178"/>
      <c r="P792" s="1178"/>
      <c r="Q792" s="1178"/>
      <c r="R792" s="1178"/>
      <c r="S792" s="1178"/>
      <c r="T792" s="1178"/>
      <c r="U792" s="1178"/>
      <c r="V792" s="1179"/>
      <c r="AB792" s="1098"/>
      <c r="AC792" s="1099"/>
      <c r="AD792" s="1100"/>
    </row>
    <row r="793" spans="1:30" ht="13.2" customHeight="1">
      <c r="A793" s="1085"/>
      <c r="B793" s="699"/>
      <c r="C793" s="693"/>
      <c r="D793" s="678"/>
      <c r="E793" s="1085"/>
      <c r="F793" s="797"/>
      <c r="AB793" s="1098"/>
      <c r="AC793" s="1099"/>
      <c r="AD793" s="1100"/>
    </row>
    <row r="794" spans="1:30" ht="13.2" customHeight="1">
      <c r="A794" s="81"/>
      <c r="B794" s="121"/>
      <c r="C794" s="122"/>
      <c r="D794" s="123"/>
      <c r="E794" s="120"/>
      <c r="F794" s="125"/>
      <c r="G794" s="125"/>
      <c r="H794" s="125"/>
      <c r="I794" s="125"/>
      <c r="J794" s="125"/>
      <c r="K794" s="125"/>
      <c r="L794" s="125"/>
      <c r="M794" s="125"/>
      <c r="N794" s="125"/>
      <c r="O794" s="125"/>
      <c r="P794" s="125"/>
      <c r="Q794" s="125"/>
      <c r="R794" s="125"/>
      <c r="S794" s="125"/>
      <c r="T794" s="125"/>
      <c r="U794" s="125"/>
      <c r="V794" s="125"/>
      <c r="W794" s="125"/>
      <c r="X794" s="125"/>
      <c r="Y794" s="125"/>
      <c r="Z794" s="125"/>
      <c r="AA794" s="125"/>
      <c r="AB794" s="127"/>
      <c r="AC794" s="128"/>
      <c r="AD794" s="129"/>
    </row>
    <row r="795" spans="1:30" ht="13.2" customHeight="1">
      <c r="A795" s="1715" t="s">
        <v>1422</v>
      </c>
      <c r="B795" s="82">
        <v>33</v>
      </c>
      <c r="C795" s="1426" t="s">
        <v>1423</v>
      </c>
      <c r="D795" s="330" t="s">
        <v>312</v>
      </c>
      <c r="E795" s="1085" t="s">
        <v>1042</v>
      </c>
      <c r="G795" s="1709" t="s">
        <v>114</v>
      </c>
      <c r="H795" s="1709"/>
      <c r="I795" s="1709"/>
      <c r="J795" s="1709"/>
      <c r="K795" s="1709"/>
      <c r="L795" s="1709"/>
      <c r="M795" s="1710"/>
      <c r="N795" s="1174" t="s">
        <v>113</v>
      </c>
      <c r="O795" s="1175"/>
      <c r="P795" s="1175"/>
      <c r="Q795" s="1175"/>
      <c r="R795" s="1175"/>
      <c r="S795" s="1175"/>
      <c r="T795" s="1175"/>
      <c r="U795" s="1175"/>
      <c r="V795" s="1176"/>
      <c r="AB795" s="1098" t="s">
        <v>363</v>
      </c>
      <c r="AC795" s="1099"/>
      <c r="AD795" s="1100"/>
    </row>
    <row r="796" spans="1:30" ht="13.2" customHeight="1">
      <c r="A796" s="1715"/>
      <c r="B796" s="82"/>
      <c r="C796" s="1426"/>
      <c r="D796" s="172"/>
      <c r="E796" s="1085"/>
      <c r="G796" s="1709"/>
      <c r="H796" s="1709"/>
      <c r="I796" s="1709"/>
      <c r="J796" s="1709"/>
      <c r="K796" s="1709"/>
      <c r="L796" s="1709"/>
      <c r="M796" s="1710"/>
      <c r="N796" s="1177"/>
      <c r="O796" s="1178"/>
      <c r="P796" s="1178"/>
      <c r="Q796" s="1178"/>
      <c r="R796" s="1178"/>
      <c r="S796" s="1178"/>
      <c r="T796" s="1178"/>
      <c r="U796" s="1178"/>
      <c r="V796" s="1179"/>
      <c r="AB796" s="1098"/>
      <c r="AC796" s="1099"/>
      <c r="AD796" s="1100"/>
    </row>
    <row r="797" spans="1:30" ht="13.2" customHeight="1">
      <c r="A797" s="1715"/>
      <c r="B797" s="72"/>
      <c r="C797" s="877"/>
      <c r="D797" s="172"/>
      <c r="E797" s="1085"/>
      <c r="F797" s="72"/>
      <c r="AA797" s="73"/>
      <c r="AB797" s="1098"/>
      <c r="AC797" s="1099"/>
      <c r="AD797" s="1100"/>
    </row>
    <row r="798" spans="1:30" ht="13.2" customHeight="1">
      <c r="A798" s="1715"/>
      <c r="B798" s="1"/>
      <c r="C798" s="1"/>
      <c r="D798" s="172"/>
      <c r="E798" s="81"/>
      <c r="AB798" s="331"/>
      <c r="AC798" s="332"/>
      <c r="AD798" s="333"/>
    </row>
    <row r="799" spans="1:30" ht="13.2" customHeight="1">
      <c r="A799" s="1755"/>
      <c r="B799" s="84"/>
      <c r="C799" s="84"/>
      <c r="D799" s="115"/>
      <c r="E799" s="169"/>
      <c r="F799" s="84"/>
      <c r="G799" s="84"/>
      <c r="H799" s="84"/>
      <c r="I799" s="84"/>
      <c r="J799" s="84"/>
      <c r="K799" s="84"/>
      <c r="L799" s="84"/>
      <c r="M799" s="84"/>
      <c r="N799" s="84"/>
      <c r="O799" s="84"/>
      <c r="P799" s="84"/>
      <c r="Q799" s="84"/>
      <c r="R799" s="84"/>
      <c r="S799" s="84"/>
      <c r="T799" s="84"/>
      <c r="U799" s="84"/>
      <c r="V799" s="84"/>
      <c r="W799" s="84"/>
      <c r="X799" s="84"/>
      <c r="Y799" s="84"/>
      <c r="Z799" s="84"/>
      <c r="AA799" s="84"/>
      <c r="AB799" s="351"/>
      <c r="AC799" s="352"/>
      <c r="AD799" s="353"/>
    </row>
    <row r="800" spans="1:30" ht="13.2" customHeight="1">
      <c r="A800" s="426"/>
      <c r="B800" s="424"/>
      <c r="C800" s="425"/>
      <c r="D800" s="744"/>
      <c r="E800" s="426"/>
      <c r="F800" s="417"/>
      <c r="G800" s="417"/>
      <c r="H800" s="417"/>
      <c r="I800" s="417"/>
      <c r="J800" s="417"/>
      <c r="K800" s="417"/>
      <c r="L800" s="417"/>
      <c r="M800" s="417"/>
      <c r="N800" s="417"/>
      <c r="O800" s="417"/>
      <c r="P800" s="417"/>
      <c r="Q800" s="417"/>
      <c r="R800" s="417"/>
      <c r="S800" s="417"/>
      <c r="T800" s="417"/>
      <c r="U800" s="417"/>
      <c r="V800" s="417"/>
      <c r="W800" s="417"/>
      <c r="X800" s="417"/>
      <c r="Y800" s="417"/>
      <c r="Z800" s="417"/>
      <c r="AA800" s="417"/>
      <c r="AB800" s="411"/>
      <c r="AC800" s="412"/>
      <c r="AD800" s="413"/>
    </row>
    <row r="801" spans="1:30" ht="13.2" customHeight="1">
      <c r="A801" s="1085" t="s">
        <v>1424</v>
      </c>
      <c r="B801" s="82">
        <v>34</v>
      </c>
      <c r="C801" s="1426" t="s">
        <v>1425</v>
      </c>
      <c r="D801" s="330" t="s">
        <v>312</v>
      </c>
      <c r="E801" s="1109" t="s">
        <v>1426</v>
      </c>
      <c r="G801" s="1709" t="s">
        <v>114</v>
      </c>
      <c r="H801" s="1709"/>
      <c r="I801" s="1709"/>
      <c r="J801" s="1709"/>
      <c r="K801" s="1709"/>
      <c r="L801" s="1709"/>
      <c r="M801" s="1710"/>
      <c r="N801" s="1174" t="s">
        <v>113</v>
      </c>
      <c r="O801" s="1175"/>
      <c r="P801" s="1175"/>
      <c r="Q801" s="1175"/>
      <c r="R801" s="1175"/>
      <c r="S801" s="1175"/>
      <c r="T801" s="1175"/>
      <c r="U801" s="1175"/>
      <c r="V801" s="1176"/>
      <c r="AB801" s="1098" t="s">
        <v>363</v>
      </c>
      <c r="AC801" s="1099"/>
      <c r="AD801" s="1100"/>
    </row>
    <row r="802" spans="1:30" ht="13.2" customHeight="1">
      <c r="A802" s="1085"/>
      <c r="B802" s="1"/>
      <c r="C802" s="1426"/>
      <c r="D802" s="330"/>
      <c r="E802" s="1109"/>
      <c r="G802" s="1709"/>
      <c r="H802" s="1709"/>
      <c r="I802" s="1709"/>
      <c r="J802" s="1709"/>
      <c r="K802" s="1709"/>
      <c r="L802" s="1709"/>
      <c r="M802" s="1710"/>
      <c r="N802" s="1177"/>
      <c r="O802" s="1178"/>
      <c r="P802" s="1178"/>
      <c r="Q802" s="1178"/>
      <c r="R802" s="1178"/>
      <c r="S802" s="1178"/>
      <c r="T802" s="1178"/>
      <c r="U802" s="1178"/>
      <c r="V802" s="1179"/>
      <c r="AB802" s="1098"/>
      <c r="AC802" s="1099"/>
      <c r="AD802" s="1100"/>
    </row>
    <row r="803" spans="1:30" ht="13.2" customHeight="1">
      <c r="A803" s="81"/>
      <c r="B803" s="82"/>
      <c r="C803" s="310"/>
      <c r="D803" s="330"/>
      <c r="E803" s="1109"/>
      <c r="AB803" s="1098"/>
      <c r="AC803" s="1099"/>
      <c r="AD803" s="1100"/>
    </row>
    <row r="804" spans="1:30" ht="13.2" customHeight="1">
      <c r="A804" s="81"/>
      <c r="B804" s="82"/>
      <c r="C804" s="310"/>
      <c r="D804" s="330"/>
      <c r="E804" s="1109"/>
      <c r="AA804" s="73"/>
      <c r="AB804" s="76"/>
      <c r="AC804" s="77"/>
      <c r="AD804" s="78"/>
    </row>
    <row r="805" spans="1:30" ht="13.2" customHeight="1">
      <c r="A805" s="81"/>
      <c r="B805" s="82"/>
      <c r="C805" s="310"/>
      <c r="D805" s="330"/>
      <c r="E805" s="1085" t="s">
        <v>1427</v>
      </c>
      <c r="G805" s="99"/>
      <c r="H805" s="99"/>
      <c r="I805" s="99"/>
      <c r="J805" s="99"/>
      <c r="K805" s="99"/>
      <c r="L805" s="99"/>
      <c r="M805" s="99"/>
      <c r="N805" s="99"/>
      <c r="O805" s="99"/>
      <c r="P805" s="99"/>
      <c r="Q805" s="99"/>
      <c r="R805" s="99"/>
      <c r="S805" s="99"/>
      <c r="T805" s="99"/>
      <c r="U805" s="99"/>
      <c r="V805" s="99"/>
      <c r="W805" s="99"/>
      <c r="X805" s="99"/>
      <c r="Y805" s="99"/>
      <c r="Z805" s="99"/>
      <c r="AA805" s="130"/>
      <c r="AB805" s="76"/>
      <c r="AC805" s="77"/>
      <c r="AD805" s="78"/>
    </row>
    <row r="806" spans="1:30" ht="13.2" customHeight="1">
      <c r="A806" s="81"/>
      <c r="B806" s="82"/>
      <c r="C806" s="310"/>
      <c r="D806" s="330"/>
      <c r="E806" s="1085"/>
      <c r="AB806" s="76"/>
      <c r="AC806" s="77"/>
      <c r="AD806" s="78"/>
    </row>
    <row r="807" spans="1:30" ht="13.2" customHeight="1">
      <c r="A807" s="81"/>
      <c r="B807" s="82"/>
      <c r="C807" s="310"/>
      <c r="D807" s="330"/>
      <c r="E807" s="1085"/>
      <c r="AB807" s="76"/>
      <c r="AC807" s="77"/>
      <c r="AD807" s="78"/>
    </row>
    <row r="808" spans="1:30" ht="13.2" customHeight="1">
      <c r="A808" s="81"/>
      <c r="B808" s="82"/>
      <c r="C808" s="310"/>
      <c r="D808" s="330"/>
      <c r="E808" s="1085"/>
      <c r="AB808" s="76"/>
      <c r="AC808" s="77"/>
      <c r="AD808" s="78"/>
    </row>
    <row r="809" spans="1:30" ht="13.2" customHeight="1">
      <c r="A809" s="81"/>
      <c r="B809" s="82"/>
      <c r="C809" s="310"/>
      <c r="D809" s="330"/>
      <c r="E809" s="1085"/>
      <c r="AB809" s="76"/>
      <c r="AC809" s="77"/>
      <c r="AD809" s="78"/>
    </row>
    <row r="810" spans="1:30" ht="13.2" customHeight="1">
      <c r="A810" s="81"/>
      <c r="B810" s="82"/>
      <c r="C810" s="310"/>
      <c r="D810" s="330"/>
      <c r="E810" s="1085"/>
      <c r="AB810" s="76"/>
      <c r="AC810" s="77"/>
      <c r="AD810" s="78"/>
    </row>
    <row r="811" spans="1:30" ht="13.2" customHeight="1">
      <c r="A811" s="81"/>
      <c r="B811" s="82"/>
      <c r="C811" s="310"/>
      <c r="D811" s="330"/>
      <c r="E811" s="1085"/>
      <c r="AB811" s="76"/>
      <c r="AC811" s="77"/>
      <c r="AD811" s="78"/>
    </row>
    <row r="812" spans="1:30" ht="13.2" customHeight="1">
      <c r="A812" s="81"/>
      <c r="B812" s="82"/>
      <c r="C812" s="310"/>
      <c r="D812" s="330"/>
      <c r="E812" s="1085"/>
      <c r="AB812" s="76"/>
      <c r="AC812" s="77"/>
      <c r="AD812" s="78"/>
    </row>
    <row r="813" spans="1:30" ht="13.2" customHeight="1">
      <c r="A813" s="81"/>
      <c r="B813" s="82"/>
      <c r="C813" s="310"/>
      <c r="D813" s="330"/>
      <c r="E813" s="1085"/>
      <c r="AB813" s="76"/>
      <c r="AC813" s="77"/>
      <c r="AD813" s="78"/>
    </row>
    <row r="814" spans="1:30" ht="13.2" customHeight="1">
      <c r="A814" s="81"/>
      <c r="B814" s="82"/>
      <c r="C814" s="310"/>
      <c r="D814" s="330"/>
      <c r="E814" s="1085"/>
      <c r="AB814" s="76"/>
      <c r="AC814" s="77"/>
      <c r="AD814" s="78"/>
    </row>
    <row r="815" spans="1:30" ht="13.2" customHeight="1">
      <c r="A815" s="81"/>
      <c r="B815" s="82"/>
      <c r="C815" s="310"/>
      <c r="D815" s="330"/>
      <c r="E815" s="1085"/>
      <c r="AB815" s="76"/>
      <c r="AC815" s="77"/>
      <c r="AD815" s="78"/>
    </row>
    <row r="816" spans="1:30" ht="13.2" customHeight="1">
      <c r="A816" s="81"/>
      <c r="B816" s="82"/>
      <c r="C816" s="359"/>
      <c r="D816" s="330"/>
      <c r="E816" s="1085"/>
      <c r="AA816" s="73"/>
      <c r="AB816" s="76"/>
      <c r="AC816" s="77"/>
      <c r="AD816" s="78"/>
    </row>
    <row r="817" spans="1:30" ht="13.2" customHeight="1">
      <c r="A817" s="81"/>
      <c r="B817" s="82"/>
      <c r="C817" s="310"/>
      <c r="D817" s="330"/>
      <c r="E817" s="81"/>
      <c r="F817" s="72"/>
      <c r="AB817" s="76"/>
      <c r="AC817" s="77"/>
      <c r="AD817" s="78"/>
    </row>
    <row r="818" spans="1:30" ht="13.2" customHeight="1">
      <c r="A818" s="81"/>
      <c r="B818" s="214">
        <v>35</v>
      </c>
      <c r="C818" s="1426" t="s">
        <v>1428</v>
      </c>
      <c r="D818" s="258" t="s">
        <v>312</v>
      </c>
      <c r="E818" s="1085" t="s">
        <v>1429</v>
      </c>
      <c r="F818" s="194"/>
      <c r="G818" s="1709" t="s">
        <v>114</v>
      </c>
      <c r="H818" s="1709"/>
      <c r="I818" s="1709"/>
      <c r="J818" s="1709"/>
      <c r="K818" s="1709"/>
      <c r="L818" s="1709"/>
      <c r="M818" s="1710"/>
      <c r="N818" s="1174" t="s">
        <v>113</v>
      </c>
      <c r="O818" s="1175"/>
      <c r="P818" s="1175"/>
      <c r="Q818" s="1175"/>
      <c r="R818" s="1175"/>
      <c r="S818" s="1175"/>
      <c r="T818" s="1175"/>
      <c r="U818" s="1175"/>
      <c r="V818" s="1176"/>
      <c r="AA818" s="73"/>
      <c r="AB818" s="1098" t="s">
        <v>363</v>
      </c>
      <c r="AC818" s="1099"/>
      <c r="AD818" s="1100"/>
    </row>
    <row r="819" spans="1:30" ht="13.2" customHeight="1">
      <c r="A819" s="81"/>
      <c r="B819" s="214"/>
      <c r="C819" s="1426"/>
      <c r="D819" s="258"/>
      <c r="E819" s="1085"/>
      <c r="F819" s="194"/>
      <c r="G819" s="1709"/>
      <c r="H819" s="1709"/>
      <c r="I819" s="1709"/>
      <c r="J819" s="1709"/>
      <c r="K819" s="1709"/>
      <c r="L819" s="1709"/>
      <c r="M819" s="1710"/>
      <c r="N819" s="1177"/>
      <c r="O819" s="1178"/>
      <c r="P819" s="1178"/>
      <c r="Q819" s="1178"/>
      <c r="R819" s="1178"/>
      <c r="S819" s="1178"/>
      <c r="T819" s="1178"/>
      <c r="U819" s="1178"/>
      <c r="V819" s="1179"/>
      <c r="AA819" s="73"/>
      <c r="AB819" s="1098"/>
      <c r="AC819" s="1099"/>
      <c r="AD819" s="1100"/>
    </row>
    <row r="820" spans="1:30" ht="13.2" customHeight="1">
      <c r="A820" s="81"/>
      <c r="B820" s="214"/>
      <c r="C820" s="1426"/>
      <c r="D820" s="258"/>
      <c r="E820" s="1085"/>
      <c r="F820" s="194"/>
      <c r="G820" s="241"/>
      <c r="H820" s="241"/>
      <c r="I820" s="241"/>
      <c r="J820" s="241"/>
      <c r="K820" s="241"/>
      <c r="L820" s="241"/>
      <c r="M820" s="241"/>
      <c r="N820" s="241"/>
      <c r="AA820" s="73"/>
      <c r="AB820" s="1098"/>
      <c r="AC820" s="1099"/>
      <c r="AD820" s="1100"/>
    </row>
    <row r="821" spans="1:30" ht="13.2" customHeight="1">
      <c r="A821" s="81"/>
      <c r="B821" s="214"/>
      <c r="C821" s="338"/>
      <c r="D821" s="330"/>
      <c r="E821" s="1085"/>
      <c r="F821" s="194"/>
      <c r="G821" s="1743" t="s">
        <v>214</v>
      </c>
      <c r="H821" s="1743"/>
      <c r="I821" s="1743"/>
      <c r="J821" s="1743"/>
      <c r="K821" s="1743"/>
      <c r="L821" s="1743"/>
      <c r="M821" s="1743"/>
      <c r="N821" s="1743"/>
      <c r="O821" s="1743"/>
      <c r="P821" s="1743"/>
      <c r="Q821" s="1743"/>
      <c r="R821" s="1743"/>
      <c r="S821" s="1743"/>
      <c r="T821" s="1743"/>
      <c r="U821" s="1743"/>
      <c r="V821" s="1743"/>
      <c r="W821" s="1743"/>
      <c r="X821" s="1743"/>
      <c r="Y821" s="1743"/>
      <c r="Z821" s="1743"/>
      <c r="AA821" s="73"/>
      <c r="AB821" s="1098"/>
      <c r="AC821" s="1099"/>
      <c r="AD821" s="1100"/>
    </row>
    <row r="822" spans="1:30" ht="13.2" customHeight="1">
      <c r="A822" s="81"/>
      <c r="B822" s="214"/>
      <c r="C822" s="310"/>
      <c r="D822" s="330"/>
      <c r="E822" s="1085"/>
      <c r="F822" s="194"/>
      <c r="G822" s="1746"/>
      <c r="H822" s="1747"/>
      <c r="I822" s="1747"/>
      <c r="J822" s="1747"/>
      <c r="K822" s="1747"/>
      <c r="L822" s="1747"/>
      <c r="M822" s="1747"/>
      <c r="N822" s="1747"/>
      <c r="O822" s="1747"/>
      <c r="P822" s="1747"/>
      <c r="Q822" s="1747"/>
      <c r="R822" s="1747"/>
      <c r="S822" s="1747"/>
      <c r="T822" s="1747"/>
      <c r="U822" s="1747"/>
      <c r="V822" s="1747"/>
      <c r="W822" s="1747"/>
      <c r="X822" s="1747"/>
      <c r="Y822" s="1747"/>
      <c r="Z822" s="1748"/>
      <c r="AA822" s="73"/>
      <c r="AB822" s="76"/>
      <c r="AC822" s="77"/>
      <c r="AD822" s="78"/>
    </row>
    <row r="823" spans="1:30" ht="13.2" customHeight="1">
      <c r="A823" s="81"/>
      <c r="B823" s="214"/>
      <c r="C823" s="310"/>
      <c r="D823" s="330"/>
      <c r="E823" s="1085"/>
      <c r="F823" s="194"/>
      <c r="G823" s="1749"/>
      <c r="H823" s="1750"/>
      <c r="I823" s="1750"/>
      <c r="J823" s="1750"/>
      <c r="K823" s="1750"/>
      <c r="L823" s="1750"/>
      <c r="M823" s="1750"/>
      <c r="N823" s="1750"/>
      <c r="O823" s="1750"/>
      <c r="P823" s="1750"/>
      <c r="Q823" s="1750"/>
      <c r="R823" s="1750"/>
      <c r="S823" s="1750"/>
      <c r="T823" s="1750"/>
      <c r="U823" s="1750"/>
      <c r="V823" s="1750"/>
      <c r="W823" s="1750"/>
      <c r="X823" s="1750"/>
      <c r="Y823" s="1750"/>
      <c r="Z823" s="1751"/>
      <c r="AA823" s="73"/>
      <c r="AB823" s="76"/>
      <c r="AC823" s="77"/>
      <c r="AD823" s="78"/>
    </row>
    <row r="824" spans="1:30" ht="13.2" customHeight="1">
      <c r="A824" s="81"/>
      <c r="B824" s="214"/>
      <c r="C824" s="310"/>
      <c r="D824" s="330"/>
      <c r="E824" s="1085"/>
      <c r="F824" s="194"/>
      <c r="G824" s="1749"/>
      <c r="H824" s="1750"/>
      <c r="I824" s="1750"/>
      <c r="J824" s="1750"/>
      <c r="K824" s="1750"/>
      <c r="L824" s="1750"/>
      <c r="M824" s="1750"/>
      <c r="N824" s="1750"/>
      <c r="O824" s="1750"/>
      <c r="P824" s="1750"/>
      <c r="Q824" s="1750"/>
      <c r="R824" s="1750"/>
      <c r="S824" s="1750"/>
      <c r="T824" s="1750"/>
      <c r="U824" s="1750"/>
      <c r="V824" s="1750"/>
      <c r="W824" s="1750"/>
      <c r="X824" s="1750"/>
      <c r="Y824" s="1750"/>
      <c r="Z824" s="1751"/>
      <c r="AA824" s="73"/>
      <c r="AB824" s="76"/>
      <c r="AC824" s="77"/>
      <c r="AD824" s="78"/>
    </row>
    <row r="825" spans="1:30" ht="13.2" customHeight="1">
      <c r="A825" s="81"/>
      <c r="B825" s="214"/>
      <c r="C825" s="310"/>
      <c r="D825" s="330"/>
      <c r="E825" s="1085"/>
      <c r="F825" s="194"/>
      <c r="G825" s="1752"/>
      <c r="H825" s="1753"/>
      <c r="I825" s="1753"/>
      <c r="J825" s="1753"/>
      <c r="K825" s="1753"/>
      <c r="L825" s="1753"/>
      <c r="M825" s="1753"/>
      <c r="N825" s="1753"/>
      <c r="O825" s="1753"/>
      <c r="P825" s="1753"/>
      <c r="Q825" s="1753"/>
      <c r="R825" s="1753"/>
      <c r="S825" s="1753"/>
      <c r="T825" s="1753"/>
      <c r="U825" s="1753"/>
      <c r="V825" s="1753"/>
      <c r="W825" s="1753"/>
      <c r="X825" s="1753"/>
      <c r="Y825" s="1753"/>
      <c r="Z825" s="1754"/>
      <c r="AA825" s="73"/>
      <c r="AB825" s="76"/>
      <c r="AC825" s="77"/>
      <c r="AD825" s="78"/>
    </row>
    <row r="826" spans="1:30" ht="13.2" customHeight="1">
      <c r="A826" s="81"/>
      <c r="B826" s="214"/>
      <c r="C826" s="310"/>
      <c r="D826" s="330"/>
      <c r="E826" s="1085"/>
      <c r="F826" s="194"/>
      <c r="G826" s="211"/>
      <c r="H826" s="211"/>
      <c r="I826" s="211"/>
      <c r="J826" s="211"/>
      <c r="K826" s="211"/>
      <c r="L826" s="211"/>
      <c r="M826" s="211"/>
      <c r="N826" s="211"/>
      <c r="O826" s="211"/>
      <c r="P826" s="211"/>
      <c r="Q826" s="211"/>
      <c r="R826" s="211"/>
      <c r="S826" s="211"/>
      <c r="T826" s="211"/>
      <c r="U826" s="211"/>
      <c r="V826" s="211"/>
      <c r="W826" s="211"/>
      <c r="X826" s="211"/>
      <c r="Y826" s="211"/>
      <c r="Z826" s="211"/>
      <c r="AA826" s="73"/>
      <c r="AB826" s="331"/>
      <c r="AC826" s="332"/>
      <c r="AD826" s="333"/>
    </row>
    <row r="827" spans="1:30" ht="13.2" customHeight="1">
      <c r="A827" s="81"/>
      <c r="B827" s="214"/>
      <c r="C827" s="310"/>
      <c r="D827" s="330"/>
      <c r="E827" s="217"/>
      <c r="F827" s="196"/>
      <c r="G827" s="1729" t="s">
        <v>149</v>
      </c>
      <c r="H827" s="1729"/>
      <c r="I827" s="1729"/>
      <c r="J827" s="1729"/>
      <c r="K827" s="1729"/>
      <c r="L827" s="1729"/>
      <c r="M827" s="1729"/>
      <c r="N827" s="1729"/>
      <c r="O827" s="878"/>
      <c r="P827" s="878"/>
      <c r="Q827" s="878"/>
      <c r="R827" s="878"/>
      <c r="S827" s="878"/>
      <c r="T827" s="878"/>
      <c r="U827" s="878"/>
      <c r="V827" s="878"/>
      <c r="W827" s="878"/>
      <c r="X827" s="878"/>
      <c r="Y827" s="878"/>
      <c r="Z827" s="878"/>
      <c r="AA827" s="879"/>
      <c r="AB827" s="665"/>
      <c r="AC827" s="666"/>
      <c r="AD827" s="667"/>
    </row>
    <row r="828" spans="1:30" ht="13.2" customHeight="1">
      <c r="A828" s="81"/>
      <c r="B828" s="214"/>
      <c r="C828" s="310"/>
      <c r="D828" s="330"/>
      <c r="E828" s="217"/>
      <c r="F828" s="196"/>
      <c r="G828" s="1195" t="s">
        <v>19</v>
      </c>
      <c r="H828" s="1196"/>
      <c r="I828" s="1196"/>
      <c r="J828" s="1197"/>
      <c r="K828" s="1744"/>
      <c r="L828" s="1745"/>
      <c r="M828" s="1745"/>
      <c r="N828" s="404" t="s">
        <v>179</v>
      </c>
      <c r="O828" s="878"/>
      <c r="P828" s="878"/>
      <c r="Q828" s="878"/>
      <c r="R828" s="878"/>
      <c r="S828" s="878"/>
      <c r="T828" s="878"/>
      <c r="U828" s="878"/>
      <c r="V828" s="878"/>
      <c r="W828" s="878"/>
      <c r="X828" s="878"/>
      <c r="Y828" s="878"/>
      <c r="Z828" s="878"/>
      <c r="AA828" s="879"/>
      <c r="AB828" s="665"/>
      <c r="AC828" s="666"/>
      <c r="AD828" s="667"/>
    </row>
    <row r="829" spans="1:30" ht="13.2" customHeight="1">
      <c r="A829" s="81"/>
      <c r="B829" s="214"/>
      <c r="C829" s="310"/>
      <c r="D829" s="330"/>
      <c r="E829" s="217"/>
      <c r="F829" s="196"/>
      <c r="G829" s="1195" t="s">
        <v>20</v>
      </c>
      <c r="H829" s="1196"/>
      <c r="I829" s="1196"/>
      <c r="J829" s="1197"/>
      <c r="K829" s="1744"/>
      <c r="L829" s="1745"/>
      <c r="M829" s="1745"/>
      <c r="N829" s="404" t="s">
        <v>179</v>
      </c>
      <c r="O829" s="878"/>
      <c r="P829" s="878"/>
      <c r="Q829" s="878"/>
      <c r="R829" s="878"/>
      <c r="S829" s="878"/>
      <c r="T829" s="878"/>
      <c r="U829" s="878"/>
      <c r="V829" s="878"/>
      <c r="W829" s="878"/>
      <c r="X829" s="878"/>
      <c r="Y829" s="878"/>
      <c r="Z829" s="878"/>
      <c r="AA829" s="879"/>
      <c r="AB829" s="665"/>
      <c r="AC829" s="666"/>
      <c r="AD829" s="667"/>
    </row>
    <row r="830" spans="1:30" ht="13.2" customHeight="1">
      <c r="A830" s="724"/>
      <c r="B830" s="880"/>
      <c r="C830" s="680"/>
      <c r="D830" s="642"/>
      <c r="E830" s="643"/>
      <c r="F830" s="850"/>
      <c r="G830" s="881"/>
      <c r="H830" s="881"/>
      <c r="I830" s="881"/>
      <c r="J830" s="881"/>
      <c r="K830" s="881"/>
      <c r="L830" s="881"/>
      <c r="M830" s="881"/>
      <c r="N830" s="881"/>
      <c r="O830" s="881"/>
      <c r="P830" s="881"/>
      <c r="Q830" s="881"/>
      <c r="R830" s="881"/>
      <c r="S830" s="881"/>
      <c r="T830" s="881"/>
      <c r="U830" s="881"/>
      <c r="V830" s="881"/>
      <c r="W830" s="881"/>
      <c r="X830" s="881"/>
      <c r="Y830" s="881"/>
      <c r="Z830" s="850"/>
      <c r="AA830" s="882"/>
      <c r="AB830" s="782"/>
      <c r="AC830" s="783"/>
      <c r="AD830" s="784"/>
    </row>
    <row r="831" spans="1:30" ht="13.2" customHeight="1">
      <c r="A831" s="1085" t="s">
        <v>1430</v>
      </c>
      <c r="B831" s="82">
        <v>36</v>
      </c>
      <c r="C831" s="1090" t="s">
        <v>1076</v>
      </c>
      <c r="D831" s="1092" t="s">
        <v>312</v>
      </c>
      <c r="E831" s="1085" t="s">
        <v>1431</v>
      </c>
      <c r="F831" s="850"/>
      <c r="G831" s="1709" t="s">
        <v>114</v>
      </c>
      <c r="H831" s="1709"/>
      <c r="I831" s="1709"/>
      <c r="J831" s="1709"/>
      <c r="K831" s="1709"/>
      <c r="L831" s="1709"/>
      <c r="M831" s="1710"/>
      <c r="N831" s="1174" t="s">
        <v>113</v>
      </c>
      <c r="O831" s="1175"/>
      <c r="P831" s="1175"/>
      <c r="Q831" s="1175"/>
      <c r="R831" s="1175"/>
      <c r="S831" s="1175"/>
      <c r="T831" s="1175"/>
      <c r="U831" s="1175"/>
      <c r="V831" s="1176"/>
      <c r="AA831" s="73"/>
      <c r="AB831" s="1098" t="s">
        <v>363</v>
      </c>
      <c r="AC831" s="1099"/>
      <c r="AD831" s="1100"/>
    </row>
    <row r="832" spans="1:30" ht="13.2" customHeight="1">
      <c r="A832" s="1085"/>
      <c r="B832" s="1"/>
      <c r="C832" s="1090"/>
      <c r="D832" s="1092"/>
      <c r="E832" s="1085"/>
      <c r="F832" s="850"/>
      <c r="G832" s="1709"/>
      <c r="H832" s="1709"/>
      <c r="I832" s="1709"/>
      <c r="J832" s="1709"/>
      <c r="K832" s="1709"/>
      <c r="L832" s="1709"/>
      <c r="M832" s="1710"/>
      <c r="N832" s="1177"/>
      <c r="O832" s="1178"/>
      <c r="P832" s="1178"/>
      <c r="Q832" s="1178"/>
      <c r="R832" s="1178"/>
      <c r="S832" s="1178"/>
      <c r="T832" s="1178"/>
      <c r="U832" s="1178"/>
      <c r="V832" s="1179"/>
      <c r="AA832" s="73"/>
      <c r="AB832" s="1098"/>
      <c r="AC832" s="1099"/>
      <c r="AD832" s="1100"/>
    </row>
    <row r="833" spans="1:30" ht="13.2" customHeight="1">
      <c r="A833" s="1085"/>
      <c r="B833" s="676"/>
      <c r="C833" s="1090"/>
      <c r="D833" s="1092"/>
      <c r="E833" s="1085"/>
      <c r="F833" s="850"/>
      <c r="G833" s="323"/>
      <c r="H833" s="384"/>
      <c r="I833" s="384"/>
      <c r="J833" s="384"/>
      <c r="K833" s="384"/>
      <c r="L833" s="384"/>
      <c r="M833" s="384"/>
      <c r="N833" s="384"/>
      <c r="O833" s="384"/>
      <c r="P833" s="384"/>
      <c r="Q833" s="384"/>
      <c r="R833" s="384"/>
      <c r="S833" s="384"/>
      <c r="T833" s="384"/>
      <c r="U833" s="384"/>
      <c r="V833" s="384"/>
      <c r="W833" s="384"/>
      <c r="X833" s="384"/>
      <c r="Y833" s="384"/>
      <c r="Z833" s="384"/>
      <c r="AA833" s="73"/>
      <c r="AB833" s="76"/>
      <c r="AC833" s="77"/>
      <c r="AD833" s="78"/>
    </row>
    <row r="834" spans="1:30" ht="13.2" customHeight="1">
      <c r="A834" s="1085"/>
      <c r="B834" s="676"/>
      <c r="C834" s="680"/>
      <c r="D834" s="642"/>
      <c r="E834" s="1085"/>
      <c r="F834" s="850"/>
      <c r="G834" s="1743" t="s">
        <v>134</v>
      </c>
      <c r="H834" s="1743"/>
      <c r="I834" s="1743"/>
      <c r="J834" s="1743"/>
      <c r="K834" s="1743"/>
      <c r="L834" s="1743"/>
      <c r="M834" s="1743"/>
      <c r="N834" s="1743"/>
      <c r="T834" s="384"/>
      <c r="U834" s="384"/>
      <c r="V834" s="384"/>
      <c r="W834" s="384"/>
      <c r="X834" s="384"/>
      <c r="Y834" s="384"/>
      <c r="Z834" s="384"/>
      <c r="AA834" s="73"/>
      <c r="AB834" s="76"/>
      <c r="AC834" s="77"/>
      <c r="AD834" s="78"/>
    </row>
    <row r="835" spans="1:30" ht="13.2" customHeight="1">
      <c r="A835" s="1085"/>
      <c r="B835" s="676"/>
      <c r="C835" s="680"/>
      <c r="D835" s="642"/>
      <c r="E835" s="1085"/>
      <c r="F835" s="850"/>
      <c r="G835" s="1476"/>
      <c r="H835" s="1477"/>
      <c r="I835" s="1478"/>
      <c r="J835" s="1195" t="s">
        <v>1432</v>
      </c>
      <c r="K835" s="1196"/>
      <c r="L835" s="1196"/>
      <c r="M835" s="1196"/>
      <c r="N835" s="1197"/>
      <c r="O835" s="1195" t="s">
        <v>1433</v>
      </c>
      <c r="P835" s="1196"/>
      <c r="Q835" s="1196"/>
      <c r="R835" s="1196"/>
      <c r="S835" s="1197"/>
      <c r="T835" s="384"/>
      <c r="U835" s="384"/>
      <c r="V835" s="384"/>
      <c r="W835" s="384"/>
      <c r="X835" s="384"/>
      <c r="Y835" s="384"/>
      <c r="Z835" s="384"/>
      <c r="AA835" s="73"/>
      <c r="AB835" s="76"/>
      <c r="AC835" s="77"/>
      <c r="AD835" s="78"/>
    </row>
    <row r="836" spans="1:30" ht="13.2" customHeight="1">
      <c r="A836" s="83"/>
      <c r="B836" s="676"/>
      <c r="C836" s="680"/>
      <c r="D836" s="642"/>
      <c r="E836" s="643"/>
      <c r="F836" s="850"/>
      <c r="G836" s="1195" t="s">
        <v>84</v>
      </c>
      <c r="H836" s="1196"/>
      <c r="I836" s="1197"/>
      <c r="J836" s="1181" t="s">
        <v>177</v>
      </c>
      <c r="K836" s="1186"/>
      <c r="L836" s="1186"/>
      <c r="M836" s="1186"/>
      <c r="N836" s="1182"/>
      <c r="O836" s="1181" t="s">
        <v>115</v>
      </c>
      <c r="P836" s="1186"/>
      <c r="Q836" s="1186"/>
      <c r="R836" s="1186"/>
      <c r="S836" s="1182"/>
      <c r="T836" s="384"/>
      <c r="U836" s="384"/>
      <c r="V836" s="384"/>
      <c r="W836" s="384"/>
      <c r="X836" s="384"/>
      <c r="Y836" s="384"/>
      <c r="Z836" s="384"/>
      <c r="AA836" s="73"/>
      <c r="AB836" s="76"/>
      <c r="AC836" s="77"/>
      <c r="AD836" s="78"/>
    </row>
    <row r="837" spans="1:30" ht="13.2" customHeight="1">
      <c r="A837" s="83"/>
      <c r="B837" s="676"/>
      <c r="C837" s="680"/>
      <c r="D837" s="642"/>
      <c r="E837" s="643"/>
      <c r="F837" s="850"/>
      <c r="G837" s="1195" t="s">
        <v>85</v>
      </c>
      <c r="H837" s="1196"/>
      <c r="I837" s="1197"/>
      <c r="J837" s="1097" t="s">
        <v>115</v>
      </c>
      <c r="K837" s="1097"/>
      <c r="L837" s="1097"/>
      <c r="M837" s="1097"/>
      <c r="N837" s="1097"/>
      <c r="O837" s="1181" t="s">
        <v>115</v>
      </c>
      <c r="P837" s="1186"/>
      <c r="Q837" s="1186"/>
      <c r="R837" s="1186"/>
      <c r="S837" s="1182"/>
      <c r="T837" s="384"/>
      <c r="U837" s="384"/>
      <c r="V837" s="384"/>
      <c r="W837" s="384"/>
      <c r="X837" s="384"/>
      <c r="Y837" s="384"/>
      <c r="Z837" s="384"/>
      <c r="AA837" s="73"/>
      <c r="AB837" s="76"/>
      <c r="AC837" s="77"/>
      <c r="AD837" s="78"/>
    </row>
    <row r="838" spans="1:30" ht="13.2" customHeight="1">
      <c r="A838" s="83"/>
      <c r="B838" s="676"/>
      <c r="C838" s="680"/>
      <c r="D838" s="642"/>
      <c r="E838" s="643"/>
      <c r="F838" s="850"/>
      <c r="G838" s="323"/>
      <c r="H838" s="384"/>
      <c r="I838" s="384"/>
      <c r="J838" s="384"/>
      <c r="K838" s="384"/>
      <c r="L838" s="384"/>
      <c r="M838" s="384"/>
      <c r="N838" s="384"/>
      <c r="O838" s="384"/>
      <c r="P838" s="384"/>
      <c r="Q838" s="384"/>
      <c r="R838" s="384"/>
      <c r="S838" s="384"/>
      <c r="T838" s="384"/>
      <c r="U838" s="384"/>
      <c r="V838" s="384"/>
      <c r="W838" s="384"/>
      <c r="X838" s="384"/>
      <c r="Y838" s="384"/>
      <c r="Z838" s="384"/>
      <c r="AA838" s="73"/>
      <c r="AB838" s="76"/>
      <c r="AC838" s="77"/>
      <c r="AD838" s="78"/>
    </row>
    <row r="839" spans="1:30" ht="13.2" customHeight="1">
      <c r="A839" s="83"/>
      <c r="B839" s="676"/>
      <c r="C839" s="680"/>
      <c r="D839" s="642"/>
      <c r="E839" s="643"/>
      <c r="F839" s="850"/>
      <c r="G839" s="205" t="s">
        <v>103</v>
      </c>
      <c r="H839" s="1732" t="s">
        <v>1434</v>
      </c>
      <c r="I839" s="1732"/>
      <c r="J839" s="1732"/>
      <c r="K839" s="1732"/>
      <c r="L839" s="1732"/>
      <c r="M839" s="1732"/>
      <c r="N839" s="1732"/>
      <c r="O839" s="1732"/>
      <c r="P839" s="1732"/>
      <c r="Q839" s="1732"/>
      <c r="R839" s="1732"/>
      <c r="S839" s="1732"/>
      <c r="T839" s="1732"/>
      <c r="U839" s="1732"/>
      <c r="V839" s="1732"/>
      <c r="W839" s="1732"/>
      <c r="X839" s="1732"/>
      <c r="Y839" s="1732"/>
      <c r="Z839" s="384"/>
      <c r="AA839" s="73"/>
      <c r="AB839" s="76"/>
      <c r="AC839" s="77"/>
      <c r="AD839" s="78"/>
    </row>
    <row r="840" spans="1:30" ht="13.2" customHeight="1">
      <c r="A840" s="83"/>
      <c r="B840" s="676"/>
      <c r="C840" s="680"/>
      <c r="D840" s="642"/>
      <c r="E840" s="643"/>
      <c r="F840" s="850"/>
      <c r="G840" s="205"/>
      <c r="H840" s="1732"/>
      <c r="I840" s="1732"/>
      <c r="J840" s="1732"/>
      <c r="K840" s="1732"/>
      <c r="L840" s="1732"/>
      <c r="M840" s="1732"/>
      <c r="N840" s="1732"/>
      <c r="O840" s="1732"/>
      <c r="P840" s="1732"/>
      <c r="Q840" s="1732"/>
      <c r="R840" s="1732"/>
      <c r="S840" s="1732"/>
      <c r="T840" s="1732"/>
      <c r="U840" s="1732"/>
      <c r="V840" s="1732"/>
      <c r="W840" s="1732"/>
      <c r="X840" s="1732"/>
      <c r="Y840" s="1732"/>
      <c r="Z840" s="384"/>
      <c r="AA840" s="73"/>
      <c r="AB840" s="76"/>
      <c r="AC840" s="77"/>
      <c r="AD840" s="78"/>
    </row>
    <row r="841" spans="1:30" ht="13.2" customHeight="1">
      <c r="A841" s="90"/>
      <c r="B841" s="858"/>
      <c r="C841" s="883"/>
      <c r="D841" s="884"/>
      <c r="E841" s="885"/>
      <c r="F841" s="859"/>
      <c r="G841" s="886"/>
      <c r="H841" s="887"/>
      <c r="I841" s="887"/>
      <c r="J841" s="887"/>
      <c r="K841" s="887"/>
      <c r="L841" s="887"/>
      <c r="M841" s="887"/>
      <c r="N841" s="887"/>
      <c r="O841" s="887"/>
      <c r="P841" s="887"/>
      <c r="Q841" s="887"/>
      <c r="R841" s="887"/>
      <c r="S841" s="887"/>
      <c r="T841" s="887"/>
      <c r="U841" s="887"/>
      <c r="V841" s="887"/>
      <c r="W841" s="887"/>
      <c r="X841" s="887"/>
      <c r="Y841" s="887"/>
      <c r="Z841" s="888"/>
      <c r="AA841" s="108"/>
      <c r="AB841" s="93"/>
      <c r="AC841" s="94"/>
      <c r="AD841" s="95"/>
    </row>
    <row r="842" spans="1:30" ht="13.2" customHeight="1">
      <c r="A842" s="426"/>
      <c r="B842" s="889"/>
      <c r="C842" s="890"/>
      <c r="D842" s="891"/>
      <c r="E842" s="675"/>
      <c r="F842" s="892"/>
      <c r="G842" s="893"/>
      <c r="H842" s="894"/>
      <c r="I842" s="894"/>
      <c r="J842" s="894"/>
      <c r="K842" s="894"/>
      <c r="L842" s="894"/>
      <c r="M842" s="894"/>
      <c r="N842" s="894"/>
      <c r="O842" s="894"/>
      <c r="P842" s="894"/>
      <c r="Q842" s="894"/>
      <c r="R842" s="894"/>
      <c r="S842" s="894"/>
      <c r="T842" s="894"/>
      <c r="U842" s="894"/>
      <c r="V842" s="894"/>
      <c r="W842" s="894"/>
      <c r="X842" s="894"/>
      <c r="Y842" s="894"/>
      <c r="Z842" s="734"/>
      <c r="AA842" s="418"/>
      <c r="AB842" s="438"/>
      <c r="AC842" s="439"/>
      <c r="AD842" s="440"/>
    </row>
    <row r="843" spans="1:30" ht="13.2" customHeight="1">
      <c r="A843" s="1085"/>
      <c r="B843" s="82">
        <v>37</v>
      </c>
      <c r="C843" s="1426" t="s">
        <v>1435</v>
      </c>
      <c r="D843" s="1092" t="s">
        <v>312</v>
      </c>
      <c r="E843" s="1085" t="s">
        <v>1436</v>
      </c>
      <c r="G843" s="1709" t="s">
        <v>114</v>
      </c>
      <c r="H843" s="1709"/>
      <c r="I843" s="1709"/>
      <c r="J843" s="1709"/>
      <c r="K843" s="1709"/>
      <c r="L843" s="1709"/>
      <c r="M843" s="1710"/>
      <c r="N843" s="1174" t="s">
        <v>113</v>
      </c>
      <c r="O843" s="1175"/>
      <c r="P843" s="1175"/>
      <c r="Q843" s="1175"/>
      <c r="R843" s="1175"/>
      <c r="S843" s="1175"/>
      <c r="T843" s="1175"/>
      <c r="U843" s="1175"/>
      <c r="V843" s="1176"/>
      <c r="AA843" s="73"/>
      <c r="AB843" s="1098" t="s">
        <v>1246</v>
      </c>
      <c r="AC843" s="1099"/>
      <c r="AD843" s="1100"/>
    </row>
    <row r="844" spans="1:30" ht="13.2" customHeight="1">
      <c r="A844" s="1085"/>
      <c r="B844" s="1"/>
      <c r="C844" s="1426"/>
      <c r="D844" s="1092"/>
      <c r="E844" s="1085"/>
      <c r="G844" s="1709"/>
      <c r="H844" s="1709"/>
      <c r="I844" s="1709"/>
      <c r="J844" s="1709"/>
      <c r="K844" s="1709"/>
      <c r="L844" s="1709"/>
      <c r="M844" s="1710"/>
      <c r="N844" s="1177"/>
      <c r="O844" s="1178"/>
      <c r="P844" s="1178"/>
      <c r="Q844" s="1178"/>
      <c r="R844" s="1178"/>
      <c r="S844" s="1178"/>
      <c r="T844" s="1178"/>
      <c r="U844" s="1178"/>
      <c r="V844" s="1179"/>
      <c r="AA844" s="73"/>
      <c r="AB844" s="1098"/>
      <c r="AC844" s="1099"/>
      <c r="AD844" s="1100"/>
    </row>
    <row r="845" spans="1:30" ht="13.2" customHeight="1">
      <c r="A845" s="1085"/>
      <c r="B845" s="82"/>
      <c r="C845" s="338"/>
      <c r="D845" s="330"/>
      <c r="E845" s="1085"/>
      <c r="AA845" s="73"/>
      <c r="AB845" s="1098"/>
      <c r="AC845" s="1099"/>
      <c r="AD845" s="1100"/>
    </row>
    <row r="846" spans="1:30" ht="13.2" customHeight="1">
      <c r="A846" s="1085"/>
      <c r="B846" s="82"/>
      <c r="C846" s="895"/>
      <c r="D846" s="1301"/>
      <c r="E846" s="1715" t="s">
        <v>1437</v>
      </c>
      <c r="G846" s="1716" t="s">
        <v>126</v>
      </c>
      <c r="H846" s="1716"/>
      <c r="I846" s="1716"/>
      <c r="J846" s="1716"/>
      <c r="K846" s="1716"/>
      <c r="L846" s="1716"/>
      <c r="M846" s="1716"/>
      <c r="N846" s="1716"/>
      <c r="O846" s="1716"/>
      <c r="P846" s="1716"/>
      <c r="Q846" s="1716"/>
      <c r="R846" s="1716"/>
      <c r="S846" s="1716"/>
      <c r="AB846" s="331"/>
      <c r="AC846" s="332"/>
      <c r="AD846" s="333"/>
    </row>
    <row r="847" spans="1:30" ht="13.2" customHeight="1">
      <c r="A847" s="1085"/>
      <c r="B847" s="82"/>
      <c r="C847" s="895"/>
      <c r="D847" s="1301"/>
      <c r="E847" s="1715"/>
      <c r="G847" s="1717" t="s">
        <v>123</v>
      </c>
      <c r="H847" s="1718"/>
      <c r="I847" s="1719"/>
      <c r="J847" s="443" t="s">
        <v>172</v>
      </c>
      <c r="K847" s="1725" t="s">
        <v>125</v>
      </c>
      <c r="L847" s="1726"/>
      <c r="M847" s="1726"/>
      <c r="N847" s="1726"/>
      <c r="O847" s="1726"/>
      <c r="P847" s="1726"/>
      <c r="Q847" s="1726"/>
      <c r="R847" s="1726"/>
      <c r="S847" s="1726"/>
      <c r="T847" s="1726"/>
      <c r="U847" s="1726"/>
      <c r="V847" s="1726"/>
      <c r="W847" s="1726"/>
      <c r="X847" s="1726"/>
      <c r="Y847" s="1726"/>
      <c r="Z847" s="1727"/>
      <c r="AB847" s="331"/>
      <c r="AC847" s="332"/>
      <c r="AD847" s="333"/>
    </row>
    <row r="848" spans="1:30" ht="13.2" customHeight="1">
      <c r="A848" s="1085"/>
      <c r="B848" s="82"/>
      <c r="C848" s="895"/>
      <c r="D848" s="1301"/>
      <c r="E848" s="1715"/>
      <c r="G848" s="1720"/>
      <c r="H848" s="1721"/>
      <c r="I848" s="1722"/>
      <c r="J848" s="443" t="s">
        <v>172</v>
      </c>
      <c r="K848" s="1725" t="s">
        <v>124</v>
      </c>
      <c r="L848" s="1726"/>
      <c r="M848" s="1726"/>
      <c r="N848" s="1726"/>
      <c r="O848" s="1726"/>
      <c r="P848" s="1726"/>
      <c r="Q848" s="1726"/>
      <c r="R848" s="1726"/>
      <c r="S848" s="1726"/>
      <c r="T848" s="1726"/>
      <c r="U848" s="1726"/>
      <c r="V848" s="1726"/>
      <c r="W848" s="1726"/>
      <c r="X848" s="1726"/>
      <c r="Y848" s="1726"/>
      <c r="Z848" s="1727"/>
      <c r="AB848" s="331"/>
      <c r="AC848" s="332"/>
      <c r="AD848" s="333"/>
    </row>
    <row r="849" spans="1:30" ht="13.2" customHeight="1">
      <c r="A849" s="1085"/>
      <c r="B849" s="82"/>
      <c r="C849" s="895"/>
      <c r="D849" s="1301"/>
      <c r="E849" s="1715"/>
      <c r="G849" s="1723"/>
      <c r="H849" s="1648"/>
      <c r="I849" s="1724"/>
      <c r="J849" s="443" t="s">
        <v>172</v>
      </c>
      <c r="K849" s="1728" t="s">
        <v>721</v>
      </c>
      <c r="L849" s="1729"/>
      <c r="M849" s="1729"/>
      <c r="N849" s="1730"/>
      <c r="O849" s="1730"/>
      <c r="P849" s="1730"/>
      <c r="Q849" s="1730"/>
      <c r="R849" s="1730"/>
      <c r="S849" s="1730"/>
      <c r="T849" s="1730"/>
      <c r="U849" s="1730"/>
      <c r="V849" s="1730"/>
      <c r="W849" s="1730"/>
      <c r="X849" s="1730"/>
      <c r="Y849" s="1730"/>
      <c r="Z849" s="221" t="s">
        <v>368</v>
      </c>
      <c r="AB849" s="141"/>
      <c r="AC849" s="142"/>
      <c r="AD849" s="143"/>
    </row>
    <row r="850" spans="1:30" ht="13.2" customHeight="1">
      <c r="A850" s="1085"/>
      <c r="B850" s="82"/>
      <c r="C850" s="338"/>
      <c r="D850" s="330"/>
      <c r="E850" s="1085" t="s">
        <v>1438</v>
      </c>
      <c r="G850" s="327"/>
      <c r="H850" s="215"/>
      <c r="I850" s="215"/>
      <c r="J850" s="327" t="s">
        <v>935</v>
      </c>
      <c r="K850" s="241"/>
      <c r="L850" s="241"/>
      <c r="M850" s="241"/>
      <c r="N850" s="241"/>
      <c r="O850" s="241"/>
      <c r="P850" s="241"/>
      <c r="Q850" s="241"/>
      <c r="R850" s="241"/>
      <c r="S850" s="241"/>
      <c r="T850" s="241"/>
      <c r="U850" s="241"/>
      <c r="V850" s="241"/>
      <c r="W850" s="241"/>
      <c r="X850" s="241"/>
      <c r="Y850" s="241"/>
      <c r="Z850" s="194"/>
      <c r="AB850" s="141"/>
      <c r="AC850" s="142"/>
      <c r="AD850" s="143"/>
    </row>
    <row r="851" spans="1:30" ht="13.2" customHeight="1">
      <c r="A851" s="1085"/>
      <c r="B851" s="82"/>
      <c r="D851" s="330"/>
      <c r="E851" s="1085"/>
      <c r="G851" s="1733" t="s">
        <v>1439</v>
      </c>
      <c r="H851" s="1733"/>
      <c r="I851" s="1733"/>
      <c r="J851" s="1733"/>
      <c r="K851" s="1733"/>
      <c r="L851" s="1733"/>
      <c r="M851" s="1733"/>
      <c r="N851" s="1733"/>
      <c r="O851" s="1733"/>
      <c r="P851" s="1733"/>
      <c r="Q851" s="1733"/>
      <c r="R851" s="1733"/>
      <c r="S851" s="1733"/>
      <c r="T851" s="1733"/>
      <c r="U851" s="1733"/>
      <c r="V851" s="1733"/>
      <c r="W851" s="1733"/>
      <c r="X851" s="1733"/>
      <c r="Y851" s="1733"/>
      <c r="Z851" s="1733"/>
      <c r="AB851" s="342"/>
      <c r="AC851" s="343"/>
      <c r="AD851" s="344"/>
    </row>
    <row r="852" spans="1:30" ht="13.2" customHeight="1">
      <c r="A852" s="1085"/>
      <c r="B852" s="82"/>
      <c r="D852" s="330"/>
      <c r="E852" s="1085"/>
      <c r="G852" s="1733"/>
      <c r="H852" s="1733"/>
      <c r="I852" s="1733"/>
      <c r="J852" s="1733"/>
      <c r="K852" s="1733"/>
      <c r="L852" s="1733"/>
      <c r="M852" s="1733"/>
      <c r="N852" s="1733"/>
      <c r="O852" s="1733"/>
      <c r="P852" s="1733"/>
      <c r="Q852" s="1733"/>
      <c r="R852" s="1733"/>
      <c r="S852" s="1733"/>
      <c r="T852" s="1733"/>
      <c r="U852" s="1733"/>
      <c r="V852" s="1733"/>
      <c r="W852" s="1733"/>
      <c r="X852" s="1733"/>
      <c r="Y852" s="1733"/>
      <c r="Z852" s="1733"/>
      <c r="AB852" s="342"/>
      <c r="AC852" s="343"/>
      <c r="AD852" s="344"/>
    </row>
    <row r="853" spans="1:30" ht="13.2" customHeight="1">
      <c r="A853" s="1085"/>
      <c r="B853" s="82"/>
      <c r="D853" s="330"/>
      <c r="E853" s="1085"/>
      <c r="G853" s="1734"/>
      <c r="H853" s="1735"/>
      <c r="I853" s="1735"/>
      <c r="J853" s="1735"/>
      <c r="K853" s="1735"/>
      <c r="L853" s="1735"/>
      <c r="M853" s="1735"/>
      <c r="N853" s="1735"/>
      <c r="O853" s="1735"/>
      <c r="P853" s="1735"/>
      <c r="Q853" s="1735"/>
      <c r="R853" s="1735"/>
      <c r="S853" s="1735"/>
      <c r="T853" s="1735"/>
      <c r="U853" s="1735"/>
      <c r="V853" s="1735"/>
      <c r="W853" s="1735"/>
      <c r="X853" s="1735"/>
      <c r="Y853" s="1735"/>
      <c r="Z853" s="1736"/>
      <c r="AB853" s="342"/>
      <c r="AC853" s="343"/>
      <c r="AD853" s="344"/>
    </row>
    <row r="854" spans="1:30" ht="13.2" customHeight="1">
      <c r="A854" s="240"/>
      <c r="B854" s="82"/>
      <c r="C854" s="310"/>
      <c r="D854" s="330"/>
      <c r="E854" s="1085"/>
      <c r="G854" s="1737"/>
      <c r="H854" s="1738"/>
      <c r="I854" s="1738"/>
      <c r="J854" s="1738"/>
      <c r="K854" s="1738"/>
      <c r="L854" s="1738"/>
      <c r="M854" s="1738"/>
      <c r="N854" s="1738"/>
      <c r="O854" s="1738"/>
      <c r="P854" s="1738"/>
      <c r="Q854" s="1738"/>
      <c r="R854" s="1738"/>
      <c r="S854" s="1738"/>
      <c r="T854" s="1738"/>
      <c r="U854" s="1738"/>
      <c r="V854" s="1738"/>
      <c r="W854" s="1738"/>
      <c r="X854" s="1738"/>
      <c r="Y854" s="1738"/>
      <c r="Z854" s="1739"/>
      <c r="AB854" s="342"/>
      <c r="AC854" s="343"/>
      <c r="AD854" s="344"/>
    </row>
    <row r="855" spans="1:30" ht="13.2" customHeight="1">
      <c r="A855" s="240"/>
      <c r="B855" s="82"/>
      <c r="C855" s="310"/>
      <c r="D855" s="330"/>
      <c r="E855" s="1085" t="s">
        <v>1440</v>
      </c>
      <c r="G855" s="1737"/>
      <c r="H855" s="1738"/>
      <c r="I855" s="1738"/>
      <c r="J855" s="1738"/>
      <c r="K855" s="1738"/>
      <c r="L855" s="1738"/>
      <c r="M855" s="1738"/>
      <c r="N855" s="1738"/>
      <c r="O855" s="1738"/>
      <c r="P855" s="1738"/>
      <c r="Q855" s="1738"/>
      <c r="R855" s="1738"/>
      <c r="S855" s="1738"/>
      <c r="T855" s="1738"/>
      <c r="U855" s="1738"/>
      <c r="V855" s="1738"/>
      <c r="W855" s="1738"/>
      <c r="X855" s="1738"/>
      <c r="Y855" s="1738"/>
      <c r="Z855" s="1739"/>
      <c r="AB855" s="342"/>
      <c r="AC855" s="343"/>
      <c r="AD855" s="344"/>
    </row>
    <row r="856" spans="1:30" ht="13.2" customHeight="1">
      <c r="A856" s="240"/>
      <c r="B856" s="82"/>
      <c r="C856" s="310"/>
      <c r="D856" s="330"/>
      <c r="E856" s="1085"/>
      <c r="G856" s="1740"/>
      <c r="H856" s="1741"/>
      <c r="I856" s="1741"/>
      <c r="J856" s="1741"/>
      <c r="K856" s="1741"/>
      <c r="L856" s="1741"/>
      <c r="M856" s="1741"/>
      <c r="N856" s="1741"/>
      <c r="O856" s="1741"/>
      <c r="P856" s="1741"/>
      <c r="Q856" s="1741"/>
      <c r="R856" s="1741"/>
      <c r="S856" s="1741"/>
      <c r="T856" s="1741"/>
      <c r="U856" s="1741"/>
      <c r="V856" s="1741"/>
      <c r="W856" s="1741"/>
      <c r="X856" s="1741"/>
      <c r="Y856" s="1741"/>
      <c r="Z856" s="1742"/>
      <c r="AB856" s="342"/>
      <c r="AC856" s="343"/>
      <c r="AD856" s="344"/>
    </row>
    <row r="857" spans="1:30" ht="13.2" customHeight="1">
      <c r="A857" s="240"/>
      <c r="B857" s="82"/>
      <c r="C857" s="310"/>
      <c r="D857" s="330"/>
      <c r="E857" s="1085"/>
      <c r="AB857" s="342"/>
      <c r="AC857" s="343"/>
      <c r="AD857" s="344"/>
    </row>
    <row r="858" spans="1:30" ht="13.2" customHeight="1">
      <c r="A858" s="240"/>
      <c r="B858" s="82"/>
      <c r="C858" s="310"/>
      <c r="D858" s="330"/>
      <c r="E858" s="1085"/>
      <c r="AB858" s="342"/>
      <c r="AC858" s="343"/>
      <c r="AD858" s="344"/>
    </row>
    <row r="859" spans="1:30" ht="13.2" customHeight="1">
      <c r="A859" s="240"/>
      <c r="B859" s="82"/>
      <c r="C859" s="310"/>
      <c r="D859" s="330"/>
      <c r="E859" s="1085"/>
      <c r="AB859" s="342"/>
      <c r="AC859" s="343"/>
      <c r="AD859" s="344"/>
    </row>
    <row r="860" spans="1:30" ht="13.2" customHeight="1">
      <c r="A860" s="240"/>
      <c r="B860" s="82"/>
      <c r="C860" s="310"/>
      <c r="D860" s="330"/>
      <c r="E860" s="81"/>
      <c r="G860" s="215"/>
      <c r="H860" s="215"/>
      <c r="I860" s="215"/>
      <c r="J860" s="215"/>
      <c r="K860" s="9"/>
      <c r="L860" s="9"/>
      <c r="M860" s="9"/>
      <c r="N860" s="9"/>
      <c r="O860" s="243"/>
      <c r="P860" s="243"/>
      <c r="Q860" s="243"/>
      <c r="R860" s="243"/>
      <c r="S860" s="243"/>
      <c r="T860" s="243"/>
      <c r="U860" s="243"/>
      <c r="V860" s="243"/>
      <c r="W860" s="243"/>
      <c r="X860" s="243"/>
      <c r="Y860" s="125"/>
      <c r="Z860" s="125"/>
      <c r="AB860" s="342"/>
      <c r="AC860" s="343"/>
      <c r="AD860" s="344"/>
    </row>
    <row r="861" spans="1:30" ht="13.2" customHeight="1">
      <c r="A861" s="1109" t="s">
        <v>1441</v>
      </c>
      <c r="B861" s="82">
        <v>38</v>
      </c>
      <c r="C861" s="1090" t="s">
        <v>382</v>
      </c>
      <c r="D861" s="330" t="s">
        <v>311</v>
      </c>
      <c r="E861" s="1085" t="s">
        <v>1442</v>
      </c>
      <c r="G861" s="1709" t="s">
        <v>114</v>
      </c>
      <c r="H861" s="1709"/>
      <c r="I861" s="1709"/>
      <c r="J861" s="1709"/>
      <c r="K861" s="1709"/>
      <c r="L861" s="1709"/>
      <c r="M861" s="1710"/>
      <c r="N861" s="1174" t="s">
        <v>113</v>
      </c>
      <c r="O861" s="1175"/>
      <c r="P861" s="1175"/>
      <c r="Q861" s="1175"/>
      <c r="R861" s="1175"/>
      <c r="S861" s="1175"/>
      <c r="T861" s="1175"/>
      <c r="U861" s="1175"/>
      <c r="V861" s="1176"/>
      <c r="W861" s="244"/>
      <c r="X861" s="244"/>
      <c r="Y861" s="125"/>
      <c r="Z861" s="125"/>
      <c r="AB861" s="1324" t="s">
        <v>1246</v>
      </c>
      <c r="AC861" s="1325"/>
      <c r="AD861" s="1326"/>
    </row>
    <row r="862" spans="1:30" ht="13.2" customHeight="1">
      <c r="A862" s="1109"/>
      <c r="B862" s="1"/>
      <c r="C862" s="1090"/>
      <c r="D862" s="330"/>
      <c r="E862" s="1085"/>
      <c r="G862" s="1709"/>
      <c r="H862" s="1709"/>
      <c r="I862" s="1709"/>
      <c r="J862" s="1709"/>
      <c r="K862" s="1709"/>
      <c r="L862" s="1709"/>
      <c r="M862" s="1710"/>
      <c r="N862" s="1177"/>
      <c r="O862" s="1178"/>
      <c r="P862" s="1178"/>
      <c r="Q862" s="1178"/>
      <c r="R862" s="1178"/>
      <c r="S862" s="1178"/>
      <c r="T862" s="1178"/>
      <c r="U862" s="1178"/>
      <c r="V862" s="1179"/>
      <c r="AB862" s="1324"/>
      <c r="AC862" s="1325"/>
      <c r="AD862" s="1326"/>
    </row>
    <row r="863" spans="1:30" ht="13.2" customHeight="1">
      <c r="A863" s="1109"/>
      <c r="B863" s="82"/>
      <c r="C863" s="1090"/>
      <c r="D863" s="330"/>
      <c r="E863" s="1085"/>
      <c r="G863" s="664"/>
      <c r="H863" s="664"/>
      <c r="I863" s="664"/>
      <c r="J863" s="664"/>
      <c r="K863" s="664"/>
      <c r="L863" s="664"/>
      <c r="M863" s="664"/>
      <c r="AB863" s="1324"/>
      <c r="AC863" s="1325"/>
      <c r="AD863" s="1326"/>
    </row>
    <row r="864" spans="1:30" ht="13.2" customHeight="1">
      <c r="A864" s="1109"/>
      <c r="B864" s="82"/>
      <c r="C864" s="1090"/>
      <c r="D864" s="330"/>
      <c r="E864" s="1085"/>
      <c r="AB864" s="141"/>
      <c r="AC864" s="142"/>
      <c r="AD864" s="143"/>
    </row>
    <row r="865" spans="1:30" ht="13.2" customHeight="1">
      <c r="A865" s="1109"/>
      <c r="B865" s="82"/>
      <c r="C865" s="1090"/>
      <c r="D865" s="330"/>
      <c r="E865" s="1085"/>
      <c r="G865" s="1731" t="s">
        <v>861</v>
      </c>
      <c r="H865" s="1731"/>
      <c r="I865" s="1731"/>
      <c r="J865" s="1731"/>
      <c r="K865" s="1731"/>
      <c r="L865" s="1731"/>
      <c r="M865" s="1731"/>
      <c r="N865" s="1731"/>
      <c r="O865" s="1731"/>
      <c r="P865" s="1731"/>
      <c r="Q865" s="1731"/>
      <c r="R865" s="1731"/>
      <c r="S865" s="1731"/>
      <c r="T865" s="1731"/>
      <c r="U865" s="1731"/>
      <c r="V865" s="1731"/>
      <c r="W865" s="1731"/>
      <c r="X865" s="1731"/>
      <c r="Y865" s="1731"/>
      <c r="Z865" s="1731"/>
      <c r="AB865" s="141"/>
      <c r="AC865" s="142"/>
      <c r="AD865" s="143"/>
    </row>
    <row r="866" spans="1:30" ht="13.2" customHeight="1">
      <c r="A866" s="1109"/>
      <c r="B866" s="82"/>
      <c r="C866" s="1090"/>
      <c r="D866" s="330"/>
      <c r="E866" s="1085"/>
      <c r="G866" s="219"/>
      <c r="H866" s="1189"/>
      <c r="I866" s="1191"/>
      <c r="J866" s="1706" t="s">
        <v>366</v>
      </c>
      <c r="K866" s="1706"/>
      <c r="L866" s="1706"/>
      <c r="M866" s="1706"/>
      <c r="N866" s="1706"/>
      <c r="O866" s="1706"/>
      <c r="P866" s="1706"/>
      <c r="Q866" s="219"/>
      <c r="R866" s="219"/>
      <c r="Y866" s="219"/>
      <c r="Z866" s="219"/>
      <c r="AB866" s="141"/>
      <c r="AC866" s="142"/>
      <c r="AD866" s="143"/>
    </row>
    <row r="867" spans="1:30" ht="13.2" customHeight="1">
      <c r="A867" s="240"/>
      <c r="B867" s="82"/>
      <c r="C867" s="310"/>
      <c r="D867" s="330"/>
      <c r="E867" s="83"/>
      <c r="G867" s="219"/>
      <c r="H867" s="1189"/>
      <c r="I867" s="1191"/>
      <c r="J867" s="1706" t="s">
        <v>862</v>
      </c>
      <c r="K867" s="1706"/>
      <c r="L867" s="1706"/>
      <c r="M867" s="1706"/>
      <c r="N867" s="1706"/>
      <c r="O867" s="1706"/>
      <c r="P867" s="1706"/>
      <c r="Q867" s="219"/>
      <c r="R867" s="117" t="s">
        <v>103</v>
      </c>
      <c r="S867" s="1707" t="s">
        <v>982</v>
      </c>
      <c r="T867" s="1707"/>
      <c r="U867" s="1707"/>
      <c r="V867" s="1707"/>
      <c r="W867" s="1707"/>
      <c r="X867" s="1707"/>
      <c r="Y867" s="1707"/>
      <c r="Z867" s="1707"/>
      <c r="AA867" s="1708"/>
      <c r="AB867" s="342"/>
      <c r="AC867" s="343"/>
      <c r="AD867" s="344"/>
    </row>
    <row r="868" spans="1:30" ht="13.2" customHeight="1">
      <c r="A868" s="240"/>
      <c r="B868" s="82"/>
      <c r="C868" s="310"/>
      <c r="D868" s="330"/>
      <c r="E868" s="83"/>
      <c r="G868" s="219"/>
      <c r="H868" s="1189"/>
      <c r="I868" s="1191"/>
      <c r="J868" s="1706" t="s">
        <v>863</v>
      </c>
      <c r="K868" s="1706"/>
      <c r="L868" s="1706"/>
      <c r="M868" s="1706"/>
      <c r="N868" s="1706"/>
      <c r="O868" s="1706"/>
      <c r="P868" s="1706"/>
      <c r="Q868" s="219"/>
      <c r="R868" s="117"/>
      <c r="S868" s="1707"/>
      <c r="T868" s="1707"/>
      <c r="U868" s="1707"/>
      <c r="V868" s="1707"/>
      <c r="W868" s="1707"/>
      <c r="X868" s="1707"/>
      <c r="Y868" s="1707"/>
      <c r="Z868" s="1707"/>
      <c r="AA868" s="1708"/>
      <c r="AB868" s="342"/>
      <c r="AC868" s="343"/>
      <c r="AD868" s="344"/>
    </row>
    <row r="869" spans="1:30" ht="13.2" customHeight="1">
      <c r="A869" s="240"/>
      <c r="B869" s="82"/>
      <c r="C869" s="310"/>
      <c r="D869" s="330"/>
      <c r="E869" s="83"/>
      <c r="G869" s="219"/>
      <c r="H869" s="1383"/>
      <c r="I869" s="1384"/>
      <c r="J869" s="1711" t="s">
        <v>74</v>
      </c>
      <c r="K869" s="1712"/>
      <c r="L869" s="1712"/>
      <c r="M869" s="1712"/>
      <c r="N869" s="1712"/>
      <c r="O869" s="1712"/>
      <c r="P869" s="1713"/>
      <c r="Q869" s="219"/>
      <c r="S869" s="1707"/>
      <c r="T869" s="1707"/>
      <c r="U869" s="1707"/>
      <c r="V869" s="1707"/>
      <c r="W869" s="1707"/>
      <c r="X869" s="1707"/>
      <c r="Y869" s="1707"/>
      <c r="Z869" s="1707"/>
      <c r="AA869" s="1708"/>
      <c r="AB869" s="342"/>
      <c r="AC869" s="343"/>
      <c r="AD869" s="344"/>
    </row>
    <row r="870" spans="1:30" ht="13.2" customHeight="1">
      <c r="A870" s="240"/>
      <c r="B870" s="82"/>
      <c r="C870" s="310"/>
      <c r="D870" s="330"/>
      <c r="E870" s="83"/>
      <c r="G870" s="219"/>
      <c r="H870" s="1385"/>
      <c r="I870" s="1386"/>
      <c r="J870" s="324" t="s">
        <v>367</v>
      </c>
      <c r="K870" s="1714"/>
      <c r="L870" s="1714"/>
      <c r="M870" s="1714"/>
      <c r="N870" s="1714"/>
      <c r="O870" s="1714"/>
      <c r="P870" s="325" t="s">
        <v>368</v>
      </c>
      <c r="Q870" s="65"/>
      <c r="R870" s="65"/>
      <c r="S870" s="1707"/>
      <c r="T870" s="1707"/>
      <c r="U870" s="1707"/>
      <c r="V870" s="1707"/>
      <c r="W870" s="1707"/>
      <c r="X870" s="1707"/>
      <c r="Y870" s="1707"/>
      <c r="Z870" s="1707"/>
      <c r="AA870" s="1708"/>
      <c r="AB870" s="342"/>
      <c r="AC870" s="343"/>
      <c r="AD870" s="344"/>
    </row>
    <row r="871" spans="1:30" ht="13.2" customHeight="1">
      <c r="A871" s="240"/>
      <c r="B871" s="82"/>
      <c r="C871" s="310"/>
      <c r="D871" s="330"/>
      <c r="E871" s="83"/>
      <c r="G871" s="219"/>
      <c r="H871" s="317"/>
      <c r="I871" s="317"/>
      <c r="J871" s="99"/>
      <c r="K871" s="315"/>
      <c r="L871" s="315"/>
      <c r="M871" s="315"/>
      <c r="N871" s="315"/>
      <c r="O871" s="315"/>
      <c r="P871" s="99"/>
      <c r="Q871" s="65"/>
      <c r="R871" s="65"/>
      <c r="S871" s="87"/>
      <c r="T871" s="87"/>
      <c r="U871" s="87"/>
      <c r="V871" s="87"/>
      <c r="W871" s="87"/>
      <c r="X871" s="87"/>
      <c r="Y871" s="87"/>
      <c r="Z871" s="87"/>
      <c r="AA871" s="89"/>
      <c r="AB871" s="342"/>
      <c r="AC871" s="343"/>
      <c r="AD871" s="344"/>
    </row>
    <row r="872" spans="1:30" ht="13.2" customHeight="1">
      <c r="A872" s="240"/>
      <c r="B872" s="82"/>
      <c r="C872" s="310"/>
      <c r="D872" s="330" t="s">
        <v>311</v>
      </c>
      <c r="E872" s="1085" t="s">
        <v>1443</v>
      </c>
      <c r="G872" s="1709" t="s">
        <v>114</v>
      </c>
      <c r="H872" s="1709"/>
      <c r="I872" s="1709"/>
      <c r="J872" s="1709"/>
      <c r="K872" s="1709"/>
      <c r="L872" s="1709"/>
      <c r="M872" s="1710"/>
      <c r="N872" s="1174" t="s">
        <v>113</v>
      </c>
      <c r="O872" s="1175"/>
      <c r="P872" s="1175"/>
      <c r="Q872" s="1175"/>
      <c r="R872" s="1175"/>
      <c r="S872" s="1175"/>
      <c r="T872" s="1175"/>
      <c r="U872" s="1175"/>
      <c r="V872" s="1176"/>
      <c r="W872" s="896"/>
      <c r="X872" s="896"/>
      <c r="Y872" s="896"/>
      <c r="Z872" s="896"/>
      <c r="AA872" s="89"/>
      <c r="AB872" s="1324" t="s">
        <v>363</v>
      </c>
      <c r="AC872" s="1325"/>
      <c r="AD872" s="1326"/>
    </row>
    <row r="873" spans="1:30" ht="13.2" customHeight="1">
      <c r="A873" s="240"/>
      <c r="B873" s="82"/>
      <c r="C873" s="310"/>
      <c r="D873" s="330"/>
      <c r="E873" s="1085"/>
      <c r="G873" s="1709"/>
      <c r="H873" s="1709"/>
      <c r="I873" s="1709"/>
      <c r="J873" s="1709"/>
      <c r="K873" s="1709"/>
      <c r="L873" s="1709"/>
      <c r="M873" s="1710"/>
      <c r="N873" s="1177"/>
      <c r="O873" s="1178"/>
      <c r="P873" s="1178"/>
      <c r="Q873" s="1178"/>
      <c r="R873" s="1178"/>
      <c r="S873" s="1178"/>
      <c r="T873" s="1178"/>
      <c r="U873" s="1178"/>
      <c r="V873" s="1179"/>
      <c r="AA873" s="89"/>
      <c r="AB873" s="1324"/>
      <c r="AC873" s="1325"/>
      <c r="AD873" s="1326"/>
    </row>
    <row r="874" spans="1:30" ht="13.2" customHeight="1">
      <c r="A874" s="240"/>
      <c r="B874" s="82"/>
      <c r="C874" s="310"/>
      <c r="D874" s="330"/>
      <c r="E874" s="1085"/>
      <c r="G874" s="664"/>
      <c r="H874" s="664"/>
      <c r="I874" s="664"/>
      <c r="J874" s="664"/>
      <c r="K874" s="664"/>
      <c r="L874" s="664"/>
      <c r="M874" s="664"/>
      <c r="N874" s="417"/>
      <c r="AA874" s="89"/>
      <c r="AB874" s="1324"/>
      <c r="AC874" s="1325"/>
      <c r="AD874" s="1326"/>
    </row>
    <row r="875" spans="1:30" ht="13.2" customHeight="1">
      <c r="A875" s="240"/>
      <c r="B875" s="82"/>
      <c r="C875" s="310"/>
      <c r="D875" s="330"/>
      <c r="E875" s="81"/>
      <c r="G875" s="664"/>
      <c r="H875" s="664"/>
      <c r="I875" s="664"/>
      <c r="J875" s="664"/>
      <c r="K875" s="664"/>
      <c r="L875" s="664"/>
      <c r="M875" s="664"/>
      <c r="AA875" s="87"/>
      <c r="AB875" s="342"/>
      <c r="AC875" s="343"/>
      <c r="AD875" s="344"/>
    </row>
    <row r="876" spans="1:30" ht="13.2" customHeight="1">
      <c r="A876" s="1109" t="s">
        <v>1444</v>
      </c>
      <c r="B876" s="195">
        <v>39</v>
      </c>
      <c r="C876" s="1426" t="s">
        <v>383</v>
      </c>
      <c r="D876" s="1092" t="s">
        <v>312</v>
      </c>
      <c r="E876" s="1085" t="s">
        <v>687</v>
      </c>
      <c r="G876" s="1709" t="s">
        <v>114</v>
      </c>
      <c r="H876" s="1709"/>
      <c r="I876" s="1709"/>
      <c r="J876" s="1709"/>
      <c r="K876" s="1709"/>
      <c r="L876" s="1709"/>
      <c r="M876" s="1710"/>
      <c r="N876" s="1174" t="s">
        <v>116</v>
      </c>
      <c r="O876" s="1175"/>
      <c r="P876" s="1175"/>
      <c r="Q876" s="1175"/>
      <c r="R876" s="1175"/>
      <c r="S876" s="1175"/>
      <c r="T876" s="1175"/>
      <c r="U876" s="1175"/>
      <c r="V876" s="1176"/>
      <c r="AB876" s="1098" t="s">
        <v>198</v>
      </c>
      <c r="AC876" s="1099"/>
      <c r="AD876" s="1100"/>
    </row>
    <row r="877" spans="1:30" ht="13.2" customHeight="1">
      <c r="A877" s="1109"/>
      <c r="B877" s="195"/>
      <c r="C877" s="1426"/>
      <c r="D877" s="1092"/>
      <c r="E877" s="1085"/>
      <c r="G877" s="1709"/>
      <c r="H877" s="1709"/>
      <c r="I877" s="1709"/>
      <c r="J877" s="1709"/>
      <c r="K877" s="1709"/>
      <c r="L877" s="1709"/>
      <c r="M877" s="1710"/>
      <c r="N877" s="1177"/>
      <c r="O877" s="1178"/>
      <c r="P877" s="1178"/>
      <c r="Q877" s="1178"/>
      <c r="R877" s="1178"/>
      <c r="S877" s="1178"/>
      <c r="T877" s="1178"/>
      <c r="U877" s="1178"/>
      <c r="V877" s="1179"/>
      <c r="AB877" s="1098"/>
      <c r="AC877" s="1099"/>
      <c r="AD877" s="1100"/>
    </row>
    <row r="878" spans="1:30" ht="13.2" customHeight="1">
      <c r="A878" s="242"/>
      <c r="B878" s="348"/>
      <c r="C878" s="112"/>
      <c r="D878" s="349"/>
      <c r="E878" s="169"/>
      <c r="F878" s="103"/>
      <c r="G878" s="897"/>
      <c r="H878" s="897"/>
      <c r="I878" s="897"/>
      <c r="J878" s="897"/>
      <c r="K878" s="897"/>
      <c r="L878" s="897"/>
      <c r="M878" s="897"/>
      <c r="N878" s="84"/>
      <c r="O878" s="84"/>
      <c r="P878" s="84"/>
      <c r="Q878" s="84"/>
      <c r="R878" s="84"/>
      <c r="S878" s="84"/>
      <c r="T878" s="84"/>
      <c r="U878" s="84"/>
      <c r="V878" s="84"/>
      <c r="W878" s="84"/>
      <c r="X878" s="84"/>
      <c r="Y878" s="84"/>
      <c r="Z878" s="84"/>
      <c r="AA878" s="92"/>
      <c r="AB878" s="153"/>
      <c r="AC878" s="154"/>
      <c r="AD878" s="155"/>
    </row>
    <row r="879" spans="1:30" ht="13.2" customHeight="1">
      <c r="A879" s="249"/>
      <c r="B879" s="1"/>
      <c r="C879" s="310"/>
      <c r="D879" s="311"/>
      <c r="E879" s="310"/>
      <c r="G879" s="641"/>
      <c r="H879" s="641"/>
      <c r="I879" s="641"/>
      <c r="J879" s="641"/>
      <c r="K879" s="641"/>
      <c r="L879" s="641"/>
      <c r="M879" s="641"/>
      <c r="N879" s="641"/>
      <c r="O879" s="641"/>
      <c r="P879" s="641"/>
      <c r="Q879" s="641"/>
      <c r="R879" s="641"/>
      <c r="S879" s="641"/>
      <c r="T879" s="641"/>
      <c r="U879" s="641"/>
      <c r="V879" s="641"/>
      <c r="W879" s="641"/>
      <c r="X879" s="641"/>
      <c r="Y879" s="641"/>
      <c r="Z879" s="641"/>
      <c r="AA879" s="641"/>
      <c r="AB879" s="332"/>
      <c r="AC879" s="332"/>
      <c r="AD879" s="332"/>
    </row>
    <row r="880" spans="1:30" ht="13.2" customHeight="1">
      <c r="A880" s="249"/>
      <c r="B880" s="1"/>
      <c r="C880" s="310"/>
      <c r="D880" s="311"/>
      <c r="E880" s="310"/>
      <c r="G880" s="641"/>
      <c r="AB880" s="332"/>
      <c r="AC880" s="332"/>
      <c r="AD880" s="332"/>
    </row>
    <row r="881" spans="2:30" ht="13.2" customHeight="1">
      <c r="B881" s="229"/>
      <c r="C881" s="310"/>
      <c r="D881" s="311"/>
      <c r="E881" s="311"/>
      <c r="G881" s="144"/>
      <c r="AA881" s="194"/>
      <c r="AB881" s="898"/>
      <c r="AC881" s="898"/>
      <c r="AD881" s="898"/>
    </row>
    <row r="882" spans="2:30" ht="13.2" customHeight="1">
      <c r="B882" s="1"/>
      <c r="C882" s="1"/>
      <c r="D882" s="125"/>
      <c r="E882" s="1"/>
      <c r="F882" s="245"/>
      <c r="G882" s="245"/>
    </row>
    <row r="883" spans="2:30" ht="13.2" customHeight="1">
      <c r="B883" s="1"/>
      <c r="C883" s="1"/>
      <c r="D883" s="125"/>
      <c r="E883" s="1"/>
      <c r="F883" s="245"/>
      <c r="G883" s="245"/>
    </row>
    <row r="884" spans="2:30" ht="13.2" customHeight="1">
      <c r="B884" s="1"/>
      <c r="C884" s="1"/>
      <c r="D884" s="125"/>
      <c r="E884" s="1"/>
      <c r="F884" s="245"/>
      <c r="G884" s="245"/>
      <c r="S884" s="245"/>
      <c r="T884" s="245"/>
      <c r="U884" s="245"/>
    </row>
    <row r="885" spans="2:30" ht="13.2" customHeight="1">
      <c r="B885" s="1"/>
      <c r="C885" s="1"/>
      <c r="D885" s="125"/>
      <c r="E885" s="1"/>
      <c r="F885" s="245"/>
      <c r="G885" s="245"/>
      <c r="S885" s="245"/>
      <c r="T885" s="245"/>
      <c r="U885" s="245"/>
      <c r="AB885" s="1"/>
      <c r="AC885" s="1"/>
      <c r="AD885" s="1"/>
    </row>
    <row r="886" spans="2:30" ht="13.2" customHeight="1">
      <c r="G886" s="245"/>
      <c r="S886" s="245"/>
      <c r="T886" s="245"/>
      <c r="U886" s="245"/>
      <c r="AB886" s="1"/>
      <c r="AC886" s="1"/>
      <c r="AD886" s="1"/>
    </row>
  </sheetData>
  <sheetProtection sheet="1" objects="1" scenarios="1"/>
  <mergeCells count="848">
    <mergeCell ref="A1:E1"/>
    <mergeCell ref="F1:M2"/>
    <mergeCell ref="N1:AD2"/>
    <mergeCell ref="F3:AD3"/>
    <mergeCell ref="A4:AD4"/>
    <mergeCell ref="A18:AD18"/>
    <mergeCell ref="A19:AD27"/>
    <mergeCell ref="B39:D39"/>
    <mergeCell ref="F39:AA39"/>
    <mergeCell ref="AB39:AD39"/>
    <mergeCell ref="A40:A42"/>
    <mergeCell ref="C40:C42"/>
    <mergeCell ref="D40:D42"/>
    <mergeCell ref="E40:E44"/>
    <mergeCell ref="G40:M41"/>
    <mergeCell ref="N40:V41"/>
    <mergeCell ref="H50:Q51"/>
    <mergeCell ref="R50:W51"/>
    <mergeCell ref="G53:Z54"/>
    <mergeCell ref="AB53:AD54"/>
    <mergeCell ref="G55:M56"/>
    <mergeCell ref="N55:Z56"/>
    <mergeCell ref="AB40:AD42"/>
    <mergeCell ref="E46:E48"/>
    <mergeCell ref="G46:V46"/>
    <mergeCell ref="AB46:AD47"/>
    <mergeCell ref="G47:M48"/>
    <mergeCell ref="N47:Z48"/>
    <mergeCell ref="G67:K67"/>
    <mergeCell ref="L67:V67"/>
    <mergeCell ref="W67:Z67"/>
    <mergeCell ref="G68:K68"/>
    <mergeCell ref="L68:V68"/>
    <mergeCell ref="W68:Z68"/>
    <mergeCell ref="AB58:AD59"/>
    <mergeCell ref="G59:M60"/>
    <mergeCell ref="N59:Z60"/>
    <mergeCell ref="G63:M64"/>
    <mergeCell ref="N63:Z64"/>
    <mergeCell ref="AB63:AD64"/>
    <mergeCell ref="AB81:AD83"/>
    <mergeCell ref="A88:A97"/>
    <mergeCell ref="C88:C97"/>
    <mergeCell ref="D88:D97"/>
    <mergeCell ref="E88:E97"/>
    <mergeCell ref="G88:M89"/>
    <mergeCell ref="G69:Z69"/>
    <mergeCell ref="G70:Z72"/>
    <mergeCell ref="E74:E79"/>
    <mergeCell ref="G74:M75"/>
    <mergeCell ref="N74:V75"/>
    <mergeCell ref="AB74:AD77"/>
    <mergeCell ref="N88:V89"/>
    <mergeCell ref="A98:A104"/>
    <mergeCell ref="C98:C102"/>
    <mergeCell ref="D98:D102"/>
    <mergeCell ref="E98:E114"/>
    <mergeCell ref="G98:M99"/>
    <mergeCell ref="N98:V99"/>
    <mergeCell ref="A81:A82"/>
    <mergeCell ref="E81:E86"/>
    <mergeCell ref="G81:M82"/>
    <mergeCell ref="N81:V82"/>
    <mergeCell ref="AB98:AD100"/>
    <mergeCell ref="H102:Y103"/>
    <mergeCell ref="C116:C118"/>
    <mergeCell ref="D116:D118"/>
    <mergeCell ref="E116:E120"/>
    <mergeCell ref="G116:M117"/>
    <mergeCell ref="N116:V117"/>
    <mergeCell ref="AB116:AD118"/>
    <mergeCell ref="H119:Y124"/>
    <mergeCell ref="E121:E128"/>
    <mergeCell ref="C145:C146"/>
    <mergeCell ref="E145:E148"/>
    <mergeCell ref="G145:M146"/>
    <mergeCell ref="N145:V146"/>
    <mergeCell ref="C129:C130"/>
    <mergeCell ref="E129:E133"/>
    <mergeCell ref="G129:M130"/>
    <mergeCell ref="N129:V130"/>
    <mergeCell ref="AB129:AD131"/>
    <mergeCell ref="E134:E136"/>
    <mergeCell ref="AB145:AD146"/>
    <mergeCell ref="G149:U149"/>
    <mergeCell ref="E150:E153"/>
    <mergeCell ref="G150:M151"/>
    <mergeCell ref="N150:V151"/>
    <mergeCell ref="AB150:AD151"/>
    <mergeCell ref="H153:K153"/>
    <mergeCell ref="L153:O153"/>
    <mergeCell ref="E137:E139"/>
    <mergeCell ref="E140:E143"/>
    <mergeCell ref="A180:A182"/>
    <mergeCell ref="C180:C181"/>
    <mergeCell ref="E180:E182"/>
    <mergeCell ref="AB180:AD181"/>
    <mergeCell ref="B181:B182"/>
    <mergeCell ref="H154:K154"/>
    <mergeCell ref="L154:O154"/>
    <mergeCell ref="A157:E157"/>
    <mergeCell ref="H157:Y164"/>
    <mergeCell ref="A158:E165"/>
    <mergeCell ref="A166:E172"/>
    <mergeCell ref="H166:X172"/>
    <mergeCell ref="D181:D182"/>
    <mergeCell ref="G181:M182"/>
    <mergeCell ref="N181:Z182"/>
    <mergeCell ref="I184:J184"/>
    <mergeCell ref="K184:Z184"/>
    <mergeCell ref="I185:J185"/>
    <mergeCell ref="K185:Z185"/>
    <mergeCell ref="C175:C176"/>
    <mergeCell ref="E175:E178"/>
    <mergeCell ref="G175:M176"/>
    <mergeCell ref="N175:V176"/>
    <mergeCell ref="AB188:AD190"/>
    <mergeCell ref="G189:M190"/>
    <mergeCell ref="N189:Z190"/>
    <mergeCell ref="AB175:AD177"/>
    <mergeCell ref="G192:Z193"/>
    <mergeCell ref="G194:Z196"/>
    <mergeCell ref="C199:C200"/>
    <mergeCell ref="E199:E201"/>
    <mergeCell ref="G199:Z199"/>
    <mergeCell ref="AB199:AD201"/>
    <mergeCell ref="G201:M202"/>
    <mergeCell ref="I207:J208"/>
    <mergeCell ref="K207:Z207"/>
    <mergeCell ref="L208:Y208"/>
    <mergeCell ref="I211:J211"/>
    <mergeCell ref="K211:Z211"/>
    <mergeCell ref="I212:J212"/>
    <mergeCell ref="K212:Z212"/>
    <mergeCell ref="N201:Z202"/>
    <mergeCell ref="I204:J204"/>
    <mergeCell ref="K204:Z204"/>
    <mergeCell ref="I205:J205"/>
    <mergeCell ref="K205:Z205"/>
    <mergeCell ref="I206:J206"/>
    <mergeCell ref="K206:Z206"/>
    <mergeCell ref="AB221:AD223"/>
    <mergeCell ref="G222:M223"/>
    <mergeCell ref="N222:Z223"/>
    <mergeCell ref="I213:J213"/>
    <mergeCell ref="K213:Z213"/>
    <mergeCell ref="I214:J214"/>
    <mergeCell ref="K214:Z214"/>
    <mergeCell ref="I215:J215"/>
    <mergeCell ref="K215:Z215"/>
    <mergeCell ref="G225:Z226"/>
    <mergeCell ref="G227:Z229"/>
    <mergeCell ref="A232:A234"/>
    <mergeCell ref="C232:C233"/>
    <mergeCell ref="E232:E239"/>
    <mergeCell ref="G232:M233"/>
    <mergeCell ref="N232:V233"/>
    <mergeCell ref="I216:J217"/>
    <mergeCell ref="K216:Z216"/>
    <mergeCell ref="L217:Y217"/>
    <mergeCell ref="AB232:AD232"/>
    <mergeCell ref="G235:Z235"/>
    <mergeCell ref="G236:Z236"/>
    <mergeCell ref="G237:Z237"/>
    <mergeCell ref="G238:Z240"/>
    <mergeCell ref="C242:C264"/>
    <mergeCell ref="D242:D264"/>
    <mergeCell ref="E242:E264"/>
    <mergeCell ref="AB242:AD245"/>
    <mergeCell ref="G243:M244"/>
    <mergeCell ref="N257:Q257"/>
    <mergeCell ref="G265:M266"/>
    <mergeCell ref="N265:V266"/>
    <mergeCell ref="N243:Z244"/>
    <mergeCell ref="G246:N246"/>
    <mergeCell ref="O246:Q246"/>
    <mergeCell ref="G253:Z253"/>
    <mergeCell ref="AB253:AD254"/>
    <mergeCell ref="G254:M255"/>
    <mergeCell ref="N254:Z255"/>
    <mergeCell ref="G289:K289"/>
    <mergeCell ref="L289:N289"/>
    <mergeCell ref="P289:Z290"/>
    <mergeCell ref="G290:K290"/>
    <mergeCell ref="L290:N290"/>
    <mergeCell ref="AB265:AD267"/>
    <mergeCell ref="A270:A277"/>
    <mergeCell ref="B270:B271"/>
    <mergeCell ref="C270:C276"/>
    <mergeCell ref="D270:D276"/>
    <mergeCell ref="E270:E276"/>
    <mergeCell ref="G270:M271"/>
    <mergeCell ref="N270:V271"/>
    <mergeCell ref="AB270:AD272"/>
    <mergeCell ref="I274:O274"/>
    <mergeCell ref="P274:V274"/>
    <mergeCell ref="I275:O275"/>
    <mergeCell ref="P275:V275"/>
    <mergeCell ref="I276:O277"/>
    <mergeCell ref="P276:Z277"/>
    <mergeCell ref="A265:A268"/>
    <mergeCell ref="C265:C267"/>
    <mergeCell ref="D265:D267"/>
    <mergeCell ref="E265:E267"/>
    <mergeCell ref="AB279:AD282"/>
    <mergeCell ref="C284:C287"/>
    <mergeCell ref="D284:D285"/>
    <mergeCell ref="E284:E287"/>
    <mergeCell ref="G284:M285"/>
    <mergeCell ref="N284:V285"/>
    <mergeCell ref="AB284:AD288"/>
    <mergeCell ref="G287:V287"/>
    <mergeCell ref="G288:K288"/>
    <mergeCell ref="L288:O288"/>
    <mergeCell ref="C279:C281"/>
    <mergeCell ref="E279:E282"/>
    <mergeCell ref="G279:M280"/>
    <mergeCell ref="N279:V280"/>
    <mergeCell ref="P288:Z288"/>
    <mergeCell ref="C293:C295"/>
    <mergeCell ref="E293:E301"/>
    <mergeCell ref="G293:Z293"/>
    <mergeCell ref="G294:K294"/>
    <mergeCell ref="L294:P294"/>
    <mergeCell ref="Q294:T294"/>
    <mergeCell ref="U294:X294"/>
    <mergeCell ref="G295:K296"/>
    <mergeCell ref="L295:P295"/>
    <mergeCell ref="Q295:S295"/>
    <mergeCell ref="U298:W298"/>
    <mergeCell ref="G300:Z300"/>
    <mergeCell ref="G301:K301"/>
    <mergeCell ref="L301:P301"/>
    <mergeCell ref="Q301:T301"/>
    <mergeCell ref="U301:X301"/>
    <mergeCell ref="U295:W295"/>
    <mergeCell ref="L296:P296"/>
    <mergeCell ref="Q296:S296"/>
    <mergeCell ref="U296:W296"/>
    <mergeCell ref="G297:K298"/>
    <mergeCell ref="L297:P297"/>
    <mergeCell ref="Q297:S297"/>
    <mergeCell ref="U297:W297"/>
    <mergeCell ref="L298:P298"/>
    <mergeCell ref="Q298:S298"/>
    <mergeCell ref="G304:K305"/>
    <mergeCell ref="L304:P304"/>
    <mergeCell ref="Q304:S304"/>
    <mergeCell ref="U304:W304"/>
    <mergeCell ref="L305:P305"/>
    <mergeCell ref="Q305:S305"/>
    <mergeCell ref="U305:W305"/>
    <mergeCell ref="G302:K303"/>
    <mergeCell ref="L302:P302"/>
    <mergeCell ref="Q302:S302"/>
    <mergeCell ref="U302:W302"/>
    <mergeCell ref="L303:P303"/>
    <mergeCell ref="Q303:S303"/>
    <mergeCell ref="U303:W303"/>
    <mergeCell ref="AB326:AD328"/>
    <mergeCell ref="G328:M329"/>
    <mergeCell ref="N328:Z329"/>
    <mergeCell ref="G308:Y308"/>
    <mergeCell ref="AB308:AD309"/>
    <mergeCell ref="G309:M310"/>
    <mergeCell ref="N309:Z310"/>
    <mergeCell ref="G312:N312"/>
    <mergeCell ref="O312:Q312"/>
    <mergeCell ref="G331:N331"/>
    <mergeCell ref="O331:Q331"/>
    <mergeCell ref="G332:Z334"/>
    <mergeCell ref="G335:Z337"/>
    <mergeCell ref="G338:Z339"/>
    <mergeCell ref="G340:Z342"/>
    <mergeCell ref="G313:AA314"/>
    <mergeCell ref="G315:Z324"/>
    <mergeCell ref="G326:Y327"/>
    <mergeCell ref="A359:A362"/>
    <mergeCell ref="C359:C360"/>
    <mergeCell ref="E359:E364"/>
    <mergeCell ref="G359:M360"/>
    <mergeCell ref="N359:V360"/>
    <mergeCell ref="AB359:AD361"/>
    <mergeCell ref="E345:E349"/>
    <mergeCell ref="G345:M346"/>
    <mergeCell ref="N345:V346"/>
    <mergeCell ref="AB345:AD346"/>
    <mergeCell ref="B351:B352"/>
    <mergeCell ref="C351:C356"/>
    <mergeCell ref="D351:D356"/>
    <mergeCell ref="E351:E357"/>
    <mergeCell ref="G351:M352"/>
    <mergeCell ref="N351:V352"/>
    <mergeCell ref="E365:E366"/>
    <mergeCell ref="G365:M366"/>
    <mergeCell ref="N365:V366"/>
    <mergeCell ref="AB365:AD368"/>
    <mergeCell ref="E369:E371"/>
    <mergeCell ref="G369:M370"/>
    <mergeCell ref="N369:Z370"/>
    <mergeCell ref="AB369:AD371"/>
    <mergeCell ref="AB351:AD352"/>
    <mergeCell ref="G354:Z355"/>
    <mergeCell ref="G356:Z357"/>
    <mergeCell ref="AB358:AD358"/>
    <mergeCell ref="AB386:AD388"/>
    <mergeCell ref="G389:V389"/>
    <mergeCell ref="G390:Z392"/>
    <mergeCell ref="G372:Z372"/>
    <mergeCell ref="G373:Z374"/>
    <mergeCell ref="E376:E377"/>
    <mergeCell ref="AB376:AD377"/>
    <mergeCell ref="E378:E380"/>
    <mergeCell ref="G378:M379"/>
    <mergeCell ref="N378:V379"/>
    <mergeCell ref="AB378:AD380"/>
    <mergeCell ref="Q393:V393"/>
    <mergeCell ref="Q394:V394"/>
    <mergeCell ref="Q395:V395"/>
    <mergeCell ref="D397:D398"/>
    <mergeCell ref="E397:E399"/>
    <mergeCell ref="G397:M398"/>
    <mergeCell ref="N397:V398"/>
    <mergeCell ref="G381:V381"/>
    <mergeCell ref="G382:Z383"/>
    <mergeCell ref="E386:E392"/>
    <mergeCell ref="G386:M387"/>
    <mergeCell ref="N386:V387"/>
    <mergeCell ref="C406:C407"/>
    <mergeCell ref="E406:E411"/>
    <mergeCell ref="G406:X406"/>
    <mergeCell ref="AK406:AW406"/>
    <mergeCell ref="AX406:BA406"/>
    <mergeCell ref="H407:T407"/>
    <mergeCell ref="U407:X407"/>
    <mergeCell ref="AK407:AW407"/>
    <mergeCell ref="AB397:AD404"/>
    <mergeCell ref="H400:N400"/>
    <mergeCell ref="O400:R400"/>
    <mergeCell ref="U400:X400"/>
    <mergeCell ref="G401:V401"/>
    <mergeCell ref="G402:Z404"/>
    <mergeCell ref="AX407:BA407"/>
    <mergeCell ref="H408:T408"/>
    <mergeCell ref="U408:X408"/>
    <mergeCell ref="H409:T409"/>
    <mergeCell ref="U409:X409"/>
    <mergeCell ref="AK409:AW409"/>
    <mergeCell ref="AX409:BA409"/>
    <mergeCell ref="AJ405:AW405"/>
    <mergeCell ref="AX405:BA405"/>
    <mergeCell ref="H415:S415"/>
    <mergeCell ref="T415:X415"/>
    <mergeCell ref="H416:S416"/>
    <mergeCell ref="T416:X416"/>
    <mergeCell ref="H417:S417"/>
    <mergeCell ref="T417:X417"/>
    <mergeCell ref="H410:T410"/>
    <mergeCell ref="U410:X410"/>
    <mergeCell ref="H411:T411"/>
    <mergeCell ref="U411:X411"/>
    <mergeCell ref="G413:Z413"/>
    <mergeCell ref="H414:S414"/>
    <mergeCell ref="T414:X414"/>
    <mergeCell ref="AB420:AD421"/>
    <mergeCell ref="G424:H424"/>
    <mergeCell ref="I424:O424"/>
    <mergeCell ref="R424:S424"/>
    <mergeCell ref="T424:Z424"/>
    <mergeCell ref="G425:H425"/>
    <mergeCell ref="I425:O425"/>
    <mergeCell ref="R428:Z429"/>
    <mergeCell ref="G429:O430"/>
    <mergeCell ref="U427:Y427"/>
    <mergeCell ref="J428:N428"/>
    <mergeCell ref="R425:S425"/>
    <mergeCell ref="T425:Z425"/>
    <mergeCell ref="G426:H426"/>
    <mergeCell ref="I426:O426"/>
    <mergeCell ref="R426:S427"/>
    <mergeCell ref="T426:Z426"/>
    <mergeCell ref="G427:H428"/>
    <mergeCell ref="I427:O427"/>
    <mergeCell ref="AB452:AD453"/>
    <mergeCell ref="E457:E464"/>
    <mergeCell ref="G457:M458"/>
    <mergeCell ref="N457:V458"/>
    <mergeCell ref="AB457:AD458"/>
    <mergeCell ref="H459:AA459"/>
    <mergeCell ref="H460:T460"/>
    <mergeCell ref="E442:E445"/>
    <mergeCell ref="G442:M443"/>
    <mergeCell ref="N442:V443"/>
    <mergeCell ref="AB442:AD443"/>
    <mergeCell ref="E447:E450"/>
    <mergeCell ref="G447:M448"/>
    <mergeCell ref="N447:V448"/>
    <mergeCell ref="AB447:AD448"/>
    <mergeCell ref="U460:X460"/>
    <mergeCell ref="H461:T461"/>
    <mergeCell ref="U461:X461"/>
    <mergeCell ref="H462:T462"/>
    <mergeCell ref="U462:X462"/>
    <mergeCell ref="E420:E440"/>
    <mergeCell ref="G420:M421"/>
    <mergeCell ref="E465:E467"/>
    <mergeCell ref="E452:E455"/>
    <mergeCell ref="G452:M453"/>
    <mergeCell ref="N452:V453"/>
    <mergeCell ref="G476:V476"/>
    <mergeCell ref="E477:E479"/>
    <mergeCell ref="H479:J483"/>
    <mergeCell ref="K479:Z483"/>
    <mergeCell ref="N420:V421"/>
    <mergeCell ref="G432:Z432"/>
    <mergeCell ref="G433:Z435"/>
    <mergeCell ref="G437:Z437"/>
    <mergeCell ref="G438:Z440"/>
    <mergeCell ref="H484:J488"/>
    <mergeCell ref="K484:Z488"/>
    <mergeCell ref="AB465:AD467"/>
    <mergeCell ref="G466:M467"/>
    <mergeCell ref="N466:Z467"/>
    <mergeCell ref="G468:V468"/>
    <mergeCell ref="G469:Z471"/>
    <mergeCell ref="AB473:AD475"/>
    <mergeCell ref="G474:M475"/>
    <mergeCell ref="N474:Z475"/>
    <mergeCell ref="AB498:AD499"/>
    <mergeCell ref="C502:C504"/>
    <mergeCell ref="E502:E506"/>
    <mergeCell ref="G502:M503"/>
    <mergeCell ref="N502:V503"/>
    <mergeCell ref="AB502:AD503"/>
    <mergeCell ref="I506:J506"/>
    <mergeCell ref="E490:E492"/>
    <mergeCell ref="G490:M491"/>
    <mergeCell ref="N490:V491"/>
    <mergeCell ref="AB490:AD491"/>
    <mergeCell ref="G492:V492"/>
    <mergeCell ref="G493:Z495"/>
    <mergeCell ref="K506:Z506"/>
    <mergeCell ref="I507:J508"/>
    <mergeCell ref="K507:Z507"/>
    <mergeCell ref="L508:Y508"/>
    <mergeCell ref="I510:N510"/>
    <mergeCell ref="O510:R510"/>
    <mergeCell ref="E498:E499"/>
    <mergeCell ref="G498:M499"/>
    <mergeCell ref="N498:V499"/>
    <mergeCell ref="O512:R512"/>
    <mergeCell ref="E514:E523"/>
    <mergeCell ref="G514:M515"/>
    <mergeCell ref="N514:V515"/>
    <mergeCell ref="AB514:AD516"/>
    <mergeCell ref="A524:A525"/>
    <mergeCell ref="C524:C525"/>
    <mergeCell ref="E524:E527"/>
    <mergeCell ref="AB524:AD526"/>
    <mergeCell ref="G525:M526"/>
    <mergeCell ref="AB538:AD538"/>
    <mergeCell ref="G542:I544"/>
    <mergeCell ref="J542:Y544"/>
    <mergeCell ref="N525:Z526"/>
    <mergeCell ref="A528:A531"/>
    <mergeCell ref="C528:C529"/>
    <mergeCell ref="AB528:AD530"/>
    <mergeCell ref="G529:M530"/>
    <mergeCell ref="N529:Z530"/>
    <mergeCell ref="C549:C550"/>
    <mergeCell ref="D549:D550"/>
    <mergeCell ref="E549:E555"/>
    <mergeCell ref="G549:M550"/>
    <mergeCell ref="N549:V550"/>
    <mergeCell ref="G532:Z532"/>
    <mergeCell ref="G533:Z535"/>
    <mergeCell ref="E538:E542"/>
    <mergeCell ref="G538:M539"/>
    <mergeCell ref="N538:V539"/>
    <mergeCell ref="AB549:AD551"/>
    <mergeCell ref="H552:Q552"/>
    <mergeCell ref="R552:U552"/>
    <mergeCell ref="N554:U554"/>
    <mergeCell ref="E556:E560"/>
    <mergeCell ref="G558:Z559"/>
    <mergeCell ref="G560:P560"/>
    <mergeCell ref="Q560:Z560"/>
    <mergeCell ref="G545:I547"/>
    <mergeCell ref="J545:Y547"/>
    <mergeCell ref="G563:K563"/>
    <mergeCell ref="L563:P563"/>
    <mergeCell ref="Q563:U563"/>
    <mergeCell ref="V563:Z563"/>
    <mergeCell ref="G564:K564"/>
    <mergeCell ref="L564:P564"/>
    <mergeCell ref="Q564:U564"/>
    <mergeCell ref="V564:Z564"/>
    <mergeCell ref="G561:K561"/>
    <mergeCell ref="L561:P561"/>
    <mergeCell ref="Q561:U561"/>
    <mergeCell ref="V561:Z561"/>
    <mergeCell ref="G562:K562"/>
    <mergeCell ref="L562:P562"/>
    <mergeCell ref="Q562:U562"/>
    <mergeCell ref="V562:Z562"/>
    <mergeCell ref="G567:K567"/>
    <mergeCell ref="L567:P567"/>
    <mergeCell ref="Q567:U567"/>
    <mergeCell ref="V567:Z567"/>
    <mergeCell ref="G568:K568"/>
    <mergeCell ref="L568:P568"/>
    <mergeCell ref="Q568:U568"/>
    <mergeCell ref="V568:Z568"/>
    <mergeCell ref="G565:K565"/>
    <mergeCell ref="L565:P565"/>
    <mergeCell ref="Q565:U565"/>
    <mergeCell ref="V565:Z565"/>
    <mergeCell ref="G566:K566"/>
    <mergeCell ref="L566:P566"/>
    <mergeCell ref="Q566:U566"/>
    <mergeCell ref="V566:Z566"/>
    <mergeCell ref="G571:K571"/>
    <mergeCell ref="L571:P571"/>
    <mergeCell ref="Q571:U571"/>
    <mergeCell ref="V571:Z571"/>
    <mergeCell ref="G572:K572"/>
    <mergeCell ref="L572:P572"/>
    <mergeCell ref="Q572:U572"/>
    <mergeCell ref="V572:Z572"/>
    <mergeCell ref="G569:K569"/>
    <mergeCell ref="L569:P569"/>
    <mergeCell ref="Q569:U569"/>
    <mergeCell ref="V569:Z569"/>
    <mergeCell ref="G570:K570"/>
    <mergeCell ref="L570:P570"/>
    <mergeCell ref="Q570:U570"/>
    <mergeCell ref="V570:Z570"/>
    <mergeCell ref="G575:K575"/>
    <mergeCell ref="L575:P575"/>
    <mergeCell ref="Q575:U575"/>
    <mergeCell ref="V575:Z575"/>
    <mergeCell ref="G576:K576"/>
    <mergeCell ref="L576:P576"/>
    <mergeCell ref="Q576:U576"/>
    <mergeCell ref="V576:Z576"/>
    <mergeCell ref="G573:K573"/>
    <mergeCell ref="L573:P573"/>
    <mergeCell ref="Q573:U573"/>
    <mergeCell ref="V573:Z573"/>
    <mergeCell ref="G574:K574"/>
    <mergeCell ref="L574:P574"/>
    <mergeCell ref="Q574:U574"/>
    <mergeCell ref="V574:Z574"/>
    <mergeCell ref="AB580:AD582"/>
    <mergeCell ref="G583:AA583"/>
    <mergeCell ref="G584:Z586"/>
    <mergeCell ref="G587:AA587"/>
    <mergeCell ref="G577:K577"/>
    <mergeCell ref="L577:P577"/>
    <mergeCell ref="Q577:U577"/>
    <mergeCell ref="V577:Z577"/>
    <mergeCell ref="G578:K578"/>
    <mergeCell ref="L578:P578"/>
    <mergeCell ref="Q578:U578"/>
    <mergeCell ref="V578:Z578"/>
    <mergeCell ref="G588:Z590"/>
    <mergeCell ref="A592:A593"/>
    <mergeCell ref="C592:C599"/>
    <mergeCell ref="D592:D593"/>
    <mergeCell ref="E592:E597"/>
    <mergeCell ref="G592:M593"/>
    <mergeCell ref="N592:V593"/>
    <mergeCell ref="G580:V581"/>
    <mergeCell ref="W580:Z581"/>
    <mergeCell ref="A601:A603"/>
    <mergeCell ref="C601:C605"/>
    <mergeCell ref="E601:E608"/>
    <mergeCell ref="G601:AA601"/>
    <mergeCell ref="AB601:AD602"/>
    <mergeCell ref="G602:M603"/>
    <mergeCell ref="N602:Z603"/>
    <mergeCell ref="AB592:AD593"/>
    <mergeCell ref="I596:O596"/>
    <mergeCell ref="P596:V596"/>
    <mergeCell ref="I597:O597"/>
    <mergeCell ref="P597:V597"/>
    <mergeCell ref="I598:O599"/>
    <mergeCell ref="P598:Z599"/>
    <mergeCell ref="AB610:AD611"/>
    <mergeCell ref="G611:M612"/>
    <mergeCell ref="N611:Z612"/>
    <mergeCell ref="G614:S614"/>
    <mergeCell ref="G615:P615"/>
    <mergeCell ref="Q615:W615"/>
    <mergeCell ref="G616:J616"/>
    <mergeCell ref="K616:N616"/>
    <mergeCell ref="O616:P616"/>
    <mergeCell ref="A630:A632"/>
    <mergeCell ref="E630:E639"/>
    <mergeCell ref="G631:M632"/>
    <mergeCell ref="N631:V632"/>
    <mergeCell ref="Q616:W616"/>
    <mergeCell ref="G617:J617"/>
    <mergeCell ref="K617:N617"/>
    <mergeCell ref="O617:P617"/>
    <mergeCell ref="Q617:W617"/>
    <mergeCell ref="H618:W618"/>
    <mergeCell ref="E610:E619"/>
    <mergeCell ref="AB631:AD632"/>
    <mergeCell ref="E641:E643"/>
    <mergeCell ref="G641:M642"/>
    <mergeCell ref="N641:V642"/>
    <mergeCell ref="AB641:AD642"/>
    <mergeCell ref="G644:X644"/>
    <mergeCell ref="O620:U620"/>
    <mergeCell ref="O621:U621"/>
    <mergeCell ref="O622:U622"/>
    <mergeCell ref="G624:Z625"/>
    <mergeCell ref="G626:Z628"/>
    <mergeCell ref="AB651:AD653"/>
    <mergeCell ref="G652:M653"/>
    <mergeCell ref="N652:Z653"/>
    <mergeCell ref="E654:E655"/>
    <mergeCell ref="G654:Z655"/>
    <mergeCell ref="G656:Z657"/>
    <mergeCell ref="G645:AA646"/>
    <mergeCell ref="G647:M647"/>
    <mergeCell ref="N647:T647"/>
    <mergeCell ref="G648:M648"/>
    <mergeCell ref="N648:T648"/>
    <mergeCell ref="E651:E653"/>
    <mergeCell ref="G651:Z651"/>
    <mergeCell ref="AB659:AD660"/>
    <mergeCell ref="G660:M661"/>
    <mergeCell ref="N660:Z661"/>
    <mergeCell ref="G663:Z664"/>
    <mergeCell ref="G665:Z667"/>
    <mergeCell ref="E669:E670"/>
    <mergeCell ref="G669:M670"/>
    <mergeCell ref="N669:V670"/>
    <mergeCell ref="AB669:AD671"/>
    <mergeCell ref="A686:A688"/>
    <mergeCell ref="G686:M686"/>
    <mergeCell ref="N686:V687"/>
    <mergeCell ref="G687:M687"/>
    <mergeCell ref="H672:L672"/>
    <mergeCell ref="M672:P672"/>
    <mergeCell ref="H674:L675"/>
    <mergeCell ref="M674:O675"/>
    <mergeCell ref="P674:Z675"/>
    <mergeCell ref="E677:E678"/>
    <mergeCell ref="G677:M678"/>
    <mergeCell ref="N677:V678"/>
    <mergeCell ref="D695:D710"/>
    <mergeCell ref="E695:E724"/>
    <mergeCell ref="G695:M696"/>
    <mergeCell ref="N695:V696"/>
    <mergeCell ref="G702:R703"/>
    <mergeCell ref="S702:W703"/>
    <mergeCell ref="G708:R709"/>
    <mergeCell ref="S708:W709"/>
    <mergeCell ref="AB677:AD679"/>
    <mergeCell ref="G681:Z683"/>
    <mergeCell ref="AB695:AD698"/>
    <mergeCell ref="N697:Y697"/>
    <mergeCell ref="G699:R699"/>
    <mergeCell ref="S699:X699"/>
    <mergeCell ref="G700:R701"/>
    <mergeCell ref="S700:W701"/>
    <mergeCell ref="X700:X701"/>
    <mergeCell ref="M690:V690"/>
    <mergeCell ref="M691:V692"/>
    <mergeCell ref="X708:X709"/>
    <mergeCell ref="G710:R711"/>
    <mergeCell ref="S710:W711"/>
    <mergeCell ref="X710:X711"/>
    <mergeCell ref="G712:R713"/>
    <mergeCell ref="S712:W713"/>
    <mergeCell ref="X712:X713"/>
    <mergeCell ref="X702:X703"/>
    <mergeCell ref="G704:R705"/>
    <mergeCell ref="S704:W705"/>
    <mergeCell ref="X704:X705"/>
    <mergeCell ref="G706:R707"/>
    <mergeCell ref="S706:W707"/>
    <mergeCell ref="X706:X707"/>
    <mergeCell ref="AB726:AD729"/>
    <mergeCell ref="N728:Y728"/>
    <mergeCell ref="E731:E734"/>
    <mergeCell ref="G731:M732"/>
    <mergeCell ref="N731:V732"/>
    <mergeCell ref="AB731:AD734"/>
    <mergeCell ref="N733:Y733"/>
    <mergeCell ref="G714:R715"/>
    <mergeCell ref="S714:W715"/>
    <mergeCell ref="X714:X715"/>
    <mergeCell ref="G717:P717"/>
    <mergeCell ref="Q717:X717"/>
    <mergeCell ref="E726:E730"/>
    <mergeCell ref="G726:M727"/>
    <mergeCell ref="N726:V727"/>
    <mergeCell ref="E735:E739"/>
    <mergeCell ref="G735:M736"/>
    <mergeCell ref="N735:V736"/>
    <mergeCell ref="AB735:AD738"/>
    <mergeCell ref="N737:Y737"/>
    <mergeCell ref="E740:E743"/>
    <mergeCell ref="G740:M741"/>
    <mergeCell ref="N740:V741"/>
    <mergeCell ref="AB740:AD743"/>
    <mergeCell ref="N742:Y742"/>
    <mergeCell ref="A745:A746"/>
    <mergeCell ref="C745:C760"/>
    <mergeCell ref="E745:E757"/>
    <mergeCell ref="G745:M746"/>
    <mergeCell ref="N745:V746"/>
    <mergeCell ref="AB745:AD746"/>
    <mergeCell ref="G748:AA748"/>
    <mergeCell ref="G749:T749"/>
    <mergeCell ref="U749:Z749"/>
    <mergeCell ref="G750:T750"/>
    <mergeCell ref="G757:Z759"/>
    <mergeCell ref="E762:E770"/>
    <mergeCell ref="G762:M763"/>
    <mergeCell ref="N762:V763"/>
    <mergeCell ref="AB762:AD764"/>
    <mergeCell ref="H765:O765"/>
    <mergeCell ref="P765:S765"/>
    <mergeCell ref="V765:Y765"/>
    <mergeCell ref="U750:Z750"/>
    <mergeCell ref="G751:T751"/>
    <mergeCell ref="U751:Z751"/>
    <mergeCell ref="G752:T753"/>
    <mergeCell ref="U752:Z753"/>
    <mergeCell ref="G755:Z756"/>
    <mergeCell ref="E775:E780"/>
    <mergeCell ref="G775:Z775"/>
    <mergeCell ref="G776:Z778"/>
    <mergeCell ref="G780:Z781"/>
    <mergeCell ref="AB780:AD782"/>
    <mergeCell ref="G782:M783"/>
    <mergeCell ref="N782:Z783"/>
    <mergeCell ref="C771:C772"/>
    <mergeCell ref="E771:E774"/>
    <mergeCell ref="G771:Z771"/>
    <mergeCell ref="AB771:AD773"/>
    <mergeCell ref="G772:M773"/>
    <mergeCell ref="N772:Z773"/>
    <mergeCell ref="A795:A799"/>
    <mergeCell ref="C795:C796"/>
    <mergeCell ref="E795:E797"/>
    <mergeCell ref="G795:M796"/>
    <mergeCell ref="N795:V796"/>
    <mergeCell ref="AB795:AD797"/>
    <mergeCell ref="C785:C786"/>
    <mergeCell ref="E785:E789"/>
    <mergeCell ref="G785:M786"/>
    <mergeCell ref="N785:V786"/>
    <mergeCell ref="AB785:AD787"/>
    <mergeCell ref="A791:A793"/>
    <mergeCell ref="E791:E793"/>
    <mergeCell ref="G791:M792"/>
    <mergeCell ref="N791:V792"/>
    <mergeCell ref="AB791:AD793"/>
    <mergeCell ref="E805:E816"/>
    <mergeCell ref="C818:C820"/>
    <mergeCell ref="E818:E826"/>
    <mergeCell ref="G818:M819"/>
    <mergeCell ref="N818:V819"/>
    <mergeCell ref="AB818:AD821"/>
    <mergeCell ref="G821:Z821"/>
    <mergeCell ref="G822:Z825"/>
    <mergeCell ref="A801:A802"/>
    <mergeCell ref="C801:C802"/>
    <mergeCell ref="E801:E804"/>
    <mergeCell ref="G801:M802"/>
    <mergeCell ref="N801:V802"/>
    <mergeCell ref="AB801:AD803"/>
    <mergeCell ref="G827:N827"/>
    <mergeCell ref="G828:J828"/>
    <mergeCell ref="K828:M828"/>
    <mergeCell ref="G829:J829"/>
    <mergeCell ref="K829:M829"/>
    <mergeCell ref="A831:A835"/>
    <mergeCell ref="C831:C833"/>
    <mergeCell ref="D831:D833"/>
    <mergeCell ref="E831:E835"/>
    <mergeCell ref="G831:M832"/>
    <mergeCell ref="G836:I836"/>
    <mergeCell ref="J836:N836"/>
    <mergeCell ref="O836:S836"/>
    <mergeCell ref="G837:I837"/>
    <mergeCell ref="J837:N837"/>
    <mergeCell ref="O837:S837"/>
    <mergeCell ref="N831:V832"/>
    <mergeCell ref="AB831:AD832"/>
    <mergeCell ref="G834:N834"/>
    <mergeCell ref="G835:I835"/>
    <mergeCell ref="J835:N835"/>
    <mergeCell ref="O835:S835"/>
    <mergeCell ref="H839:Y840"/>
    <mergeCell ref="A843:A853"/>
    <mergeCell ref="C843:C844"/>
    <mergeCell ref="D843:D844"/>
    <mergeCell ref="E843:E845"/>
    <mergeCell ref="G843:M844"/>
    <mergeCell ref="N843:V844"/>
    <mergeCell ref="E850:E854"/>
    <mergeCell ref="G851:Z852"/>
    <mergeCell ref="G853:Z856"/>
    <mergeCell ref="E855:E859"/>
    <mergeCell ref="A861:A866"/>
    <mergeCell ref="C861:C866"/>
    <mergeCell ref="E861:E866"/>
    <mergeCell ref="G861:M862"/>
    <mergeCell ref="N861:V862"/>
    <mergeCell ref="AB843:AD845"/>
    <mergeCell ref="D846:D849"/>
    <mergeCell ref="E846:E849"/>
    <mergeCell ref="G846:S846"/>
    <mergeCell ref="G847:I849"/>
    <mergeCell ref="K847:Z847"/>
    <mergeCell ref="K848:Z848"/>
    <mergeCell ref="K849:M849"/>
    <mergeCell ref="N849:Y849"/>
    <mergeCell ref="AB861:AD863"/>
    <mergeCell ref="G865:Z865"/>
    <mergeCell ref="H866:I866"/>
    <mergeCell ref="J866:P866"/>
    <mergeCell ref="H867:I867"/>
    <mergeCell ref="J867:P867"/>
    <mergeCell ref="S867:AA870"/>
    <mergeCell ref="H868:I868"/>
    <mergeCell ref="J868:P868"/>
    <mergeCell ref="H869:I870"/>
    <mergeCell ref="AB876:AD877"/>
    <mergeCell ref="A876:A877"/>
    <mergeCell ref="C876:C877"/>
    <mergeCell ref="D876:D877"/>
    <mergeCell ref="E876:E877"/>
    <mergeCell ref="G876:M877"/>
    <mergeCell ref="N876:V877"/>
    <mergeCell ref="J869:P869"/>
    <mergeCell ref="K870:O870"/>
    <mergeCell ref="E872:E874"/>
    <mergeCell ref="G872:M873"/>
    <mergeCell ref="N872:V873"/>
    <mergeCell ref="AB872:AD874"/>
  </mergeCells>
  <phoneticPr fontId="3"/>
  <dataValidations count="14">
    <dataValidation type="list" allowBlank="1" showInputMessage="1" showErrorMessage="1" sqref="N843:V844 N831:V832 N265:V266 N861:V862" xr:uid="{63C184C0-2617-40D4-B405-BDC90282E763}">
      <formula1>"いる　・　いない,いる,いない,"</formula1>
    </dataValidation>
    <dataValidation type="list" allowBlank="1" showInputMessage="1" showErrorMessage="1" sqref="O621:O622 M672:P672 W149:Z149 V765:Y765 P765:S765 R552:U552 W580" xr:uid="{4DAC6D0D-A45C-499C-8B04-C0C41FEADDB3}">
      <formula1>"有・無,有,無,　,"</formula1>
    </dataValidation>
    <dataValidation type="list" allowBlank="1" showInputMessage="1" showErrorMessage="1" sqref="Q393:V395 V749:Z751 U749:U752 R50:W51" xr:uid="{07C2BDA9-E621-4DFB-8A32-7EECC869D459}">
      <formula1>"有　・　無,有,無"</formula1>
    </dataValidation>
    <dataValidation type="list" allowBlank="1" showInputMessage="1" showErrorMessage="1" sqref="I211:I216 J211:J215 I204:I207 J847:J849 J860 H869 J506 I184:I185 J184 J206 J204 I506:I507 G424:G427 H424:H426 S424:S425 R424:R426" xr:uid="{471F2741-6D52-4AEF-8C67-6A7CEC0B9E77}">
      <formula1>"○,　,"</formula1>
    </dataValidation>
    <dataValidation type="list" allowBlank="1" showInputMessage="1" showErrorMessage="1" sqref="N648:N650 Q616:Q617 O620 P596:P597 P274:P275 J836:S837" xr:uid="{7E9FA1DC-0186-4BF3-96B1-44B04CD462B8}">
      <formula1>"有　・　無,有,無,　,"</formula1>
    </dataValidation>
    <dataValidation type="list" allowBlank="1" showInputMessage="1" showErrorMessage="1" sqref="N876" xr:uid="{EEB4F75D-7DDC-46B2-A9FF-0D8A739C3C56}">
      <formula1>"ない　・　ある,ない,ある,　,"</formula1>
    </dataValidation>
    <dataValidation type="list" allowBlank="1" showInputMessage="1" showErrorMessage="1" sqref="N40:V41" xr:uid="{D2E4B66C-808E-4838-842B-CFCF350E6334}">
      <formula1>"ある　・　ない,ある,ない,　,"</formula1>
    </dataValidation>
    <dataValidation type="list" allowBlank="1" showInputMessage="1" showErrorMessage="1" sqref="N695:V696 N731:V732 N175:V176 N232:V233 N745:V746 N762:V763 N88:V89 N592:V593 N279:V280 N98:V99 N116:V117 N284:V285 N378:V379 N386:V387 N397:V398 N641 N549 N818:V819 N270:V271 N351:V352 N359:V360 N74:V75 N81:V82 N129:V130 N740:V741 N726:V727 N677 N669 N345:V346 N420:V421 N442:V443 N447:V448 N452:V453 N735:V736 N457:V458 N490:V491 N502:V503 N514:V515 N538:V539 N145:V146 N150:V151 N631 N785:V786 N791:V792 N795:V796 N801:V802 N872:V873 AG368 N365:V366 N498:V499" xr:uid="{9EB5620E-F9F7-4560-9A02-19BB7FCB3C88}">
      <formula1>"いる　・　いない,いる,いない,　,"</formula1>
    </dataValidation>
    <dataValidation type="list" allowBlank="1" showInputMessage="1" showErrorMessage="1" sqref="U460:X462 N516:Q516 O510 O400 U422:X422 U407:X412 Q658:V658 Q662:V664 O512:O513 T414:X417 U419:X419 AX405:BA409 N256:N263" xr:uid="{EF995C48-F15C-414B-A969-169CD95B0F6D}">
      <formula1>"有・無,有,無"</formula1>
    </dataValidation>
    <dataValidation type="list" allowBlank="1" showInputMessage="1" showErrorMessage="1" sqref="N369" xr:uid="{B2F309B9-E9FB-4058-977E-904A05E4DA9E}">
      <formula1>"いる　・　いない　・　実績なし,いる,いない,実績なし"</formula1>
    </dataValidation>
    <dataValidation type="list" allowBlank="1" showInputMessage="1" showErrorMessage="1" sqref="H866:I868" xr:uid="{5A387EBD-819D-41C3-9AC2-AAE10475DEB3}">
      <formula1>"〇,　,"</formula1>
    </dataValidation>
    <dataValidation type="list" allowBlank="1" showInputMessage="1" showErrorMessage="1" sqref="N686:V687" xr:uid="{519B17EE-9274-4914-A62A-6CF2D7B2D506}">
      <formula1>"直営　・　委託,直営,委託"</formula1>
    </dataValidation>
    <dataValidation type="list" allowBlank="1" showInputMessage="1" showErrorMessage="1" sqref="N254:Z255 N243:Z244" xr:uid="{BA96AA44-2001-418F-9772-EF9FF1625D8E}">
      <formula1>"している ・ いない ・ 該当なし,している,いない,該当なし"</formula1>
    </dataValidation>
    <dataValidation type="list" allowBlank="1" showInputMessage="1" showErrorMessage="1" sqref="N328:Z329 N466:Z467 N474:Z475 N602:Z603 N611:Z612 N525:Z526 N660:Z661 N782:Z783 N772:Z773 N652:Z653 N47:Z48 N55:Z56 N59:Z60 N63:Z64 N181:Z182 N189:Z190 N201:Z202 N222:Z223 N309:Z310 N529:Z530" xr:uid="{9287C0F5-A254-4C9C-AFE2-551D98DC917B}">
      <formula1>"している　・　していない,している,していない"</formula1>
    </dataValidation>
  </dataValidations>
  <printOptions horizontalCentered="1"/>
  <pageMargins left="0.31496062992125984" right="0.31496062992125984" top="0.55118110236220474" bottom="0.55118110236220474" header="0.31496062992125984" footer="0.31496062992125984"/>
  <pageSetup paperSize="9" scale="97" fitToHeight="0" orientation="landscape" r:id="rId1"/>
  <headerFooter alignWithMargins="0">
    <oddFooter>&amp;C&amp;"ＭＳ Ｐ明朝,標準"&amp;8&amp;P</oddFooter>
  </headerFooter>
  <rowBreaks count="21" manualBreakCount="21">
    <brk id="38" max="28" man="1"/>
    <brk id="79" max="28" man="1"/>
    <brk id="114" max="28" man="1"/>
    <brk id="155" max="28" man="1"/>
    <brk id="197" max="28" man="1"/>
    <brk id="230" max="28" man="1"/>
    <brk id="268" max="28" man="1"/>
    <brk id="306" max="28" man="1"/>
    <brk id="343" max="28" man="1"/>
    <brk id="384" max="28" man="1"/>
    <brk id="418" max="28" man="1"/>
    <brk id="455" max="28" man="1"/>
    <brk id="496" max="28" man="1"/>
    <brk id="536" max="28" man="1"/>
    <brk id="578" max="28" man="1"/>
    <brk id="608" max="28" man="1"/>
    <brk id="649" max="28" man="1"/>
    <brk id="684" max="28" man="1"/>
    <brk id="724" max="28" man="1"/>
    <brk id="760" max="28" man="1"/>
    <brk id="799" max="28"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9E392A-A50C-45E0-BE47-DE7EF86DB522}">
  <sheetPr>
    <tabColor theme="9" tint="0.39997558519241921"/>
  </sheetPr>
  <dimension ref="A1:BA883"/>
  <sheetViews>
    <sheetView view="pageBreakPreview" zoomScaleNormal="100" zoomScaleSheetLayoutView="100" workbookViewId="0">
      <selection activeCell="M1" sqref="M1:AD1"/>
    </sheetView>
  </sheetViews>
  <sheetFormatPr defaultColWidth="2.6640625" defaultRowHeight="13.2"/>
  <cols>
    <col min="1" max="1" width="11.21875" style="137" customWidth="1"/>
    <col min="2" max="2" width="3.6640625" style="137" customWidth="1"/>
    <col min="3" max="3" width="19" style="137" customWidth="1"/>
    <col min="4" max="4" width="4.77734375" style="137" customWidth="1"/>
    <col min="5" max="5" width="45.6640625" style="137" customWidth="1"/>
    <col min="6" max="27" width="2.6640625" style="1"/>
    <col min="28" max="28" width="2.6640625" style="1" customWidth="1"/>
    <col min="29" max="31" width="2.6640625" style="1"/>
    <col min="32" max="40" width="5.44140625" style="1" hidden="1" customWidth="1"/>
    <col min="41" max="51" width="2.6640625" style="1" hidden="1" customWidth="1"/>
    <col min="52" max="16384" width="2.6640625" style="1"/>
  </cols>
  <sheetData>
    <row r="1" spans="1:44" s="69" customFormat="1" ht="28.2">
      <c r="A1" s="1690"/>
      <c r="B1" s="1690"/>
      <c r="C1" s="1690"/>
      <c r="D1" s="1690"/>
      <c r="E1" s="1690"/>
      <c r="F1" s="1701" t="s">
        <v>485</v>
      </c>
      <c r="G1" s="1701"/>
      <c r="H1" s="1701"/>
      <c r="I1" s="1701"/>
      <c r="J1" s="1701"/>
      <c r="K1" s="1701"/>
      <c r="L1" s="1701"/>
      <c r="M1" s="1702" t="str">
        <f>IF('表紙 '!$H$5="","",'表紙 '!$H$5)</f>
        <v/>
      </c>
      <c r="N1" s="1702"/>
      <c r="O1" s="1702"/>
      <c r="P1" s="1702"/>
      <c r="Q1" s="1702"/>
      <c r="R1" s="1702"/>
      <c r="S1" s="1702"/>
      <c r="T1" s="1702"/>
      <c r="U1" s="1702"/>
      <c r="V1" s="1702"/>
      <c r="W1" s="1702"/>
      <c r="X1" s="1702"/>
      <c r="Y1" s="1702"/>
      <c r="Z1" s="1702"/>
      <c r="AA1" s="1702"/>
      <c r="AB1" s="1702"/>
      <c r="AC1" s="1702"/>
      <c r="AD1" s="1702"/>
      <c r="AE1" s="247"/>
    </row>
    <row r="2" spans="1:44" s="69" customFormat="1" ht="28.2">
      <c r="A2" s="1690"/>
      <c r="B2" s="1690"/>
      <c r="C2" s="1690"/>
      <c r="D2" s="1690"/>
      <c r="E2" s="1690"/>
      <c r="F2" s="1703" t="s">
        <v>484</v>
      </c>
      <c r="G2" s="1703"/>
      <c r="H2" s="1703"/>
      <c r="I2" s="1703"/>
      <c r="J2" s="1703"/>
      <c r="K2" s="1703"/>
      <c r="L2" s="1703"/>
      <c r="M2" s="1703"/>
      <c r="N2" s="1703"/>
      <c r="O2" s="1703"/>
      <c r="P2" s="1703"/>
      <c r="Q2" s="1703"/>
      <c r="R2" s="1703"/>
      <c r="S2" s="1703"/>
      <c r="T2" s="1703"/>
      <c r="U2" s="1703"/>
      <c r="V2" s="1703"/>
      <c r="W2" s="1703"/>
      <c r="X2" s="1703"/>
      <c r="Y2" s="1703"/>
      <c r="Z2" s="1703"/>
      <c r="AA2" s="1703"/>
      <c r="AB2" s="1703"/>
      <c r="AC2" s="1703"/>
      <c r="AD2" s="1703"/>
    </row>
    <row r="3" spans="1:44" s="69" customFormat="1" ht="84.75" customHeight="1">
      <c r="A3" s="2006"/>
      <c r="B3" s="2006"/>
      <c r="C3" s="2006"/>
      <c r="D3" s="2006"/>
      <c r="E3" s="2006"/>
      <c r="F3" s="2006"/>
      <c r="G3" s="2006"/>
      <c r="H3" s="2006"/>
      <c r="I3" s="2006"/>
      <c r="J3" s="2006"/>
      <c r="K3" s="2006"/>
      <c r="L3" s="2006"/>
      <c r="M3" s="2006"/>
      <c r="N3" s="2006"/>
      <c r="O3" s="2006"/>
      <c r="P3" s="2006"/>
      <c r="Q3" s="2006"/>
      <c r="R3" s="2006"/>
      <c r="S3" s="2006"/>
      <c r="T3" s="2006"/>
      <c r="U3" s="2006"/>
      <c r="V3" s="2006"/>
      <c r="W3" s="2006"/>
      <c r="X3" s="2006"/>
      <c r="Y3" s="2006"/>
      <c r="Z3" s="2006"/>
      <c r="AA3" s="2006"/>
      <c r="AB3" s="2006"/>
      <c r="AC3" s="2006"/>
      <c r="AD3" s="2006"/>
    </row>
    <row r="4" spans="1:44" s="69" customFormat="1" ht="84.75" customHeight="1">
      <c r="A4" s="2006"/>
      <c r="B4" s="2006"/>
      <c r="C4" s="2006"/>
      <c r="D4" s="2006"/>
      <c r="E4" s="2006"/>
      <c r="F4" s="2006"/>
      <c r="G4" s="2006"/>
      <c r="H4" s="2006"/>
      <c r="I4" s="2006"/>
      <c r="J4" s="2006"/>
      <c r="K4" s="2006"/>
      <c r="L4" s="2006"/>
      <c r="M4" s="2006"/>
      <c r="N4" s="2006"/>
      <c r="O4" s="2006"/>
      <c r="P4" s="2006"/>
      <c r="Q4" s="2006"/>
      <c r="R4" s="2006"/>
      <c r="S4" s="2006"/>
      <c r="T4" s="2006"/>
      <c r="U4" s="2006"/>
      <c r="V4" s="2006"/>
      <c r="W4" s="2006"/>
      <c r="X4" s="2006"/>
      <c r="Y4" s="2006"/>
      <c r="Z4" s="2006"/>
      <c r="AA4" s="2006"/>
      <c r="AB4" s="2006"/>
      <c r="AC4" s="2006"/>
      <c r="AD4" s="2006"/>
    </row>
    <row r="5" spans="1:44" s="71" customFormat="1" ht="117.75" customHeight="1">
      <c r="A5" s="2007" t="s">
        <v>1445</v>
      </c>
      <c r="B5" s="2007"/>
      <c r="C5" s="2007"/>
      <c r="D5" s="2007"/>
      <c r="E5" s="2007"/>
      <c r="F5" s="2007"/>
      <c r="G5" s="2007"/>
      <c r="H5" s="2007"/>
      <c r="I5" s="2007"/>
      <c r="J5" s="2007"/>
      <c r="K5" s="2007"/>
      <c r="L5" s="2007"/>
      <c r="M5" s="2007"/>
      <c r="N5" s="2007"/>
      <c r="O5" s="2007"/>
      <c r="P5" s="2007"/>
      <c r="Q5" s="2007"/>
      <c r="R5" s="2007"/>
      <c r="S5" s="2007"/>
      <c r="T5" s="2007"/>
      <c r="U5" s="2007"/>
      <c r="V5" s="2007"/>
      <c r="W5" s="2007"/>
      <c r="X5" s="2007"/>
      <c r="Y5" s="2007"/>
      <c r="Z5" s="2007"/>
      <c r="AA5" s="2007"/>
      <c r="AB5" s="2007"/>
      <c r="AC5" s="2007"/>
      <c r="AD5" s="2007"/>
      <c r="AE5" s="247"/>
    </row>
    <row r="6" spans="1:44" s="69" customFormat="1" ht="180" customHeight="1">
      <c r="A6" s="2006"/>
      <c r="B6" s="2006"/>
      <c r="C6" s="2006"/>
      <c r="D6" s="2006"/>
      <c r="E6" s="2006"/>
      <c r="F6" s="2006"/>
      <c r="G6" s="2006"/>
      <c r="H6" s="2006"/>
      <c r="I6" s="2006"/>
      <c r="J6" s="2006"/>
      <c r="K6" s="2006"/>
      <c r="L6" s="2006"/>
      <c r="M6" s="2006"/>
      <c r="N6" s="2006"/>
      <c r="O6" s="2006"/>
      <c r="P6" s="2006"/>
      <c r="Q6" s="2006"/>
      <c r="R6" s="2006"/>
      <c r="S6" s="2006"/>
      <c r="T6" s="2006"/>
      <c r="U6" s="2006"/>
      <c r="V6" s="2006"/>
      <c r="W6" s="2006"/>
      <c r="X6" s="2006"/>
      <c r="Y6" s="2006"/>
      <c r="Z6" s="2006"/>
      <c r="AA6" s="2006"/>
      <c r="AB6" s="2006"/>
      <c r="AC6" s="2006"/>
      <c r="AD6" s="2006"/>
    </row>
    <row r="7" spans="1:44" s="69" customFormat="1" ht="55.8" customHeight="1">
      <c r="A7" s="2008"/>
      <c r="B7" s="2009"/>
      <c r="C7" s="2009"/>
      <c r="D7" s="2009"/>
      <c r="E7" s="2009"/>
      <c r="F7" s="2009"/>
      <c r="G7" s="2009"/>
      <c r="H7" s="2009"/>
      <c r="I7" s="2009"/>
      <c r="J7" s="2009"/>
      <c r="K7" s="2009"/>
      <c r="L7" s="2009"/>
      <c r="M7" s="2009"/>
      <c r="N7" s="2009"/>
      <c r="O7" s="2009"/>
      <c r="P7" s="2009"/>
      <c r="Q7" s="2009"/>
      <c r="R7" s="2009"/>
      <c r="S7" s="2009"/>
      <c r="T7" s="2009"/>
      <c r="U7" s="2009"/>
      <c r="V7" s="2009"/>
      <c r="W7" s="2009"/>
      <c r="X7" s="2009"/>
      <c r="Y7" s="2009"/>
      <c r="Z7" s="2009"/>
      <c r="AA7" s="2009"/>
      <c r="AB7" s="2009"/>
      <c r="AC7" s="2009"/>
      <c r="AD7" s="2009"/>
      <c r="AE7" s="248"/>
    </row>
    <row r="8" spans="1:44">
      <c r="A8" s="899" t="s">
        <v>37</v>
      </c>
      <c r="B8" s="1691" t="s">
        <v>15</v>
      </c>
      <c r="C8" s="1692"/>
      <c r="D8" s="1693"/>
      <c r="E8" s="900" t="s">
        <v>16</v>
      </c>
      <c r="F8" s="1694" t="s">
        <v>18</v>
      </c>
      <c r="G8" s="1695"/>
      <c r="H8" s="1695"/>
      <c r="I8" s="1695"/>
      <c r="J8" s="1695"/>
      <c r="K8" s="1695"/>
      <c r="L8" s="1695"/>
      <c r="M8" s="1695"/>
      <c r="N8" s="1695"/>
      <c r="O8" s="1695"/>
      <c r="P8" s="1695"/>
      <c r="Q8" s="1695"/>
      <c r="R8" s="1695"/>
      <c r="S8" s="1695"/>
      <c r="T8" s="1695"/>
      <c r="U8" s="1695"/>
      <c r="V8" s="1695"/>
      <c r="W8" s="1695"/>
      <c r="X8" s="1695"/>
      <c r="Y8" s="1695"/>
      <c r="Z8" s="1695"/>
      <c r="AA8" s="1696"/>
      <c r="AB8" s="2010" t="s">
        <v>17</v>
      </c>
      <c r="AC8" s="2011"/>
      <c r="AD8" s="2012"/>
      <c r="AF8" s="901"/>
      <c r="AG8" s="902"/>
      <c r="AH8" s="902"/>
      <c r="AI8" s="902"/>
      <c r="AJ8" s="902"/>
      <c r="AK8" s="902"/>
      <c r="AL8" s="902"/>
      <c r="AM8" s="902"/>
      <c r="AN8" s="902"/>
      <c r="AO8" s="902"/>
      <c r="AP8" s="902"/>
      <c r="AQ8" s="902"/>
      <c r="AR8" s="903"/>
    </row>
    <row r="9" spans="1:44" ht="6" customHeight="1">
      <c r="A9" s="904"/>
      <c r="B9" s="905"/>
      <c r="C9" s="906"/>
      <c r="D9" s="906"/>
      <c r="E9" s="905"/>
      <c r="F9" s="465"/>
      <c r="G9" s="466"/>
      <c r="H9" s="466"/>
      <c r="I9" s="466"/>
      <c r="J9" s="466"/>
      <c r="K9" s="466"/>
      <c r="L9" s="466"/>
      <c r="M9" s="466"/>
      <c r="N9" s="466"/>
      <c r="O9" s="466"/>
      <c r="P9" s="466"/>
      <c r="Q9" s="466"/>
      <c r="R9" s="466"/>
      <c r="S9" s="466"/>
      <c r="T9" s="466"/>
      <c r="U9" s="466"/>
      <c r="V9" s="466"/>
      <c r="W9" s="466"/>
      <c r="X9" s="466"/>
      <c r="Y9" s="466"/>
      <c r="Z9" s="466"/>
      <c r="AA9" s="467"/>
      <c r="AB9" s="907"/>
      <c r="AC9" s="908"/>
      <c r="AD9" s="909"/>
      <c r="AF9" s="249"/>
      <c r="AG9" s="69"/>
      <c r="AH9" s="69"/>
      <c r="AI9" s="69"/>
      <c r="AJ9" s="69"/>
      <c r="AK9" s="69"/>
      <c r="AL9" s="69"/>
      <c r="AM9" s="69"/>
      <c r="AN9" s="69"/>
      <c r="AO9" s="69"/>
      <c r="AP9" s="69"/>
      <c r="AR9" s="73"/>
    </row>
    <row r="10" spans="1:44" ht="13.5" customHeight="1">
      <c r="A10" s="1109" t="s">
        <v>567</v>
      </c>
      <c r="B10" s="2028">
        <v>1</v>
      </c>
      <c r="C10" s="1301" t="s">
        <v>483</v>
      </c>
      <c r="D10" s="2029" t="s">
        <v>310</v>
      </c>
      <c r="E10" s="1085" t="s">
        <v>482</v>
      </c>
      <c r="F10" s="72"/>
      <c r="G10" s="1096" t="s">
        <v>114</v>
      </c>
      <c r="H10" s="1096"/>
      <c r="I10" s="1096"/>
      <c r="J10" s="1096"/>
      <c r="K10" s="1096"/>
      <c r="L10" s="1096"/>
      <c r="M10" s="1096"/>
      <c r="N10" s="1110" t="s">
        <v>199</v>
      </c>
      <c r="O10" s="1110"/>
      <c r="P10" s="1110"/>
      <c r="Q10" s="1110"/>
      <c r="R10" s="1110"/>
      <c r="S10" s="1110"/>
      <c r="T10" s="1110"/>
      <c r="U10" s="1110"/>
      <c r="V10" s="1110"/>
      <c r="AA10" s="73"/>
      <c r="AB10" s="2013" t="s">
        <v>885</v>
      </c>
      <c r="AC10" s="2014"/>
      <c r="AD10" s="2015"/>
      <c r="AF10" s="250"/>
      <c r="AG10" s="251"/>
      <c r="AH10" s="251"/>
      <c r="AI10" s="251"/>
      <c r="AR10" s="73"/>
    </row>
    <row r="11" spans="1:44" ht="13.5" customHeight="1">
      <c r="A11" s="1109"/>
      <c r="B11" s="2028"/>
      <c r="C11" s="1301"/>
      <c r="D11" s="2029"/>
      <c r="E11" s="1085"/>
      <c r="F11" s="72"/>
      <c r="G11" s="1096"/>
      <c r="H11" s="1096"/>
      <c r="I11" s="1096"/>
      <c r="J11" s="1096"/>
      <c r="K11" s="1096"/>
      <c r="L11" s="1096"/>
      <c r="M11" s="1096"/>
      <c r="N11" s="1110"/>
      <c r="O11" s="1110"/>
      <c r="P11" s="1110"/>
      <c r="Q11" s="1110"/>
      <c r="R11" s="1110"/>
      <c r="S11" s="1110"/>
      <c r="T11" s="1110"/>
      <c r="U11" s="1110"/>
      <c r="V11" s="1110"/>
      <c r="AA11" s="73"/>
      <c r="AB11" s="2013"/>
      <c r="AC11" s="2014"/>
      <c r="AD11" s="2015"/>
      <c r="AF11" s="72"/>
      <c r="AR11" s="73"/>
    </row>
    <row r="12" spans="1:44" ht="13.5" customHeight="1">
      <c r="A12" s="1109"/>
      <c r="B12" s="2028"/>
      <c r="C12" s="1301"/>
      <c r="D12" s="2029"/>
      <c r="E12" s="1085"/>
      <c r="F12" s="72"/>
      <c r="AA12" s="73"/>
      <c r="AB12" s="2013"/>
      <c r="AC12" s="2014"/>
      <c r="AD12" s="2015"/>
      <c r="AF12" s="72"/>
      <c r="AR12" s="73"/>
    </row>
    <row r="13" spans="1:44" ht="13.5" customHeight="1">
      <c r="A13" s="1109"/>
      <c r="B13" s="2028"/>
      <c r="C13" s="1301"/>
      <c r="D13" s="2029"/>
      <c r="E13" s="1085"/>
      <c r="F13" s="72"/>
      <c r="G13" s="1" t="s">
        <v>481</v>
      </c>
      <c r="AA13" s="73"/>
      <c r="AB13" s="2013"/>
      <c r="AC13" s="2014"/>
      <c r="AD13" s="2015"/>
      <c r="AF13" s="72"/>
      <c r="AR13" s="73"/>
    </row>
    <row r="14" spans="1:44" ht="13.5" customHeight="1">
      <c r="A14" s="1109"/>
      <c r="B14" s="2028"/>
      <c r="C14" s="1301"/>
      <c r="D14" s="2029"/>
      <c r="E14" s="1085"/>
      <c r="F14" s="72"/>
      <c r="G14" s="1476"/>
      <c r="H14" s="1477"/>
      <c r="I14" s="1477"/>
      <c r="J14" s="1477"/>
      <c r="K14" s="1477"/>
      <c r="L14" s="1478"/>
      <c r="M14" s="1195" t="s">
        <v>480</v>
      </c>
      <c r="N14" s="1196"/>
      <c r="O14" s="1196"/>
      <c r="P14" s="1196"/>
      <c r="Q14" s="1196"/>
      <c r="R14" s="1196"/>
      <c r="S14" s="1196"/>
      <c r="T14" s="1196"/>
      <c r="U14" s="1196"/>
      <c r="V14" s="1197"/>
      <c r="W14" s="1195" t="s">
        <v>479</v>
      </c>
      <c r="X14" s="1196"/>
      <c r="Y14" s="1196"/>
      <c r="Z14" s="1197"/>
      <c r="AA14" s="73"/>
      <c r="AB14" s="2013"/>
      <c r="AC14" s="2014"/>
      <c r="AD14" s="2015"/>
      <c r="AF14" s="72"/>
      <c r="AR14" s="73"/>
    </row>
    <row r="15" spans="1:44" ht="13.5" customHeight="1">
      <c r="A15" s="1109"/>
      <c r="B15" s="2028"/>
      <c r="C15" s="1301"/>
      <c r="D15" s="2029"/>
      <c r="E15" s="1085"/>
      <c r="F15" s="72"/>
      <c r="G15" s="1657" t="s">
        <v>478</v>
      </c>
      <c r="H15" s="1677"/>
      <c r="I15" s="1677"/>
      <c r="J15" s="1677"/>
      <c r="K15" s="1677"/>
      <c r="L15" s="1678"/>
      <c r="M15" s="2016" t="s">
        <v>477</v>
      </c>
      <c r="N15" s="2017"/>
      <c r="O15" s="2017"/>
      <c r="P15" s="2017"/>
      <c r="Q15" s="2018"/>
      <c r="R15" s="2022"/>
      <c r="S15" s="2023"/>
      <c r="T15" s="1712" t="s">
        <v>476</v>
      </c>
      <c r="U15" s="1712"/>
      <c r="V15" s="1713"/>
      <c r="W15" s="2027" t="s">
        <v>472</v>
      </c>
      <c r="X15" s="1950"/>
      <c r="Y15" s="1950"/>
      <c r="Z15" s="2031" t="s">
        <v>88</v>
      </c>
      <c r="AA15" s="73"/>
      <c r="AB15" s="2013"/>
      <c r="AC15" s="2014"/>
      <c r="AD15" s="2015"/>
      <c r="AF15" s="72"/>
      <c r="AR15" s="73"/>
    </row>
    <row r="16" spans="1:44" ht="13.5" customHeight="1">
      <c r="A16" s="1109"/>
      <c r="B16" s="2028"/>
      <c r="C16" s="1301"/>
      <c r="D16" s="2029"/>
      <c r="E16" s="1085"/>
      <c r="F16" s="72"/>
      <c r="G16" s="1681"/>
      <c r="H16" s="1682"/>
      <c r="I16" s="1682"/>
      <c r="J16" s="1682"/>
      <c r="K16" s="1682"/>
      <c r="L16" s="1683"/>
      <c r="M16" s="2019"/>
      <c r="N16" s="2020"/>
      <c r="O16" s="2020"/>
      <c r="P16" s="2020"/>
      <c r="Q16" s="2021"/>
      <c r="R16" s="2024"/>
      <c r="S16" s="2025"/>
      <c r="T16" s="1549"/>
      <c r="U16" s="1549"/>
      <c r="V16" s="2026"/>
      <c r="W16" s="1032"/>
      <c r="X16" s="1955"/>
      <c r="Y16" s="1955"/>
      <c r="Z16" s="1034"/>
      <c r="AA16" s="73"/>
      <c r="AB16" s="2013"/>
      <c r="AC16" s="2014"/>
      <c r="AD16" s="2015"/>
      <c r="AF16" s="72"/>
      <c r="AR16" s="73"/>
    </row>
    <row r="17" spans="1:44" ht="13.5" customHeight="1">
      <c r="A17" s="1109"/>
      <c r="B17" s="2028"/>
      <c r="C17" s="1301"/>
      <c r="D17" s="2029"/>
      <c r="E17" s="1085"/>
      <c r="F17" s="72"/>
      <c r="G17" s="1674" t="s">
        <v>475</v>
      </c>
      <c r="H17" s="1674"/>
      <c r="I17" s="1674"/>
      <c r="J17" s="1674"/>
      <c r="K17" s="1674"/>
      <c r="L17" s="1674"/>
      <c r="M17" s="1637" t="s">
        <v>474</v>
      </c>
      <c r="N17" s="1637"/>
      <c r="O17" s="1286" t="s">
        <v>473</v>
      </c>
      <c r="P17" s="1286"/>
      <c r="Q17" s="1286"/>
      <c r="R17" s="2030"/>
      <c r="S17" s="2030"/>
      <c r="T17" s="2030"/>
      <c r="U17" s="2030"/>
      <c r="V17" s="2030"/>
      <c r="W17" s="1694" t="s">
        <v>472</v>
      </c>
      <c r="X17" s="1117"/>
      <c r="Y17" s="1117"/>
      <c r="Z17" s="1696" t="s">
        <v>88</v>
      </c>
      <c r="AA17" s="73"/>
      <c r="AB17" s="2013"/>
      <c r="AC17" s="2014"/>
      <c r="AD17" s="2015"/>
      <c r="AF17" s="72"/>
      <c r="AR17" s="73"/>
    </row>
    <row r="18" spans="1:44" ht="13.5" customHeight="1">
      <c r="A18" s="1109"/>
      <c r="B18" s="2028"/>
      <c r="C18" s="1301"/>
      <c r="D18" s="2029"/>
      <c r="E18" s="1085"/>
      <c r="F18" s="72"/>
      <c r="G18" s="1674"/>
      <c r="H18" s="1674"/>
      <c r="I18" s="1674"/>
      <c r="J18" s="1674"/>
      <c r="K18" s="1674"/>
      <c r="L18" s="1674"/>
      <c r="M18" s="1637"/>
      <c r="N18" s="1637"/>
      <c r="O18" s="1286" t="s">
        <v>471</v>
      </c>
      <c r="P18" s="1286"/>
      <c r="Q18" s="1286"/>
      <c r="R18" s="2030"/>
      <c r="S18" s="2030"/>
      <c r="T18" s="2030"/>
      <c r="U18" s="2030"/>
      <c r="V18" s="2030"/>
      <c r="W18" s="1694"/>
      <c r="X18" s="1117"/>
      <c r="Y18" s="1117"/>
      <c r="Z18" s="1696"/>
      <c r="AA18" s="73"/>
      <c r="AB18" s="2013"/>
      <c r="AC18" s="2014"/>
      <c r="AD18" s="2015"/>
      <c r="AF18" s="72"/>
      <c r="AR18" s="73"/>
    </row>
    <row r="19" spans="1:44" ht="13.5" customHeight="1">
      <c r="A19" s="1109"/>
      <c r="B19" s="2028"/>
      <c r="C19" s="1301"/>
      <c r="D19" s="2029"/>
      <c r="E19" s="1085"/>
      <c r="F19" s="72"/>
      <c r="G19" s="1674"/>
      <c r="H19" s="1674"/>
      <c r="I19" s="1674"/>
      <c r="J19" s="1674"/>
      <c r="K19" s="1674"/>
      <c r="L19" s="1674"/>
      <c r="M19" s="1637"/>
      <c r="N19" s="1637"/>
      <c r="O19" s="1286" t="s">
        <v>470</v>
      </c>
      <c r="P19" s="1286"/>
      <c r="Q19" s="1286"/>
      <c r="R19" s="2030"/>
      <c r="S19" s="2030"/>
      <c r="T19" s="2030"/>
      <c r="U19" s="2030"/>
      <c r="V19" s="2030"/>
      <c r="W19" s="1694"/>
      <c r="X19" s="1117"/>
      <c r="Y19" s="1117"/>
      <c r="Z19" s="1696"/>
      <c r="AA19" s="73"/>
      <c r="AB19" s="2013"/>
      <c r="AC19" s="2014"/>
      <c r="AD19" s="2015"/>
      <c r="AF19" s="72"/>
      <c r="AR19" s="73"/>
    </row>
    <row r="20" spans="1:44" ht="13.5" customHeight="1">
      <c r="A20" s="1109"/>
      <c r="B20" s="2028"/>
      <c r="C20" s="1301"/>
      <c r="D20" s="2029"/>
      <c r="E20" s="1085"/>
      <c r="F20" s="72"/>
      <c r="G20" s="1295"/>
      <c r="H20" s="1295"/>
      <c r="I20" s="1295"/>
      <c r="J20" s="1295"/>
      <c r="K20" s="1296" t="s">
        <v>466</v>
      </c>
      <c r="L20" s="1296"/>
      <c r="M20" s="1296"/>
      <c r="N20" s="1296"/>
      <c r="O20" s="1296"/>
      <c r="P20" s="1296"/>
      <c r="Q20" s="1296" t="s">
        <v>465</v>
      </c>
      <c r="R20" s="1296"/>
      <c r="S20" s="1296"/>
      <c r="T20" s="1296"/>
      <c r="U20" s="1296"/>
      <c r="V20" s="1296"/>
      <c r="W20" s="1296"/>
      <c r="X20" s="1296"/>
      <c r="Y20" s="1296"/>
      <c r="Z20" s="1296"/>
      <c r="AA20" s="73"/>
      <c r="AB20" s="2013"/>
      <c r="AC20" s="2014"/>
      <c r="AD20" s="2015"/>
      <c r="AF20" s="72"/>
      <c r="AR20" s="73"/>
    </row>
    <row r="21" spans="1:44" ht="13.5" customHeight="1">
      <c r="A21" s="1109"/>
      <c r="B21" s="2028"/>
      <c r="C21" s="1301"/>
      <c r="D21" s="2029"/>
      <c r="E21" s="1085"/>
      <c r="F21" s="72"/>
      <c r="G21" s="1296" t="s">
        <v>469</v>
      </c>
      <c r="H21" s="1296"/>
      <c r="I21" s="1296"/>
      <c r="J21" s="1296"/>
      <c r="K21" s="1378"/>
      <c r="L21" s="1378"/>
      <c r="M21" s="1378"/>
      <c r="N21" s="1378"/>
      <c r="O21" s="1378"/>
      <c r="P21" s="1378"/>
      <c r="Q21" s="2030"/>
      <c r="R21" s="2030"/>
      <c r="S21" s="2030"/>
      <c r="T21" s="2030"/>
      <c r="U21" s="2030"/>
      <c r="V21" s="2030"/>
      <c r="W21" s="2030"/>
      <c r="X21" s="2030"/>
      <c r="Y21" s="2030"/>
      <c r="Z21" s="2030"/>
      <c r="AA21" s="73"/>
      <c r="AB21" s="2013"/>
      <c r="AC21" s="2014"/>
      <c r="AD21" s="2015"/>
      <c r="AF21" s="72"/>
      <c r="AR21" s="73"/>
    </row>
    <row r="22" spans="1:44" ht="13.5" customHeight="1">
      <c r="A22" s="1109"/>
      <c r="B22" s="2028"/>
      <c r="C22" s="1301"/>
      <c r="D22" s="2029"/>
      <c r="E22" s="1085"/>
      <c r="F22" s="72"/>
      <c r="G22" s="1936" t="s">
        <v>468</v>
      </c>
      <c r="H22" s="1627"/>
      <c r="I22" s="1627"/>
      <c r="J22" s="1627"/>
      <c r="K22" s="1877"/>
      <c r="L22" s="1946"/>
      <c r="M22" s="1946"/>
      <c r="N22" s="1946"/>
      <c r="O22" s="1946"/>
      <c r="P22" s="1946"/>
      <c r="Q22" s="1946"/>
      <c r="R22" s="1946"/>
      <c r="S22" s="1946"/>
      <c r="T22" s="1946"/>
      <c r="U22" s="1946"/>
      <c r="V22" s="1946"/>
      <c r="W22" s="1946"/>
      <c r="X22" s="1946"/>
      <c r="Y22" s="1946"/>
      <c r="Z22" s="1946"/>
      <c r="AA22" s="73"/>
      <c r="AB22" s="2013"/>
      <c r="AC22" s="2014"/>
      <c r="AD22" s="2015"/>
      <c r="AF22" s="72"/>
      <c r="AR22" s="73"/>
    </row>
    <row r="23" spans="1:44" ht="13.5" customHeight="1">
      <c r="A23" s="1109"/>
      <c r="B23" s="2028"/>
      <c r="C23" s="1301"/>
      <c r="D23" s="2029"/>
      <c r="E23" s="1085"/>
      <c r="F23" s="72"/>
      <c r="G23" s="1627"/>
      <c r="H23" s="1627"/>
      <c r="I23" s="1627"/>
      <c r="J23" s="1627"/>
      <c r="K23" s="1946"/>
      <c r="L23" s="1946"/>
      <c r="M23" s="1946"/>
      <c r="N23" s="1946"/>
      <c r="O23" s="1946"/>
      <c r="P23" s="1946"/>
      <c r="Q23" s="1946"/>
      <c r="R23" s="1946"/>
      <c r="S23" s="1946"/>
      <c r="T23" s="1946"/>
      <c r="U23" s="1946"/>
      <c r="V23" s="1946"/>
      <c r="W23" s="1946"/>
      <c r="X23" s="1946"/>
      <c r="Y23" s="1946"/>
      <c r="Z23" s="1946"/>
      <c r="AA23" s="73"/>
      <c r="AB23" s="2013"/>
      <c r="AC23" s="2014"/>
      <c r="AD23" s="2015"/>
      <c r="AF23" s="72"/>
      <c r="AR23" s="73"/>
    </row>
    <row r="24" spans="1:44" ht="13.5" customHeight="1">
      <c r="A24" s="1109"/>
      <c r="B24" s="2028"/>
      <c r="C24" s="1301"/>
      <c r="D24" s="2029"/>
      <c r="E24" s="1085"/>
      <c r="F24" s="72"/>
      <c r="G24" s="1627"/>
      <c r="H24" s="1627"/>
      <c r="I24" s="1627"/>
      <c r="J24" s="1627"/>
      <c r="K24" s="1946"/>
      <c r="L24" s="1946"/>
      <c r="M24" s="1946"/>
      <c r="N24" s="1946"/>
      <c r="O24" s="1946"/>
      <c r="P24" s="1946"/>
      <c r="Q24" s="1946"/>
      <c r="R24" s="1946"/>
      <c r="S24" s="1946"/>
      <c r="T24" s="1946"/>
      <c r="U24" s="1946"/>
      <c r="V24" s="1946"/>
      <c r="W24" s="1946"/>
      <c r="X24" s="1946"/>
      <c r="Y24" s="1946"/>
      <c r="Z24" s="1946"/>
      <c r="AA24" s="73"/>
      <c r="AB24" s="2013"/>
      <c r="AC24" s="2014"/>
      <c r="AD24" s="2015"/>
      <c r="AF24" s="72"/>
      <c r="AR24" s="73"/>
    </row>
    <row r="25" spans="1:44" ht="12" customHeight="1">
      <c r="A25" s="1109"/>
      <c r="B25" s="2028"/>
      <c r="C25" s="1301"/>
      <c r="D25" s="2029"/>
      <c r="E25" s="1085"/>
      <c r="AA25" s="73"/>
      <c r="AB25" s="2013"/>
      <c r="AC25" s="2014"/>
      <c r="AD25" s="2015"/>
    </row>
    <row r="26" spans="1:44" ht="13.5" customHeight="1">
      <c r="A26" s="1109"/>
      <c r="B26" s="2028">
        <v>2</v>
      </c>
      <c r="C26" s="1301" t="s">
        <v>1105</v>
      </c>
      <c r="D26" s="2029" t="s">
        <v>310</v>
      </c>
      <c r="E26" s="1085" t="s">
        <v>1106</v>
      </c>
      <c r="G26" s="1096" t="s">
        <v>114</v>
      </c>
      <c r="H26" s="1096"/>
      <c r="I26" s="1096"/>
      <c r="J26" s="1096"/>
      <c r="K26" s="1096"/>
      <c r="L26" s="1096"/>
      <c r="M26" s="1096"/>
      <c r="N26" s="1110" t="s">
        <v>1014</v>
      </c>
      <c r="O26" s="1110"/>
      <c r="P26" s="1110"/>
      <c r="Q26" s="1110"/>
      <c r="R26" s="1110"/>
      <c r="S26" s="1110"/>
      <c r="T26" s="1110"/>
      <c r="U26" s="1110"/>
      <c r="V26" s="1110"/>
      <c r="AA26" s="73"/>
      <c r="AB26" s="2013" t="s">
        <v>885</v>
      </c>
      <c r="AC26" s="2014"/>
      <c r="AD26" s="2015"/>
      <c r="AF26" s="250"/>
      <c r="AG26" s="251"/>
      <c r="AH26" s="251"/>
      <c r="AI26" s="251"/>
      <c r="AR26" s="73"/>
    </row>
    <row r="27" spans="1:44" ht="13.5" customHeight="1">
      <c r="A27" s="1109"/>
      <c r="B27" s="2028"/>
      <c r="C27" s="1301"/>
      <c r="D27" s="2029"/>
      <c r="E27" s="1085"/>
      <c r="G27" s="1096"/>
      <c r="H27" s="1096"/>
      <c r="I27" s="1096"/>
      <c r="J27" s="1096"/>
      <c r="K27" s="1096"/>
      <c r="L27" s="1096"/>
      <c r="M27" s="1096"/>
      <c r="N27" s="1110"/>
      <c r="O27" s="1110"/>
      <c r="P27" s="1110"/>
      <c r="Q27" s="1110"/>
      <c r="R27" s="1110"/>
      <c r="S27" s="1110"/>
      <c r="T27" s="1110"/>
      <c r="U27" s="1110"/>
      <c r="V27" s="1110"/>
      <c r="AA27" s="73"/>
      <c r="AB27" s="2013"/>
      <c r="AC27" s="2014"/>
      <c r="AD27" s="2015"/>
      <c r="AF27" s="72"/>
      <c r="AR27" s="73"/>
    </row>
    <row r="28" spans="1:44" ht="13.5" customHeight="1">
      <c r="A28" s="1109"/>
      <c r="B28" s="2028"/>
      <c r="C28" s="1301"/>
      <c r="D28" s="2029"/>
      <c r="E28" s="1085"/>
      <c r="AA28" s="73"/>
      <c r="AB28" s="2013"/>
      <c r="AC28" s="2014"/>
      <c r="AD28" s="2015"/>
      <c r="AF28" s="72"/>
      <c r="AR28" s="73"/>
    </row>
    <row r="29" spans="1:44" ht="13.5" customHeight="1">
      <c r="A29" s="1109"/>
      <c r="B29" s="2028"/>
      <c r="C29" s="1301"/>
      <c r="D29" s="2029"/>
      <c r="E29" s="1085"/>
      <c r="G29" s="1" t="s">
        <v>467</v>
      </c>
      <c r="AB29" s="2013"/>
      <c r="AC29" s="2014"/>
      <c r="AD29" s="2015"/>
      <c r="AF29" s="72"/>
      <c r="AR29" s="73"/>
    </row>
    <row r="30" spans="1:44" ht="13.5" customHeight="1">
      <c r="A30" s="1109"/>
      <c r="B30" s="2028"/>
      <c r="C30" s="1301"/>
      <c r="D30" s="2029"/>
      <c r="E30" s="1085"/>
      <c r="G30" s="1476"/>
      <c r="H30" s="1477"/>
      <c r="I30" s="1477"/>
      <c r="J30" s="1478"/>
      <c r="K30" s="1296" t="s">
        <v>466</v>
      </c>
      <c r="L30" s="1296"/>
      <c r="M30" s="1296"/>
      <c r="N30" s="1296"/>
      <c r="O30" s="1296"/>
      <c r="P30" s="1296"/>
      <c r="Q30" s="1296" t="s">
        <v>465</v>
      </c>
      <c r="R30" s="1296"/>
      <c r="S30" s="1296"/>
      <c r="T30" s="1296"/>
      <c r="U30" s="1296"/>
      <c r="V30" s="1296"/>
      <c r="W30" s="1296"/>
      <c r="X30" s="1296"/>
      <c r="Y30" s="1296"/>
      <c r="Z30" s="1296"/>
      <c r="AB30" s="2013"/>
      <c r="AC30" s="2014"/>
      <c r="AD30" s="2015"/>
      <c r="AF30" s="72"/>
      <c r="AR30" s="73"/>
    </row>
    <row r="31" spans="1:44" ht="13.5" customHeight="1">
      <c r="A31" s="1109"/>
      <c r="B31" s="2028"/>
      <c r="C31" s="1301"/>
      <c r="D31" s="2029"/>
      <c r="E31" s="1085"/>
      <c r="G31" s="1286" t="s">
        <v>464</v>
      </c>
      <c r="H31" s="1286"/>
      <c r="I31" s="1286"/>
      <c r="J31" s="1286"/>
      <c r="K31" s="1607"/>
      <c r="L31" s="1607"/>
      <c r="M31" s="1607"/>
      <c r="N31" s="1607"/>
      <c r="O31" s="1607"/>
      <c r="P31" s="1607"/>
      <c r="Q31" s="1607"/>
      <c r="R31" s="1607"/>
      <c r="S31" s="1607"/>
      <c r="T31" s="1607"/>
      <c r="U31" s="1607"/>
      <c r="V31" s="1607"/>
      <c r="W31" s="1607"/>
      <c r="X31" s="1607"/>
      <c r="Y31" s="1607"/>
      <c r="Z31" s="1607"/>
      <c r="AB31" s="2013"/>
      <c r="AC31" s="2014"/>
      <c r="AD31" s="2015"/>
      <c r="AF31" s="72"/>
      <c r="AR31" s="73"/>
    </row>
    <row r="32" spans="1:44" ht="13.5" customHeight="1">
      <c r="A32" s="1109"/>
      <c r="B32" s="2028"/>
      <c r="C32" s="1301"/>
      <c r="D32" s="2029"/>
      <c r="E32" s="1085"/>
      <c r="G32" s="1286" t="s">
        <v>463</v>
      </c>
      <c r="H32" s="1286"/>
      <c r="I32" s="1286"/>
      <c r="J32" s="1286"/>
      <c r="K32" s="1607"/>
      <c r="L32" s="1607"/>
      <c r="M32" s="1607"/>
      <c r="N32" s="1607"/>
      <c r="O32" s="1607"/>
      <c r="P32" s="1607"/>
      <c r="Q32" s="1607"/>
      <c r="R32" s="1607"/>
      <c r="S32" s="1607"/>
      <c r="T32" s="1607"/>
      <c r="U32" s="1607"/>
      <c r="V32" s="1607"/>
      <c r="W32" s="1607"/>
      <c r="X32" s="1607"/>
      <c r="Y32" s="1607"/>
      <c r="Z32" s="1607"/>
      <c r="AB32" s="2013"/>
      <c r="AC32" s="2014"/>
      <c r="AD32" s="2015"/>
      <c r="AF32" s="72"/>
      <c r="AR32" s="73"/>
    </row>
    <row r="33" spans="1:44" ht="13.5" customHeight="1">
      <c r="A33" s="1109"/>
      <c r="B33" s="2028"/>
      <c r="C33" s="1301"/>
      <c r="D33" s="2029"/>
      <c r="E33" s="1085"/>
      <c r="G33" s="2032" t="s">
        <v>462</v>
      </c>
      <c r="H33" s="2033"/>
      <c r="I33" s="2033"/>
      <c r="J33" s="2034"/>
      <c r="K33" s="1746"/>
      <c r="L33" s="1809"/>
      <c r="M33" s="1809"/>
      <c r="N33" s="1809"/>
      <c r="O33" s="1809"/>
      <c r="P33" s="1809"/>
      <c r="Q33" s="1809"/>
      <c r="R33" s="1809"/>
      <c r="S33" s="1809"/>
      <c r="T33" s="1809"/>
      <c r="U33" s="1809"/>
      <c r="V33" s="1809"/>
      <c r="W33" s="1809"/>
      <c r="X33" s="1809"/>
      <c r="Y33" s="1809"/>
      <c r="Z33" s="1810"/>
      <c r="AB33" s="2013"/>
      <c r="AC33" s="2014"/>
      <c r="AD33" s="2015"/>
      <c r="AF33" s="72"/>
      <c r="AR33" s="73"/>
    </row>
    <row r="34" spans="1:44" ht="13.5" customHeight="1">
      <c r="A34" s="1109"/>
      <c r="B34" s="2028"/>
      <c r="C34" s="1301"/>
      <c r="D34" s="2029"/>
      <c r="E34" s="1085"/>
      <c r="G34" s="2035"/>
      <c r="H34" s="2036"/>
      <c r="I34" s="2036"/>
      <c r="J34" s="2037"/>
      <c r="K34" s="1811"/>
      <c r="L34" s="1812"/>
      <c r="M34" s="1812"/>
      <c r="N34" s="1812"/>
      <c r="O34" s="1812"/>
      <c r="P34" s="1812"/>
      <c r="Q34" s="1812"/>
      <c r="R34" s="1812"/>
      <c r="S34" s="1812"/>
      <c r="T34" s="1812"/>
      <c r="U34" s="1812"/>
      <c r="V34" s="1812"/>
      <c r="W34" s="1812"/>
      <c r="X34" s="1812"/>
      <c r="Y34" s="1812"/>
      <c r="Z34" s="1813"/>
      <c r="AB34" s="2013"/>
      <c r="AC34" s="2014"/>
      <c r="AD34" s="2015"/>
      <c r="AF34" s="72"/>
      <c r="AR34" s="73"/>
    </row>
    <row r="35" spans="1:44" ht="13.5" customHeight="1">
      <c r="A35" s="1109"/>
      <c r="B35" s="2028"/>
      <c r="C35" s="1301"/>
      <c r="D35" s="2029"/>
      <c r="E35" s="1085"/>
      <c r="G35" s="2038"/>
      <c r="H35" s="2039"/>
      <c r="I35" s="2039"/>
      <c r="J35" s="2040"/>
      <c r="K35" s="1814"/>
      <c r="L35" s="1815"/>
      <c r="M35" s="1815"/>
      <c r="N35" s="1815"/>
      <c r="O35" s="1815"/>
      <c r="P35" s="1815"/>
      <c r="Q35" s="1815"/>
      <c r="R35" s="1815"/>
      <c r="S35" s="1815"/>
      <c r="T35" s="1815"/>
      <c r="U35" s="1815"/>
      <c r="V35" s="1815"/>
      <c r="W35" s="1815"/>
      <c r="X35" s="1815"/>
      <c r="Y35" s="1815"/>
      <c r="Z35" s="1816"/>
      <c r="AB35" s="2013"/>
      <c r="AC35" s="2014"/>
      <c r="AD35" s="2015"/>
      <c r="AF35" s="72"/>
      <c r="AR35" s="73"/>
    </row>
    <row r="36" spans="1:44" ht="13.5" customHeight="1">
      <c r="A36" s="1109"/>
      <c r="B36" s="2028"/>
      <c r="C36" s="1301"/>
      <c r="D36" s="2029"/>
      <c r="E36" s="1085"/>
      <c r="G36" s="1164" t="s">
        <v>461</v>
      </c>
      <c r="H36" s="1164"/>
      <c r="I36" s="1164"/>
      <c r="J36" s="1164"/>
      <c r="K36" s="1164"/>
      <c r="L36" s="1164"/>
      <c r="M36" s="1164"/>
      <c r="N36" s="1164"/>
      <c r="O36" s="1164"/>
      <c r="P36" s="1164"/>
      <c r="Q36" s="1164"/>
      <c r="R36" s="1164"/>
      <c r="S36" s="1164"/>
      <c r="T36" s="1164"/>
      <c r="U36" s="1164"/>
      <c r="V36" s="1164"/>
      <c r="W36" s="1164"/>
      <c r="X36" s="1164"/>
      <c r="Y36" s="1164"/>
      <c r="Z36" s="1164"/>
      <c r="AB36" s="2013"/>
      <c r="AC36" s="2014"/>
      <c r="AD36" s="2015"/>
      <c r="AF36" s="72"/>
      <c r="AR36" s="73"/>
    </row>
    <row r="37" spans="1:44" ht="13.5" customHeight="1">
      <c r="A37" s="1109"/>
      <c r="B37" s="2028"/>
      <c r="C37" s="1301"/>
      <c r="D37" s="2029"/>
      <c r="E37" s="1085"/>
      <c r="G37" s="1168"/>
      <c r="H37" s="1169"/>
      <c r="I37" s="1169"/>
      <c r="J37" s="1169"/>
      <c r="K37" s="1169"/>
      <c r="L37" s="1169"/>
      <c r="M37" s="1169"/>
      <c r="N37" s="1169"/>
      <c r="O37" s="1169"/>
      <c r="P37" s="1169"/>
      <c r="Q37" s="1169"/>
      <c r="R37" s="1169"/>
      <c r="S37" s="1169"/>
      <c r="T37" s="1169"/>
      <c r="U37" s="1169"/>
      <c r="V37" s="1169"/>
      <c r="W37" s="1169"/>
      <c r="X37" s="1169"/>
      <c r="Y37" s="1169"/>
      <c r="Z37" s="1170"/>
      <c r="AB37" s="2013"/>
      <c r="AC37" s="2014"/>
      <c r="AD37" s="2015"/>
      <c r="AF37" s="72"/>
      <c r="AR37" s="73"/>
    </row>
    <row r="38" spans="1:44" ht="13.5" customHeight="1">
      <c r="A38" s="1109"/>
      <c r="B38" s="2028"/>
      <c r="C38" s="1301"/>
      <c r="D38" s="2029"/>
      <c r="E38" s="1085"/>
      <c r="G38" s="1338"/>
      <c r="H38" s="1339"/>
      <c r="I38" s="1339"/>
      <c r="J38" s="1339"/>
      <c r="K38" s="1339"/>
      <c r="L38" s="1339"/>
      <c r="M38" s="1339"/>
      <c r="N38" s="1339"/>
      <c r="O38" s="1339"/>
      <c r="P38" s="1339"/>
      <c r="Q38" s="1339"/>
      <c r="R38" s="1339"/>
      <c r="S38" s="1339"/>
      <c r="T38" s="1339"/>
      <c r="U38" s="1339"/>
      <c r="V38" s="1339"/>
      <c r="W38" s="1339"/>
      <c r="X38" s="1339"/>
      <c r="Y38" s="1339"/>
      <c r="Z38" s="1340"/>
      <c r="AB38" s="2013"/>
      <c r="AC38" s="2014"/>
      <c r="AD38" s="2015"/>
      <c r="AF38" s="72"/>
      <c r="AR38" s="73"/>
    </row>
    <row r="39" spans="1:44" ht="13.5" customHeight="1">
      <c r="A39" s="1109"/>
      <c r="B39" s="2028"/>
      <c r="C39" s="1301"/>
      <c r="D39" s="2029"/>
      <c r="E39" s="1085"/>
      <c r="G39" s="1171"/>
      <c r="H39" s="1172"/>
      <c r="I39" s="1172"/>
      <c r="J39" s="1172"/>
      <c r="K39" s="1172"/>
      <c r="L39" s="1172"/>
      <c r="M39" s="1172"/>
      <c r="N39" s="1172"/>
      <c r="O39" s="1172"/>
      <c r="P39" s="1172"/>
      <c r="Q39" s="1172"/>
      <c r="R39" s="1172"/>
      <c r="S39" s="1172"/>
      <c r="T39" s="1172"/>
      <c r="U39" s="1172"/>
      <c r="V39" s="1172"/>
      <c r="W39" s="1172"/>
      <c r="X39" s="1172"/>
      <c r="Y39" s="1172"/>
      <c r="Z39" s="1173"/>
      <c r="AB39" s="2013"/>
      <c r="AC39" s="2014"/>
      <c r="AD39" s="2015"/>
      <c r="AF39" s="72"/>
      <c r="AR39" s="73"/>
    </row>
    <row r="40" spans="1:44" ht="12" customHeight="1">
      <c r="A40" s="1109"/>
      <c r="B40" s="2028"/>
      <c r="C40" s="1301"/>
      <c r="D40" s="2029"/>
      <c r="E40" s="1085"/>
      <c r="G40" s="37"/>
      <c r="H40" s="37"/>
      <c r="I40" s="37"/>
      <c r="J40" s="37"/>
      <c r="K40" s="37"/>
      <c r="L40" s="37"/>
      <c r="M40" s="37"/>
      <c r="N40" s="37"/>
      <c r="O40" s="37"/>
      <c r="P40" s="37"/>
      <c r="Q40" s="37"/>
      <c r="R40" s="37"/>
      <c r="S40" s="37"/>
      <c r="T40" s="37"/>
      <c r="U40" s="37"/>
      <c r="V40" s="37"/>
      <c r="W40" s="37"/>
      <c r="X40" s="37"/>
      <c r="Y40" s="37"/>
      <c r="Z40" s="37"/>
      <c r="AA40" s="73"/>
      <c r="AB40" s="2013"/>
      <c r="AC40" s="2014"/>
      <c r="AD40" s="2015"/>
    </row>
    <row r="41" spans="1:44" ht="13.5" customHeight="1">
      <c r="A41" s="1109" t="s">
        <v>568</v>
      </c>
      <c r="B41" s="2028">
        <v>3</v>
      </c>
      <c r="C41" s="1301" t="s">
        <v>460</v>
      </c>
      <c r="D41" s="2029" t="s">
        <v>311</v>
      </c>
      <c r="E41" s="1989" t="s">
        <v>459</v>
      </c>
      <c r="F41" s="72"/>
      <c r="G41" s="1096" t="s">
        <v>114</v>
      </c>
      <c r="H41" s="1096"/>
      <c r="I41" s="1096"/>
      <c r="J41" s="1096"/>
      <c r="K41" s="1096"/>
      <c r="L41" s="1096"/>
      <c r="M41" s="1096"/>
      <c r="N41" s="1110" t="s">
        <v>1014</v>
      </c>
      <c r="O41" s="1110"/>
      <c r="P41" s="1110"/>
      <c r="Q41" s="1110"/>
      <c r="R41" s="1110"/>
      <c r="S41" s="1110"/>
      <c r="T41" s="1110"/>
      <c r="U41" s="1110"/>
      <c r="V41" s="1110"/>
      <c r="W41" s="37"/>
      <c r="X41" s="37"/>
      <c r="Y41" s="37"/>
      <c r="Z41" s="37"/>
      <c r="AA41" s="37"/>
      <c r="AB41" s="2013" t="s">
        <v>885</v>
      </c>
      <c r="AC41" s="2014"/>
      <c r="AD41" s="2015"/>
      <c r="AF41" s="250"/>
      <c r="AG41" s="251"/>
      <c r="AH41" s="251"/>
      <c r="AI41" s="251"/>
      <c r="AR41" s="73"/>
    </row>
    <row r="42" spans="1:44" ht="13.5" customHeight="1">
      <c r="A42" s="1109"/>
      <c r="B42" s="2028"/>
      <c r="C42" s="1301"/>
      <c r="D42" s="2029"/>
      <c r="E42" s="1989"/>
      <c r="F42" s="72"/>
      <c r="G42" s="1096"/>
      <c r="H42" s="1096"/>
      <c r="I42" s="1096"/>
      <c r="J42" s="1096"/>
      <c r="K42" s="1096"/>
      <c r="L42" s="1096"/>
      <c r="M42" s="1096"/>
      <c r="N42" s="1110"/>
      <c r="O42" s="1110"/>
      <c r="P42" s="1110"/>
      <c r="Q42" s="1110"/>
      <c r="R42" s="1110"/>
      <c r="S42" s="1110"/>
      <c r="T42" s="1110"/>
      <c r="U42" s="1110"/>
      <c r="V42" s="1110"/>
      <c r="W42" s="37"/>
      <c r="X42" s="37"/>
      <c r="Y42" s="37"/>
      <c r="Z42" s="37"/>
      <c r="AA42" s="37"/>
      <c r="AB42" s="2013"/>
      <c r="AC42" s="2014"/>
      <c r="AD42" s="2015"/>
      <c r="AF42" s="72"/>
      <c r="AR42" s="73"/>
    </row>
    <row r="43" spans="1:44" ht="13.5" customHeight="1">
      <c r="A43" s="1109"/>
      <c r="B43" s="2028"/>
      <c r="C43" s="1301"/>
      <c r="D43" s="2029"/>
      <c r="E43" s="1989"/>
      <c r="F43" s="72"/>
      <c r="AB43" s="2013"/>
      <c r="AC43" s="2014"/>
      <c r="AD43" s="2015"/>
      <c r="AF43" s="72"/>
      <c r="AR43" s="73"/>
    </row>
    <row r="44" spans="1:44" ht="13.5" customHeight="1">
      <c r="A44" s="1109"/>
      <c r="B44" s="2028"/>
      <c r="C44" s="1301"/>
      <c r="D44" s="2029"/>
      <c r="E44" s="1989"/>
      <c r="F44" s="72"/>
      <c r="G44" s="37"/>
      <c r="H44" s="37"/>
      <c r="I44" s="37"/>
      <c r="J44" s="37"/>
      <c r="K44" s="37"/>
      <c r="L44" s="37"/>
      <c r="M44" s="37"/>
      <c r="N44" s="37"/>
      <c r="O44" s="37"/>
      <c r="P44" s="37"/>
      <c r="Q44" s="37"/>
      <c r="R44" s="37"/>
      <c r="S44" s="37"/>
      <c r="T44" s="37"/>
      <c r="U44" s="37"/>
      <c r="V44" s="37"/>
      <c r="W44" s="37"/>
      <c r="X44" s="37"/>
      <c r="Y44" s="37"/>
      <c r="Z44" s="37"/>
      <c r="AA44" s="37"/>
      <c r="AB44" s="2013"/>
      <c r="AC44" s="2014"/>
      <c r="AD44" s="2015"/>
      <c r="AF44" s="252"/>
      <c r="AG44" s="253"/>
      <c r="AI44" s="116"/>
      <c r="AR44" s="73"/>
    </row>
    <row r="45" spans="1:44" ht="13.5" customHeight="1">
      <c r="A45" s="1109"/>
      <c r="B45" s="2028">
        <v>4</v>
      </c>
      <c r="C45" s="1301" t="s">
        <v>455</v>
      </c>
      <c r="D45" s="2029" t="s">
        <v>310</v>
      </c>
      <c r="E45" s="1109" t="s">
        <v>742</v>
      </c>
      <c r="G45" s="1096" t="s">
        <v>114</v>
      </c>
      <c r="H45" s="1096"/>
      <c r="I45" s="1096"/>
      <c r="J45" s="1096"/>
      <c r="K45" s="1096"/>
      <c r="L45" s="1096"/>
      <c r="M45" s="1096"/>
      <c r="N45" s="1110" t="s">
        <v>199</v>
      </c>
      <c r="O45" s="1110"/>
      <c r="P45" s="1110"/>
      <c r="Q45" s="1110"/>
      <c r="R45" s="1110"/>
      <c r="S45" s="1110"/>
      <c r="T45" s="1110"/>
      <c r="U45" s="1110"/>
      <c r="V45" s="1110"/>
      <c r="W45" s="37"/>
      <c r="X45" s="37"/>
      <c r="Y45" s="37"/>
      <c r="Z45" s="37"/>
      <c r="AA45" s="37"/>
      <c r="AB45" s="2013" t="s">
        <v>885</v>
      </c>
      <c r="AC45" s="2014"/>
      <c r="AD45" s="2015"/>
      <c r="AF45" s="250"/>
      <c r="AG45" s="251"/>
      <c r="AH45" s="251"/>
      <c r="AI45" s="251"/>
      <c r="AR45" s="73"/>
    </row>
    <row r="46" spans="1:44" ht="13.5" customHeight="1">
      <c r="A46" s="1109"/>
      <c r="B46" s="2028"/>
      <c r="C46" s="1301"/>
      <c r="D46" s="2029"/>
      <c r="E46" s="1109"/>
      <c r="G46" s="1096"/>
      <c r="H46" s="1096"/>
      <c r="I46" s="1096"/>
      <c r="J46" s="1096"/>
      <c r="K46" s="1096"/>
      <c r="L46" s="1096"/>
      <c r="M46" s="1096"/>
      <c r="N46" s="1110"/>
      <c r="O46" s="1110"/>
      <c r="P46" s="1110"/>
      <c r="Q46" s="1110"/>
      <c r="R46" s="1110"/>
      <c r="S46" s="1110"/>
      <c r="T46" s="1110"/>
      <c r="U46" s="1110"/>
      <c r="V46" s="1110"/>
      <c r="W46" s="37"/>
      <c r="X46" s="37"/>
      <c r="Y46" s="37"/>
      <c r="Z46" s="37"/>
      <c r="AA46" s="37"/>
      <c r="AB46" s="2013"/>
      <c r="AC46" s="2014"/>
      <c r="AD46" s="2015"/>
      <c r="AF46" s="72"/>
      <c r="AR46" s="73"/>
    </row>
    <row r="47" spans="1:44" ht="13.5" customHeight="1">
      <c r="A47" s="1109"/>
      <c r="B47" s="2028"/>
      <c r="C47" s="1301"/>
      <c r="D47" s="2029"/>
      <c r="E47" s="1109"/>
      <c r="G47" s="1" t="s">
        <v>454</v>
      </c>
      <c r="AB47" s="2013"/>
      <c r="AC47" s="2014"/>
      <c r="AD47" s="2015"/>
      <c r="AF47" s="72"/>
      <c r="AR47" s="73"/>
    </row>
    <row r="48" spans="1:44" ht="13.5" customHeight="1">
      <c r="A48" s="1109"/>
      <c r="B48" s="2028"/>
      <c r="C48" s="1301"/>
      <c r="D48" s="2029"/>
      <c r="E48" s="1109"/>
      <c r="G48" s="1936" t="s">
        <v>410</v>
      </c>
      <c r="H48" s="1936"/>
      <c r="I48" s="1936"/>
      <c r="J48" s="1936"/>
      <c r="K48" s="1936"/>
      <c r="L48" s="1936"/>
      <c r="M48" s="1116"/>
      <c r="N48" s="1117"/>
      <c r="O48" s="1117"/>
      <c r="P48" s="404" t="s">
        <v>150</v>
      </c>
      <c r="V48" s="37"/>
      <c r="W48" s="37"/>
      <c r="X48" s="37"/>
      <c r="Y48" s="37"/>
      <c r="Z48" s="37"/>
      <c r="AA48" s="37"/>
      <c r="AB48" s="2013"/>
      <c r="AC48" s="2014"/>
      <c r="AD48" s="2015"/>
      <c r="AF48" s="252"/>
      <c r="AG48" s="253"/>
      <c r="AI48" s="116"/>
      <c r="AR48" s="73"/>
    </row>
    <row r="49" spans="1:44" ht="13.5" customHeight="1">
      <c r="A49" s="1109"/>
      <c r="B49" s="2028"/>
      <c r="C49" s="1301"/>
      <c r="D49" s="2029"/>
      <c r="E49" s="1109"/>
      <c r="G49" s="1936" t="s">
        <v>453</v>
      </c>
      <c r="H49" s="1936"/>
      <c r="I49" s="1936"/>
      <c r="J49" s="1936"/>
      <c r="K49" s="1936"/>
      <c r="L49" s="1936"/>
      <c r="M49" s="2042"/>
      <c r="N49" s="2043"/>
      <c r="O49" s="2043"/>
      <c r="P49" s="404" t="s">
        <v>150</v>
      </c>
      <c r="V49" s="37"/>
      <c r="W49" s="37"/>
      <c r="X49" s="37"/>
      <c r="Y49" s="37"/>
      <c r="Z49" s="37"/>
      <c r="AA49" s="37"/>
      <c r="AB49" s="2013"/>
      <c r="AC49" s="2014"/>
      <c r="AD49" s="2015"/>
      <c r="AF49" s="254"/>
      <c r="AG49" s="255"/>
      <c r="AH49" s="255"/>
      <c r="AI49" s="255"/>
      <c r="AJ49" s="255"/>
      <c r="AK49" s="255"/>
      <c r="AL49" s="255"/>
      <c r="AM49" s="255"/>
      <c r="AN49" s="255"/>
      <c r="AO49" s="255"/>
      <c r="AP49" s="84"/>
      <c r="AQ49" s="255"/>
      <c r="AR49" s="256"/>
    </row>
    <row r="50" spans="1:44" ht="13.5" customHeight="1">
      <c r="A50" s="1109"/>
      <c r="B50" s="2028"/>
      <c r="C50" s="1301"/>
      <c r="D50" s="2029"/>
      <c r="E50" s="1109"/>
      <c r="G50" s="2044" t="s">
        <v>452</v>
      </c>
      <c r="H50" s="2044"/>
      <c r="I50" s="2044"/>
      <c r="J50" s="2044"/>
      <c r="K50" s="2044"/>
      <c r="L50" s="2044"/>
      <c r="M50" s="2042"/>
      <c r="N50" s="2043"/>
      <c r="O50" s="2043"/>
      <c r="P50" s="404" t="s">
        <v>150</v>
      </c>
      <c r="V50" s="37"/>
      <c r="W50" s="37"/>
      <c r="X50" s="37"/>
      <c r="Y50" s="37"/>
      <c r="Z50" s="37"/>
      <c r="AA50" s="37"/>
      <c r="AB50" s="2013"/>
      <c r="AC50" s="2014"/>
      <c r="AD50" s="2015"/>
      <c r="AF50" s="254"/>
      <c r="AG50" s="255"/>
      <c r="AH50" s="255"/>
      <c r="AI50" s="255"/>
      <c r="AJ50" s="255"/>
      <c r="AK50" s="255"/>
      <c r="AL50" s="255"/>
      <c r="AM50" s="255"/>
      <c r="AN50" s="255"/>
      <c r="AO50" s="255"/>
      <c r="AP50" s="84"/>
      <c r="AQ50" s="255"/>
      <c r="AR50" s="256"/>
    </row>
    <row r="51" spans="1:44" ht="13.5" customHeight="1">
      <c r="A51" s="90"/>
      <c r="B51" s="179"/>
      <c r="C51" s="262"/>
      <c r="D51" s="263"/>
      <c r="E51" s="1346"/>
      <c r="F51" s="84"/>
      <c r="G51" s="104"/>
      <c r="H51" s="104"/>
      <c r="I51" s="104"/>
      <c r="J51" s="104"/>
      <c r="K51" s="104"/>
      <c r="L51" s="104"/>
      <c r="M51" s="414"/>
      <c r="N51" s="414"/>
      <c r="O51" s="414"/>
      <c r="P51" s="84"/>
      <c r="Q51" s="84"/>
      <c r="R51" s="84"/>
      <c r="S51" s="84"/>
      <c r="T51" s="84"/>
      <c r="U51" s="84"/>
      <c r="V51" s="272"/>
      <c r="W51" s="272"/>
      <c r="X51" s="272"/>
      <c r="Y51" s="272"/>
      <c r="Z51" s="272"/>
      <c r="AA51" s="272"/>
      <c r="AB51" s="264"/>
      <c r="AC51" s="265"/>
      <c r="AD51" s="266"/>
    </row>
    <row r="52" spans="1:44" ht="6.6" customHeight="1">
      <c r="A52" s="426"/>
      <c r="B52" s="910"/>
      <c r="C52" s="911"/>
      <c r="D52" s="912"/>
      <c r="E52" s="405"/>
      <c r="F52" s="417"/>
      <c r="G52" s="417"/>
      <c r="H52" s="417"/>
      <c r="I52" s="417"/>
      <c r="J52" s="417"/>
      <c r="K52" s="417"/>
      <c r="L52" s="417"/>
      <c r="M52" s="417"/>
      <c r="N52" s="417"/>
      <c r="O52" s="417"/>
      <c r="P52" s="417"/>
      <c r="Q52" s="417"/>
      <c r="R52" s="417"/>
      <c r="S52" s="417"/>
      <c r="T52" s="417"/>
      <c r="U52" s="417"/>
      <c r="V52" s="417"/>
      <c r="W52" s="417"/>
      <c r="X52" s="417"/>
      <c r="Y52" s="417"/>
      <c r="Z52" s="417"/>
      <c r="AA52" s="417"/>
      <c r="AB52" s="913"/>
      <c r="AC52" s="914"/>
      <c r="AD52" s="915"/>
    </row>
    <row r="53" spans="1:44" ht="12" customHeight="1">
      <c r="A53" s="1109" t="s">
        <v>569</v>
      </c>
      <c r="B53" s="2028">
        <v>5</v>
      </c>
      <c r="C53" s="2041" t="s">
        <v>451</v>
      </c>
      <c r="D53" s="2029" t="s">
        <v>310</v>
      </c>
      <c r="E53" s="1085" t="s">
        <v>450</v>
      </c>
      <c r="F53" s="1" t="s">
        <v>449</v>
      </c>
      <c r="G53" s="37"/>
      <c r="H53" s="37"/>
      <c r="I53" s="37"/>
      <c r="J53" s="37"/>
      <c r="K53" s="37"/>
      <c r="L53" s="37"/>
      <c r="M53" s="37"/>
      <c r="N53" s="37"/>
      <c r="O53" s="37"/>
      <c r="P53" s="37"/>
      <c r="Q53" s="37"/>
      <c r="R53" s="37"/>
      <c r="S53" s="37"/>
      <c r="T53" s="37"/>
      <c r="U53" s="37"/>
      <c r="V53" s="37"/>
      <c r="W53" s="37"/>
      <c r="X53" s="37"/>
      <c r="Y53" s="37"/>
      <c r="Z53" s="37"/>
      <c r="AB53" s="259"/>
      <c r="AC53" s="260"/>
      <c r="AD53" s="261"/>
    </row>
    <row r="54" spans="1:44" ht="13.5" customHeight="1">
      <c r="A54" s="1109"/>
      <c r="B54" s="2028"/>
      <c r="C54" s="2041"/>
      <c r="D54" s="2029"/>
      <c r="E54" s="1085"/>
      <c r="G54" s="37"/>
      <c r="H54" s="37"/>
      <c r="I54" s="37"/>
      <c r="J54" s="37"/>
      <c r="K54" s="37"/>
      <c r="L54" s="37"/>
      <c r="M54" s="37"/>
      <c r="N54" s="37"/>
      <c r="O54" s="37"/>
      <c r="P54" s="37"/>
      <c r="Q54" s="37"/>
      <c r="R54" s="37"/>
      <c r="S54" s="37"/>
      <c r="T54" s="37"/>
      <c r="U54" s="37"/>
      <c r="V54" s="37"/>
      <c r="W54" s="37"/>
      <c r="X54" s="37"/>
      <c r="Y54" s="37"/>
      <c r="Z54" s="37"/>
      <c r="AA54" s="37"/>
      <c r="AB54" s="259"/>
      <c r="AC54" s="260"/>
      <c r="AD54" s="261"/>
      <c r="AF54" s="72"/>
      <c r="AR54" s="73"/>
    </row>
    <row r="55" spans="1:44" ht="13.5" customHeight="1">
      <c r="A55" s="1109"/>
      <c r="B55" s="72"/>
      <c r="C55" s="73"/>
      <c r="D55" s="937" t="s">
        <v>310</v>
      </c>
      <c r="E55" s="1085" t="s">
        <v>448</v>
      </c>
      <c r="G55" s="1096" t="s">
        <v>114</v>
      </c>
      <c r="H55" s="1096"/>
      <c r="I55" s="1096"/>
      <c r="J55" s="1096"/>
      <c r="K55" s="1096"/>
      <c r="L55" s="1096"/>
      <c r="M55" s="1096"/>
      <c r="N55" s="1356" t="s">
        <v>447</v>
      </c>
      <c r="O55" s="1356"/>
      <c r="P55" s="1356"/>
      <c r="Q55" s="1356"/>
      <c r="R55" s="1356"/>
      <c r="S55" s="1356"/>
      <c r="T55" s="1356"/>
      <c r="U55" s="1356"/>
      <c r="V55" s="1356"/>
      <c r="AA55" s="73"/>
      <c r="AB55" s="2013" t="s">
        <v>885</v>
      </c>
      <c r="AC55" s="2014"/>
      <c r="AD55" s="2015"/>
      <c r="AF55" s="250"/>
      <c r="AG55" s="251"/>
      <c r="AH55" s="251"/>
      <c r="AI55" s="251"/>
      <c r="AR55" s="73"/>
    </row>
    <row r="56" spans="1:44" ht="13.5" customHeight="1">
      <c r="A56" s="1109"/>
      <c r="B56" s="72"/>
      <c r="C56" s="73"/>
      <c r="D56" s="126"/>
      <c r="E56" s="1085"/>
      <c r="G56" s="1096"/>
      <c r="H56" s="1096"/>
      <c r="I56" s="1096"/>
      <c r="J56" s="1096"/>
      <c r="K56" s="1096"/>
      <c r="L56" s="1096"/>
      <c r="M56" s="1096"/>
      <c r="N56" s="1356"/>
      <c r="O56" s="1356"/>
      <c r="P56" s="1356"/>
      <c r="Q56" s="1356"/>
      <c r="R56" s="1356"/>
      <c r="S56" s="1356"/>
      <c r="T56" s="1356"/>
      <c r="U56" s="1356"/>
      <c r="V56" s="1356"/>
      <c r="AA56" s="73"/>
      <c r="AB56" s="2013"/>
      <c r="AC56" s="2014"/>
      <c r="AD56" s="2015"/>
      <c r="AF56" s="72"/>
      <c r="AR56" s="73"/>
    </row>
    <row r="57" spans="1:44" ht="13.5" customHeight="1">
      <c r="A57" s="1109"/>
      <c r="B57" s="2028"/>
      <c r="C57" s="267"/>
      <c r="D57" s="258"/>
      <c r="E57" s="1085"/>
      <c r="G57" s="1" t="s">
        <v>446</v>
      </c>
      <c r="AA57" s="73"/>
      <c r="AB57" s="2013"/>
      <c r="AC57" s="2014"/>
      <c r="AD57" s="2015"/>
      <c r="AF57" s="250"/>
      <c r="AG57" s="251"/>
      <c r="AH57" s="251"/>
      <c r="AI57" s="251"/>
      <c r="AR57" s="73"/>
    </row>
    <row r="58" spans="1:44" ht="13.5" customHeight="1">
      <c r="A58" s="152"/>
      <c r="B58" s="2028"/>
      <c r="C58" s="267"/>
      <c r="D58" s="258"/>
      <c r="E58" s="152"/>
      <c r="G58" s="1195" t="s">
        <v>445</v>
      </c>
      <c r="H58" s="1196"/>
      <c r="I58" s="1196"/>
      <c r="J58" s="1196"/>
      <c r="K58" s="1196"/>
      <c r="L58" s="1196"/>
      <c r="M58" s="1196"/>
      <c r="N58" s="1196"/>
      <c r="O58" s="1196"/>
      <c r="P58" s="1196"/>
      <c r="Q58" s="1197"/>
      <c r="R58" s="1195" t="s">
        <v>444</v>
      </c>
      <c r="S58" s="1196"/>
      <c r="T58" s="1196"/>
      <c r="U58" s="1196"/>
      <c r="V58" s="1196"/>
      <c r="W58" s="1197"/>
      <c r="X58" s="1195" t="s">
        <v>443</v>
      </c>
      <c r="Y58" s="1196"/>
      <c r="Z58" s="1197"/>
      <c r="AA58" s="73"/>
      <c r="AB58" s="2013"/>
      <c r="AC58" s="2014"/>
      <c r="AD58" s="2015"/>
      <c r="AF58" s="72"/>
      <c r="AR58" s="73"/>
    </row>
    <row r="59" spans="1:44" ht="13.5" customHeight="1">
      <c r="A59" s="152"/>
      <c r="B59" s="2028"/>
      <c r="C59" s="267"/>
      <c r="D59" s="258"/>
      <c r="E59" s="152"/>
      <c r="G59" s="1336" t="s">
        <v>442</v>
      </c>
      <c r="H59" s="1337"/>
      <c r="I59" s="1337"/>
      <c r="J59" s="1337"/>
      <c r="K59" s="1337"/>
      <c r="L59" s="1337"/>
      <c r="M59" s="1337"/>
      <c r="N59" s="1337"/>
      <c r="O59" s="1337"/>
      <c r="P59" s="1337"/>
      <c r="Q59" s="1337"/>
      <c r="R59" s="1514" t="s">
        <v>441</v>
      </c>
      <c r="S59" s="1515"/>
      <c r="T59" s="1515"/>
      <c r="U59" s="1515"/>
      <c r="V59" s="1515"/>
      <c r="W59" s="1516"/>
      <c r="X59" s="1075" t="s">
        <v>391</v>
      </c>
      <c r="Y59" s="1076"/>
      <c r="Z59" s="1077"/>
      <c r="AA59" s="73"/>
      <c r="AB59" s="268"/>
      <c r="AC59" s="269"/>
      <c r="AD59" s="270"/>
      <c r="AF59" s="72"/>
      <c r="AR59" s="73"/>
    </row>
    <row r="60" spans="1:44" ht="13.5" customHeight="1">
      <c r="A60" s="83"/>
      <c r="B60" s="82"/>
      <c r="C60" s="267"/>
      <c r="D60" s="258"/>
      <c r="E60" s="83"/>
      <c r="G60" s="1336" t="s">
        <v>440</v>
      </c>
      <c r="H60" s="1337"/>
      <c r="I60" s="1337"/>
      <c r="J60" s="1337"/>
      <c r="K60" s="1337"/>
      <c r="L60" s="1337"/>
      <c r="M60" s="1337"/>
      <c r="N60" s="1337"/>
      <c r="O60" s="1337"/>
      <c r="P60" s="1337"/>
      <c r="Q60" s="1337"/>
      <c r="R60" s="1514" t="s">
        <v>439</v>
      </c>
      <c r="S60" s="1515"/>
      <c r="T60" s="1515"/>
      <c r="U60" s="1515"/>
      <c r="V60" s="1515"/>
      <c r="W60" s="1516"/>
      <c r="X60" s="1075" t="s">
        <v>391</v>
      </c>
      <c r="Y60" s="1076"/>
      <c r="Z60" s="1077"/>
      <c r="AA60" s="73"/>
      <c r="AB60" s="2013"/>
      <c r="AC60" s="2014"/>
      <c r="AD60" s="2015"/>
      <c r="AF60" s="250"/>
      <c r="AG60" s="251"/>
      <c r="AH60" s="251"/>
      <c r="AI60" s="251"/>
      <c r="AR60" s="73"/>
    </row>
    <row r="61" spans="1:44" ht="13.5" customHeight="1">
      <c r="A61" s="152"/>
      <c r="B61" s="82"/>
      <c r="C61" s="267"/>
      <c r="D61" s="258"/>
      <c r="E61" s="83"/>
      <c r="G61" s="1336" t="s">
        <v>438</v>
      </c>
      <c r="H61" s="1337"/>
      <c r="I61" s="1337"/>
      <c r="J61" s="1337"/>
      <c r="K61" s="1337"/>
      <c r="L61" s="1337"/>
      <c r="M61" s="1337"/>
      <c r="N61" s="1337"/>
      <c r="O61" s="1337"/>
      <c r="P61" s="1337"/>
      <c r="Q61" s="1337"/>
      <c r="R61" s="1514" t="s">
        <v>437</v>
      </c>
      <c r="S61" s="1515"/>
      <c r="T61" s="1515"/>
      <c r="U61" s="1515"/>
      <c r="V61" s="1515"/>
      <c r="W61" s="1516"/>
      <c r="X61" s="1075" t="s">
        <v>391</v>
      </c>
      <c r="Y61" s="1076"/>
      <c r="Z61" s="1077"/>
      <c r="AA61" s="73"/>
      <c r="AB61" s="2013"/>
      <c r="AC61" s="2014"/>
      <c r="AD61" s="2015"/>
      <c r="AF61" s="72"/>
      <c r="AR61" s="73"/>
    </row>
    <row r="62" spans="1:44" ht="13.5" customHeight="1">
      <c r="A62" s="152"/>
      <c r="B62" s="180"/>
      <c r="C62" s="257"/>
      <c r="D62" s="258"/>
      <c r="E62" s="152"/>
      <c r="G62" s="1" t="s">
        <v>436</v>
      </c>
      <c r="AB62" s="259"/>
      <c r="AC62" s="260"/>
      <c r="AD62" s="261"/>
      <c r="AF62" s="72"/>
      <c r="AR62" s="73"/>
    </row>
    <row r="63" spans="1:44" ht="13.5" customHeight="1">
      <c r="A63" s="152"/>
      <c r="B63" s="180"/>
      <c r="C63" s="257"/>
      <c r="D63" s="258"/>
      <c r="E63" s="152"/>
      <c r="G63" s="1296" t="s">
        <v>435</v>
      </c>
      <c r="H63" s="1296"/>
      <c r="I63" s="1296"/>
      <c r="J63" s="1296"/>
      <c r="K63" s="1296"/>
      <c r="L63" s="1296"/>
      <c r="M63" s="1296"/>
      <c r="N63" s="1296"/>
      <c r="O63" s="1296"/>
      <c r="P63" s="1296"/>
      <c r="Q63" s="1296"/>
      <c r="R63" s="1296"/>
      <c r="S63" s="1296"/>
      <c r="T63" s="1296"/>
      <c r="U63" s="1296"/>
      <c r="V63" s="1296"/>
      <c r="W63" s="1296"/>
      <c r="X63" s="1296" t="s">
        <v>434</v>
      </c>
      <c r="Y63" s="1296"/>
      <c r="Z63" s="1296"/>
      <c r="AB63" s="259"/>
      <c r="AC63" s="260"/>
      <c r="AD63" s="261"/>
      <c r="AF63" s="72"/>
      <c r="AR63" s="73"/>
    </row>
    <row r="64" spans="1:44" ht="13.5" customHeight="1">
      <c r="A64" s="152"/>
      <c r="B64" s="72"/>
      <c r="C64" s="73"/>
      <c r="D64" s="126"/>
      <c r="E64" s="152"/>
      <c r="G64" s="2045" t="s">
        <v>433</v>
      </c>
      <c r="H64" s="2048" t="s">
        <v>432</v>
      </c>
      <c r="I64" s="2048"/>
      <c r="J64" s="2048"/>
      <c r="K64" s="2048"/>
      <c r="L64" s="2048"/>
      <c r="M64" s="2048"/>
      <c r="N64" s="2048"/>
      <c r="O64" s="2048"/>
      <c r="P64" s="2048"/>
      <c r="Q64" s="2048"/>
      <c r="R64" s="2048"/>
      <c r="S64" s="2048"/>
      <c r="T64" s="2048"/>
      <c r="U64" s="2048"/>
      <c r="V64" s="2048"/>
      <c r="W64" s="2049"/>
      <c r="X64" s="2054" t="s">
        <v>419</v>
      </c>
      <c r="Y64" s="2055"/>
      <c r="Z64" s="2056"/>
      <c r="AA64" s="139"/>
      <c r="AB64" s="259"/>
      <c r="AC64" s="260"/>
      <c r="AD64" s="261"/>
      <c r="AF64" s="72"/>
      <c r="AR64" s="73"/>
    </row>
    <row r="65" spans="1:44" ht="13.5" customHeight="1">
      <c r="A65" s="152"/>
      <c r="B65" s="72"/>
      <c r="C65" s="73"/>
      <c r="D65" s="126"/>
      <c r="E65" s="152"/>
      <c r="G65" s="2046"/>
      <c r="H65" s="2050"/>
      <c r="I65" s="2050"/>
      <c r="J65" s="2050"/>
      <c r="K65" s="2050"/>
      <c r="L65" s="2050"/>
      <c r="M65" s="2050"/>
      <c r="N65" s="2050"/>
      <c r="O65" s="2050"/>
      <c r="P65" s="2050"/>
      <c r="Q65" s="2050"/>
      <c r="R65" s="2050"/>
      <c r="S65" s="2050"/>
      <c r="T65" s="2050"/>
      <c r="U65" s="2050"/>
      <c r="V65" s="2050"/>
      <c r="W65" s="2051"/>
      <c r="X65" s="2057"/>
      <c r="Y65" s="2058"/>
      <c r="Z65" s="2059"/>
      <c r="AA65" s="139"/>
      <c r="AB65" s="259"/>
      <c r="AC65" s="260"/>
      <c r="AD65" s="261"/>
      <c r="AF65" s="72"/>
      <c r="AR65" s="73"/>
    </row>
    <row r="66" spans="1:44" ht="13.5" customHeight="1">
      <c r="A66" s="83"/>
      <c r="B66" s="180"/>
      <c r="C66" s="257"/>
      <c r="D66" s="258"/>
      <c r="E66" s="152"/>
      <c r="G66" s="2046"/>
      <c r="H66" s="2050"/>
      <c r="I66" s="2050"/>
      <c r="J66" s="2050"/>
      <c r="K66" s="2050"/>
      <c r="L66" s="2050"/>
      <c r="M66" s="2050"/>
      <c r="N66" s="2050"/>
      <c r="O66" s="2050"/>
      <c r="P66" s="2050"/>
      <c r="Q66" s="2050"/>
      <c r="R66" s="2050"/>
      <c r="S66" s="2050"/>
      <c r="T66" s="2050"/>
      <c r="U66" s="2050"/>
      <c r="V66" s="2050"/>
      <c r="W66" s="2051"/>
      <c r="X66" s="2057"/>
      <c r="Y66" s="2058"/>
      <c r="Z66" s="2059"/>
      <c r="AA66" s="139"/>
      <c r="AB66" s="259"/>
      <c r="AC66" s="260"/>
      <c r="AD66" s="261"/>
      <c r="AF66" s="72"/>
      <c r="AR66" s="73"/>
    </row>
    <row r="67" spans="1:44" ht="13.5" customHeight="1">
      <c r="A67" s="83"/>
      <c r="B67" s="180"/>
      <c r="C67" s="257"/>
      <c r="D67" s="258"/>
      <c r="E67" s="81"/>
      <c r="G67" s="2046"/>
      <c r="H67" s="2050"/>
      <c r="I67" s="2050"/>
      <c r="J67" s="2050"/>
      <c r="K67" s="2050"/>
      <c r="L67" s="2050"/>
      <c r="M67" s="2050"/>
      <c r="N67" s="2050"/>
      <c r="O67" s="2050"/>
      <c r="P67" s="2050"/>
      <c r="Q67" s="2050"/>
      <c r="R67" s="2050"/>
      <c r="S67" s="2050"/>
      <c r="T67" s="2050"/>
      <c r="U67" s="2050"/>
      <c r="V67" s="2050"/>
      <c r="W67" s="2051"/>
      <c r="X67" s="2057"/>
      <c r="Y67" s="2058"/>
      <c r="Z67" s="2059"/>
      <c r="AA67" s="139"/>
      <c r="AB67" s="259"/>
      <c r="AC67" s="260"/>
      <c r="AD67" s="261"/>
      <c r="AF67" s="72"/>
      <c r="AR67" s="73"/>
    </row>
    <row r="68" spans="1:44" ht="13.5" customHeight="1">
      <c r="A68" s="83"/>
      <c r="B68" s="180"/>
      <c r="C68" s="257"/>
      <c r="D68" s="258"/>
      <c r="E68" s="81"/>
      <c r="G68" s="2046"/>
      <c r="H68" s="2050"/>
      <c r="I68" s="2050"/>
      <c r="J68" s="2050"/>
      <c r="K68" s="2050"/>
      <c r="L68" s="2050"/>
      <c r="M68" s="2050"/>
      <c r="N68" s="2050"/>
      <c r="O68" s="2050"/>
      <c r="P68" s="2050"/>
      <c r="Q68" s="2050"/>
      <c r="R68" s="2050"/>
      <c r="S68" s="2050"/>
      <c r="T68" s="2050"/>
      <c r="U68" s="2050"/>
      <c r="V68" s="2050"/>
      <c r="W68" s="2051"/>
      <c r="X68" s="2057"/>
      <c r="Y68" s="2058"/>
      <c r="Z68" s="2059"/>
      <c r="AA68" s="139"/>
      <c r="AB68" s="259"/>
      <c r="AC68" s="260"/>
      <c r="AD68" s="261"/>
      <c r="AF68" s="72"/>
      <c r="AR68" s="73"/>
    </row>
    <row r="69" spans="1:44" ht="13.5" customHeight="1">
      <c r="A69" s="83"/>
      <c r="B69" s="180"/>
      <c r="C69" s="257"/>
      <c r="D69" s="258"/>
      <c r="E69" s="81"/>
      <c r="G69" s="2047"/>
      <c r="H69" s="2052"/>
      <c r="I69" s="2052"/>
      <c r="J69" s="2052"/>
      <c r="K69" s="2052"/>
      <c r="L69" s="2052"/>
      <c r="M69" s="2052"/>
      <c r="N69" s="2052"/>
      <c r="O69" s="2052"/>
      <c r="P69" s="2052"/>
      <c r="Q69" s="2052"/>
      <c r="R69" s="2052"/>
      <c r="S69" s="2052"/>
      <c r="T69" s="2052"/>
      <c r="U69" s="2052"/>
      <c r="V69" s="2052"/>
      <c r="W69" s="2053"/>
      <c r="X69" s="2060"/>
      <c r="Y69" s="2061"/>
      <c r="Z69" s="2062"/>
      <c r="AA69" s="139"/>
      <c r="AB69" s="259"/>
      <c r="AC69" s="260"/>
      <c r="AD69" s="261"/>
      <c r="AF69" s="72"/>
      <c r="AR69" s="73"/>
    </row>
    <row r="70" spans="1:44" ht="13.5" customHeight="1">
      <c r="A70" s="83"/>
      <c r="B70" s="180"/>
      <c r="C70" s="257"/>
      <c r="D70" s="258"/>
      <c r="E70" s="81"/>
      <c r="G70" s="2045" t="s">
        <v>431</v>
      </c>
      <c r="H70" s="2048" t="s">
        <v>430</v>
      </c>
      <c r="I70" s="2048"/>
      <c r="J70" s="2048"/>
      <c r="K70" s="2048"/>
      <c r="L70" s="2048"/>
      <c r="M70" s="2048"/>
      <c r="N70" s="2048"/>
      <c r="O70" s="2048"/>
      <c r="P70" s="2048"/>
      <c r="Q70" s="2048"/>
      <c r="R70" s="2048"/>
      <c r="S70" s="2048"/>
      <c r="T70" s="2048"/>
      <c r="U70" s="2048"/>
      <c r="V70" s="2048"/>
      <c r="W70" s="2049"/>
      <c r="X70" s="2054" t="s">
        <v>419</v>
      </c>
      <c r="Y70" s="2055"/>
      <c r="Z70" s="2056"/>
      <c r="AA70" s="271"/>
      <c r="AB70" s="259"/>
      <c r="AC70" s="260"/>
      <c r="AD70" s="261"/>
      <c r="AF70" s="72"/>
      <c r="AR70" s="73"/>
    </row>
    <row r="71" spans="1:44" ht="13.5" customHeight="1">
      <c r="A71" s="83"/>
      <c r="B71" s="180"/>
      <c r="C71" s="257"/>
      <c r="D71" s="258"/>
      <c r="E71" s="81"/>
      <c r="G71" s="2046"/>
      <c r="H71" s="2050"/>
      <c r="I71" s="2050"/>
      <c r="J71" s="2050"/>
      <c r="K71" s="2050"/>
      <c r="L71" s="2050"/>
      <c r="M71" s="2050"/>
      <c r="N71" s="2050"/>
      <c r="O71" s="2050"/>
      <c r="P71" s="2050"/>
      <c r="Q71" s="2050"/>
      <c r="R71" s="2050"/>
      <c r="S71" s="2050"/>
      <c r="T71" s="2050"/>
      <c r="U71" s="2050"/>
      <c r="V71" s="2050"/>
      <c r="W71" s="2051"/>
      <c r="X71" s="2057"/>
      <c r="Y71" s="2058"/>
      <c r="Z71" s="2059"/>
      <c r="AA71" s="37"/>
      <c r="AB71" s="259"/>
      <c r="AC71" s="260"/>
      <c r="AD71" s="261"/>
      <c r="AF71" s="72"/>
      <c r="AR71" s="73"/>
    </row>
    <row r="72" spans="1:44" ht="13.5" customHeight="1">
      <c r="A72" s="83"/>
      <c r="B72" s="180"/>
      <c r="C72" s="257"/>
      <c r="D72" s="258"/>
      <c r="E72" s="81"/>
      <c r="G72" s="2045" t="s">
        <v>429</v>
      </c>
      <c r="H72" s="2048" t="s">
        <v>428</v>
      </c>
      <c r="I72" s="2064"/>
      <c r="J72" s="2064"/>
      <c r="K72" s="2064"/>
      <c r="L72" s="2064"/>
      <c r="M72" s="2064"/>
      <c r="N72" s="2064"/>
      <c r="O72" s="2064"/>
      <c r="P72" s="2064"/>
      <c r="Q72" s="2064"/>
      <c r="R72" s="2064"/>
      <c r="S72" s="2064"/>
      <c r="T72" s="2064"/>
      <c r="U72" s="2064"/>
      <c r="V72" s="2064"/>
      <c r="W72" s="2065"/>
      <c r="X72" s="2054" t="s">
        <v>419</v>
      </c>
      <c r="Y72" s="2055"/>
      <c r="Z72" s="2056"/>
      <c r="AB72" s="259"/>
      <c r="AC72" s="260"/>
      <c r="AD72" s="261"/>
      <c r="AF72" s="72"/>
      <c r="AR72" s="73"/>
    </row>
    <row r="73" spans="1:44" ht="13.5" customHeight="1">
      <c r="A73" s="83"/>
      <c r="B73" s="180"/>
      <c r="C73" s="257"/>
      <c r="D73" s="258"/>
      <c r="E73" s="81"/>
      <c r="G73" s="2046"/>
      <c r="H73" s="2050"/>
      <c r="I73" s="2066"/>
      <c r="J73" s="2066"/>
      <c r="K73" s="2066"/>
      <c r="L73" s="2066"/>
      <c r="M73" s="2066"/>
      <c r="N73" s="2066"/>
      <c r="O73" s="2066"/>
      <c r="P73" s="2066"/>
      <c r="Q73" s="2066"/>
      <c r="R73" s="2066"/>
      <c r="S73" s="2066"/>
      <c r="T73" s="2066"/>
      <c r="U73" s="2066"/>
      <c r="V73" s="2066"/>
      <c r="W73" s="2067"/>
      <c r="X73" s="2057"/>
      <c r="Y73" s="2058"/>
      <c r="Z73" s="2059"/>
      <c r="AB73" s="259"/>
      <c r="AC73" s="260"/>
      <c r="AD73" s="261"/>
      <c r="AF73" s="72"/>
      <c r="AR73" s="73"/>
    </row>
    <row r="74" spans="1:44" ht="13.5" customHeight="1">
      <c r="A74" s="83"/>
      <c r="B74" s="180"/>
      <c r="C74" s="257"/>
      <c r="D74" s="258"/>
      <c r="E74" s="81"/>
      <c r="G74" s="2045" t="s">
        <v>427</v>
      </c>
      <c r="H74" s="2048" t="s">
        <v>426</v>
      </c>
      <c r="I74" s="2064"/>
      <c r="J74" s="2064"/>
      <c r="K74" s="2064"/>
      <c r="L74" s="2064"/>
      <c r="M74" s="2064"/>
      <c r="N74" s="2064"/>
      <c r="O74" s="2064"/>
      <c r="P74" s="2064"/>
      <c r="Q74" s="2064"/>
      <c r="R74" s="2064"/>
      <c r="S74" s="2064"/>
      <c r="T74" s="2064"/>
      <c r="U74" s="2064"/>
      <c r="V74" s="2064"/>
      <c r="W74" s="2065"/>
      <c r="X74" s="2054" t="s">
        <v>419</v>
      </c>
      <c r="Y74" s="2055"/>
      <c r="Z74" s="2056"/>
      <c r="AB74" s="259"/>
      <c r="AC74" s="260"/>
      <c r="AD74" s="261"/>
      <c r="AF74" s="72"/>
      <c r="AR74" s="73"/>
    </row>
    <row r="75" spans="1:44" ht="13.5" customHeight="1">
      <c r="A75" s="83"/>
      <c r="B75" s="180"/>
      <c r="C75" s="257"/>
      <c r="D75" s="258"/>
      <c r="E75" s="81"/>
      <c r="G75" s="2046"/>
      <c r="H75" s="2050"/>
      <c r="I75" s="2066"/>
      <c r="J75" s="2066"/>
      <c r="K75" s="2066"/>
      <c r="L75" s="2066"/>
      <c r="M75" s="2066"/>
      <c r="N75" s="2066"/>
      <c r="O75" s="2066"/>
      <c r="P75" s="2066"/>
      <c r="Q75" s="2066"/>
      <c r="R75" s="2066"/>
      <c r="S75" s="2066"/>
      <c r="T75" s="2066"/>
      <c r="U75" s="2066"/>
      <c r="V75" s="2066"/>
      <c r="W75" s="2067"/>
      <c r="X75" s="2057"/>
      <c r="Y75" s="2058"/>
      <c r="Z75" s="2059"/>
      <c r="AB75" s="259"/>
      <c r="AC75" s="260"/>
      <c r="AD75" s="261"/>
      <c r="AF75" s="72"/>
      <c r="AR75" s="73"/>
    </row>
    <row r="76" spans="1:44" ht="13.5" customHeight="1">
      <c r="A76" s="83"/>
      <c r="B76" s="180"/>
      <c r="C76" s="257"/>
      <c r="D76" s="258"/>
      <c r="E76" s="81"/>
      <c r="G76" s="2045" t="s">
        <v>425</v>
      </c>
      <c r="H76" s="2048" t="s">
        <v>424</v>
      </c>
      <c r="I76" s="2048"/>
      <c r="J76" s="2048"/>
      <c r="K76" s="2048"/>
      <c r="L76" s="2048"/>
      <c r="M76" s="2048"/>
      <c r="N76" s="2048"/>
      <c r="O76" s="2048"/>
      <c r="P76" s="2048"/>
      <c r="Q76" s="2048"/>
      <c r="R76" s="2048"/>
      <c r="S76" s="2048"/>
      <c r="T76" s="2048"/>
      <c r="U76" s="2048"/>
      <c r="V76" s="2048"/>
      <c r="W76" s="2049"/>
      <c r="X76" s="2054" t="s">
        <v>419</v>
      </c>
      <c r="Y76" s="2055"/>
      <c r="Z76" s="2056"/>
      <c r="AB76" s="259"/>
      <c r="AC76" s="260"/>
      <c r="AD76" s="261"/>
      <c r="AF76" s="72"/>
      <c r="AR76" s="73"/>
    </row>
    <row r="77" spans="1:44" ht="13.5" customHeight="1">
      <c r="A77" s="83"/>
      <c r="B77" s="180"/>
      <c r="C77" s="257"/>
      <c r="D77" s="258"/>
      <c r="E77" s="81"/>
      <c r="G77" s="2047"/>
      <c r="H77" s="2052"/>
      <c r="I77" s="2052"/>
      <c r="J77" s="2052"/>
      <c r="K77" s="2052"/>
      <c r="L77" s="2052"/>
      <c r="M77" s="2052"/>
      <c r="N77" s="2052"/>
      <c r="O77" s="2052"/>
      <c r="P77" s="2052"/>
      <c r="Q77" s="2052"/>
      <c r="R77" s="2052"/>
      <c r="S77" s="2052"/>
      <c r="T77" s="2052"/>
      <c r="U77" s="2052"/>
      <c r="V77" s="2052"/>
      <c r="W77" s="2053"/>
      <c r="X77" s="2057"/>
      <c r="Y77" s="2058"/>
      <c r="Z77" s="2059"/>
      <c r="AB77" s="259"/>
      <c r="AC77" s="260"/>
      <c r="AD77" s="261"/>
      <c r="AF77" s="72"/>
      <c r="AR77" s="73"/>
    </row>
    <row r="78" spans="1:44" ht="13.5" customHeight="1">
      <c r="A78" s="83"/>
      <c r="B78" s="180"/>
      <c r="C78" s="257"/>
      <c r="D78" s="258"/>
      <c r="E78" s="81"/>
      <c r="G78" s="2045" t="s">
        <v>423</v>
      </c>
      <c r="H78" s="2048" t="s">
        <v>422</v>
      </c>
      <c r="I78" s="2048"/>
      <c r="J78" s="2048"/>
      <c r="K78" s="2048"/>
      <c r="L78" s="2048"/>
      <c r="M78" s="2048"/>
      <c r="N78" s="2048"/>
      <c r="O78" s="2048"/>
      <c r="P78" s="2048"/>
      <c r="Q78" s="2048"/>
      <c r="R78" s="2048"/>
      <c r="S78" s="2048"/>
      <c r="T78" s="2048"/>
      <c r="U78" s="2048"/>
      <c r="V78" s="2048"/>
      <c r="W78" s="2049"/>
      <c r="X78" s="2054" t="s">
        <v>419</v>
      </c>
      <c r="Y78" s="2055"/>
      <c r="Z78" s="2056"/>
      <c r="AB78" s="259"/>
      <c r="AC78" s="260"/>
      <c r="AD78" s="261"/>
      <c r="AF78" s="72"/>
      <c r="AR78" s="73"/>
    </row>
    <row r="79" spans="1:44" ht="13.5" customHeight="1">
      <c r="A79" s="152"/>
      <c r="B79" s="72"/>
      <c r="C79" s="73"/>
      <c r="D79" s="126"/>
      <c r="E79" s="152"/>
      <c r="G79" s="2046"/>
      <c r="H79" s="2050"/>
      <c r="I79" s="2050"/>
      <c r="J79" s="2050"/>
      <c r="K79" s="2050"/>
      <c r="L79" s="2050"/>
      <c r="M79" s="2050"/>
      <c r="N79" s="2050"/>
      <c r="O79" s="2050"/>
      <c r="P79" s="2050"/>
      <c r="Q79" s="2050"/>
      <c r="R79" s="2050"/>
      <c r="S79" s="2050"/>
      <c r="T79" s="2050"/>
      <c r="U79" s="2050"/>
      <c r="V79" s="2050"/>
      <c r="W79" s="2051"/>
      <c r="X79" s="2057"/>
      <c r="Y79" s="2058"/>
      <c r="Z79" s="2059"/>
      <c r="AB79" s="259"/>
      <c r="AC79" s="260"/>
      <c r="AD79" s="261"/>
      <c r="AF79" s="72"/>
      <c r="AR79" s="73"/>
    </row>
    <row r="80" spans="1:44" ht="13.5" customHeight="1">
      <c r="A80" s="152"/>
      <c r="B80" s="72"/>
      <c r="C80" s="73"/>
      <c r="D80" s="126"/>
      <c r="E80" s="152"/>
      <c r="G80" s="2047"/>
      <c r="H80" s="2052"/>
      <c r="I80" s="2052"/>
      <c r="J80" s="2052"/>
      <c r="K80" s="2052"/>
      <c r="L80" s="2052"/>
      <c r="M80" s="2052"/>
      <c r="N80" s="2052"/>
      <c r="O80" s="2052"/>
      <c r="P80" s="2052"/>
      <c r="Q80" s="2052"/>
      <c r="R80" s="2052"/>
      <c r="S80" s="2052"/>
      <c r="T80" s="2052"/>
      <c r="U80" s="2052"/>
      <c r="V80" s="2052"/>
      <c r="W80" s="2053"/>
      <c r="X80" s="2060"/>
      <c r="Y80" s="2061"/>
      <c r="Z80" s="2062"/>
      <c r="AB80" s="259"/>
      <c r="AC80" s="260"/>
      <c r="AD80" s="261"/>
      <c r="AF80" s="72"/>
      <c r="AR80" s="73"/>
    </row>
    <row r="81" spans="1:44" ht="13.5" customHeight="1">
      <c r="A81" s="152"/>
      <c r="B81" s="72"/>
      <c r="C81" s="73"/>
      <c r="D81" s="126"/>
      <c r="E81" s="152"/>
      <c r="G81" s="2045" t="s">
        <v>421</v>
      </c>
      <c r="H81" s="2048" t="s">
        <v>420</v>
      </c>
      <c r="I81" s="2048"/>
      <c r="J81" s="2048"/>
      <c r="K81" s="2048"/>
      <c r="L81" s="2048"/>
      <c r="M81" s="2048"/>
      <c r="N81" s="2048"/>
      <c r="O81" s="2048"/>
      <c r="P81" s="2048"/>
      <c r="Q81" s="2048"/>
      <c r="R81" s="2048"/>
      <c r="S81" s="2048"/>
      <c r="T81" s="2048"/>
      <c r="U81" s="2048"/>
      <c r="V81" s="2048"/>
      <c r="W81" s="2049"/>
      <c r="X81" s="2054" t="s">
        <v>419</v>
      </c>
      <c r="Y81" s="2055"/>
      <c r="Z81" s="2056"/>
      <c r="AB81" s="259"/>
      <c r="AC81" s="260"/>
      <c r="AD81" s="261"/>
      <c r="AF81" s="72"/>
      <c r="AR81" s="73"/>
    </row>
    <row r="82" spans="1:44" ht="13.5" customHeight="1">
      <c r="A82" s="152"/>
      <c r="B82" s="72"/>
      <c r="C82" s="73"/>
      <c r="D82" s="126"/>
      <c r="E82" s="152"/>
      <c r="G82" s="2046"/>
      <c r="H82" s="2050"/>
      <c r="I82" s="2050"/>
      <c r="J82" s="2050"/>
      <c r="K82" s="2050"/>
      <c r="L82" s="2050"/>
      <c r="M82" s="2050"/>
      <c r="N82" s="2050"/>
      <c r="O82" s="2050"/>
      <c r="P82" s="2050"/>
      <c r="Q82" s="2050"/>
      <c r="R82" s="2050"/>
      <c r="S82" s="2050"/>
      <c r="T82" s="2050"/>
      <c r="U82" s="2050"/>
      <c r="V82" s="2050"/>
      <c r="W82" s="2051"/>
      <c r="X82" s="2057"/>
      <c r="Y82" s="2058"/>
      <c r="Z82" s="2059"/>
      <c r="AB82" s="259"/>
      <c r="AC82" s="260"/>
      <c r="AD82" s="261"/>
      <c r="AF82" s="72"/>
      <c r="AR82" s="73"/>
    </row>
    <row r="83" spans="1:44" ht="13.5" customHeight="1">
      <c r="A83" s="152"/>
      <c r="B83" s="72"/>
      <c r="C83" s="73"/>
      <c r="D83" s="126"/>
      <c r="E83" s="152"/>
      <c r="F83" s="72"/>
      <c r="G83" s="2047"/>
      <c r="H83" s="2052"/>
      <c r="I83" s="2052"/>
      <c r="J83" s="2052"/>
      <c r="K83" s="2052"/>
      <c r="L83" s="2052"/>
      <c r="M83" s="2052"/>
      <c r="N83" s="2052"/>
      <c r="O83" s="2052"/>
      <c r="P83" s="2052"/>
      <c r="Q83" s="2052"/>
      <c r="R83" s="2052"/>
      <c r="S83" s="2052"/>
      <c r="T83" s="2052"/>
      <c r="U83" s="2052"/>
      <c r="V83" s="2052"/>
      <c r="W83" s="2053"/>
      <c r="X83" s="2060"/>
      <c r="Y83" s="2061"/>
      <c r="Z83" s="2062"/>
      <c r="AB83" s="259"/>
      <c r="AC83" s="260"/>
      <c r="AD83" s="261"/>
      <c r="AF83" s="72"/>
      <c r="AR83" s="73"/>
    </row>
    <row r="84" spans="1:44" ht="6.6" customHeight="1">
      <c r="A84" s="90"/>
      <c r="B84" s="179"/>
      <c r="C84" s="262"/>
      <c r="D84" s="263"/>
      <c r="E84" s="169"/>
      <c r="F84" s="84"/>
      <c r="G84" s="272"/>
      <c r="H84" s="272"/>
      <c r="I84" s="272"/>
      <c r="J84" s="272"/>
      <c r="K84" s="272"/>
      <c r="L84" s="272"/>
      <c r="M84" s="272"/>
      <c r="N84" s="272"/>
      <c r="O84" s="272"/>
      <c r="P84" s="272"/>
      <c r="Q84" s="272"/>
      <c r="R84" s="272"/>
      <c r="S84" s="272"/>
      <c r="T84" s="272"/>
      <c r="U84" s="272"/>
      <c r="V84" s="272"/>
      <c r="W84" s="272"/>
      <c r="X84" s="272"/>
      <c r="Y84" s="272"/>
      <c r="Z84" s="272"/>
      <c r="AA84" s="108"/>
      <c r="AB84" s="264"/>
      <c r="AC84" s="265"/>
      <c r="AD84" s="266"/>
    </row>
    <row r="85" spans="1:44" ht="6.6" customHeight="1">
      <c r="A85" s="426"/>
      <c r="B85" s="910"/>
      <c r="C85" s="911"/>
      <c r="D85" s="912"/>
      <c r="E85" s="405"/>
      <c r="F85" s="417"/>
      <c r="G85" s="916"/>
      <c r="H85" s="916"/>
      <c r="I85" s="916"/>
      <c r="J85" s="916"/>
      <c r="K85" s="916"/>
      <c r="L85" s="916"/>
      <c r="M85" s="916"/>
      <c r="N85" s="916"/>
      <c r="O85" s="916"/>
      <c r="P85" s="916"/>
      <c r="Q85" s="916"/>
      <c r="R85" s="916"/>
      <c r="S85" s="916"/>
      <c r="T85" s="916"/>
      <c r="U85" s="916"/>
      <c r="V85" s="916"/>
      <c r="W85" s="916"/>
      <c r="X85" s="916"/>
      <c r="Y85" s="916"/>
      <c r="Z85" s="916"/>
      <c r="AA85" s="916"/>
      <c r="AB85" s="913"/>
      <c r="AC85" s="914"/>
      <c r="AD85" s="915"/>
      <c r="AF85" s="72"/>
      <c r="AR85" s="73"/>
    </row>
    <row r="86" spans="1:44" ht="13.5" customHeight="1">
      <c r="A86" s="1109" t="s">
        <v>570</v>
      </c>
      <c r="B86" s="2028">
        <v>6</v>
      </c>
      <c r="C86" s="1301" t="s">
        <v>418</v>
      </c>
      <c r="D86" s="2029" t="s">
        <v>310</v>
      </c>
      <c r="E86" s="2063" t="s">
        <v>995</v>
      </c>
      <c r="F86" s="1" t="s">
        <v>417</v>
      </c>
      <c r="G86" s="37"/>
      <c r="H86" s="37"/>
      <c r="I86" s="37"/>
      <c r="J86" s="37"/>
      <c r="K86" s="37"/>
      <c r="L86" s="37"/>
      <c r="M86" s="37"/>
      <c r="N86" s="37"/>
      <c r="O86" s="37"/>
      <c r="P86" s="37"/>
      <c r="Q86" s="37"/>
      <c r="R86" s="37"/>
      <c r="S86" s="37"/>
      <c r="T86" s="37"/>
      <c r="U86" s="37"/>
      <c r="V86" s="37"/>
      <c r="W86" s="37"/>
      <c r="X86" s="37"/>
      <c r="Y86" s="37"/>
      <c r="Z86" s="37"/>
      <c r="AA86" s="37"/>
      <c r="AB86" s="259"/>
      <c r="AC86" s="260"/>
      <c r="AD86" s="261"/>
      <c r="AF86" s="72"/>
      <c r="AR86" s="73"/>
    </row>
    <row r="87" spans="1:44" ht="13.5" customHeight="1">
      <c r="A87" s="1109"/>
      <c r="B87" s="2028"/>
      <c r="C87" s="1301"/>
      <c r="D87" s="2029"/>
      <c r="E87" s="2063"/>
      <c r="G87" s="37"/>
      <c r="H87" s="37"/>
      <c r="I87" s="37"/>
      <c r="J87" s="37"/>
      <c r="K87" s="37"/>
      <c r="L87" s="37"/>
      <c r="M87" s="37"/>
      <c r="N87" s="37"/>
      <c r="O87" s="37"/>
      <c r="P87" s="37"/>
      <c r="Q87" s="37"/>
      <c r="R87" s="37"/>
      <c r="S87" s="37"/>
      <c r="T87" s="37"/>
      <c r="U87" s="37"/>
      <c r="V87" s="37"/>
      <c r="W87" s="37"/>
      <c r="X87" s="37"/>
      <c r="Y87" s="37"/>
      <c r="Z87" s="37"/>
      <c r="AA87" s="37"/>
      <c r="AB87" s="259"/>
      <c r="AC87" s="260"/>
      <c r="AD87" s="261"/>
      <c r="AF87" s="72"/>
      <c r="AR87" s="73"/>
    </row>
    <row r="88" spans="1:44" ht="13.5" customHeight="1">
      <c r="A88" s="1109"/>
      <c r="B88" s="2028"/>
      <c r="C88" s="1301"/>
      <c r="D88" s="2029"/>
      <c r="E88" s="2063"/>
      <c r="G88" s="1096" t="s">
        <v>114</v>
      </c>
      <c r="H88" s="1096"/>
      <c r="I88" s="1096"/>
      <c r="J88" s="1096"/>
      <c r="K88" s="1096"/>
      <c r="L88" s="1096"/>
      <c r="M88" s="1096"/>
      <c r="N88" s="1356" t="s">
        <v>413</v>
      </c>
      <c r="O88" s="1356"/>
      <c r="P88" s="1356"/>
      <c r="Q88" s="1356"/>
      <c r="R88" s="1356"/>
      <c r="S88" s="1356"/>
      <c r="T88" s="1356"/>
      <c r="U88" s="1356"/>
      <c r="V88" s="1356"/>
      <c r="AA88" s="73"/>
      <c r="AB88" s="2013" t="s">
        <v>885</v>
      </c>
      <c r="AC88" s="2014"/>
      <c r="AD88" s="2015"/>
      <c r="AF88" s="250"/>
      <c r="AG88" s="251"/>
      <c r="AH88" s="251"/>
      <c r="AI88" s="251"/>
      <c r="AR88" s="73"/>
    </row>
    <row r="89" spans="1:44" ht="13.5" customHeight="1">
      <c r="A89" s="1109"/>
      <c r="B89" s="2028"/>
      <c r="C89" s="1301"/>
      <c r="D89" s="2029"/>
      <c r="E89" s="2063"/>
      <c r="G89" s="1096"/>
      <c r="H89" s="1096"/>
      <c r="I89" s="1096"/>
      <c r="J89" s="1096"/>
      <c r="K89" s="1096"/>
      <c r="L89" s="1096"/>
      <c r="M89" s="1096"/>
      <c r="N89" s="1356"/>
      <c r="O89" s="1356"/>
      <c r="P89" s="1356"/>
      <c r="Q89" s="1356"/>
      <c r="R89" s="1356"/>
      <c r="S89" s="1356"/>
      <c r="T89" s="1356"/>
      <c r="U89" s="1356"/>
      <c r="V89" s="1356"/>
      <c r="AA89" s="73"/>
      <c r="AB89" s="2013"/>
      <c r="AC89" s="2014"/>
      <c r="AD89" s="2015"/>
      <c r="AF89" s="72"/>
      <c r="AR89" s="73"/>
    </row>
    <row r="90" spans="1:44" ht="13.5" customHeight="1">
      <c r="A90" s="1109"/>
      <c r="B90" s="2028"/>
      <c r="C90" s="1301"/>
      <c r="D90" s="2029"/>
      <c r="E90" s="2063"/>
      <c r="AB90" s="2013"/>
      <c r="AC90" s="2014"/>
      <c r="AD90" s="2015"/>
      <c r="AF90" s="72"/>
      <c r="AR90" s="73"/>
    </row>
    <row r="91" spans="1:44" ht="13.5" customHeight="1">
      <c r="A91" s="1109"/>
      <c r="B91" s="2028"/>
      <c r="C91" s="1301"/>
      <c r="D91" s="2029"/>
      <c r="E91" s="2063"/>
      <c r="G91" s="1195" t="s">
        <v>416</v>
      </c>
      <c r="H91" s="1196"/>
      <c r="I91" s="1196"/>
      <c r="J91" s="1196"/>
      <c r="K91" s="1196"/>
      <c r="L91" s="1196"/>
      <c r="M91" s="1196"/>
      <c r="N91" s="1196"/>
      <c r="O91" s="1197"/>
      <c r="P91" s="2073" t="s">
        <v>415</v>
      </c>
      <c r="Q91" s="2074"/>
      <c r="R91" s="2074"/>
      <c r="S91" s="2074"/>
      <c r="T91" s="2074"/>
      <c r="U91" s="2074"/>
      <c r="V91" s="2075"/>
      <c r="W91" s="273"/>
      <c r="X91" s="140"/>
      <c r="Y91" s="140"/>
      <c r="Z91" s="140"/>
      <c r="AB91" s="2013"/>
      <c r="AC91" s="2014"/>
      <c r="AD91" s="2015"/>
      <c r="AF91" s="72"/>
      <c r="AR91" s="73"/>
    </row>
    <row r="92" spans="1:44" ht="13.5" customHeight="1">
      <c r="A92" s="1109"/>
      <c r="B92" s="2028"/>
      <c r="C92" s="1301"/>
      <c r="D92" s="2029"/>
      <c r="E92" s="2063"/>
      <c r="G92" s="1336" t="s">
        <v>984</v>
      </c>
      <c r="H92" s="1337"/>
      <c r="I92" s="1337"/>
      <c r="J92" s="1337"/>
      <c r="K92" s="1337"/>
      <c r="L92" s="1337"/>
      <c r="M92" s="1337"/>
      <c r="N92" s="1337"/>
      <c r="O92" s="1907"/>
      <c r="P92" s="1075" t="s">
        <v>189</v>
      </c>
      <c r="Q92" s="1076"/>
      <c r="R92" s="1076"/>
      <c r="S92" s="1076"/>
      <c r="T92" s="1076"/>
      <c r="U92" s="1076"/>
      <c r="V92" s="1077"/>
      <c r="W92" s="72"/>
      <c r="AB92" s="2013"/>
      <c r="AC92" s="2014"/>
      <c r="AD92" s="2015"/>
      <c r="AF92" s="72"/>
      <c r="AR92" s="73"/>
    </row>
    <row r="93" spans="1:44" ht="13.5" customHeight="1">
      <c r="A93" s="1109"/>
      <c r="B93" s="2028"/>
      <c r="C93" s="1301"/>
      <c r="D93" s="2029"/>
      <c r="E93" s="2063"/>
      <c r="G93" s="1336" t="s">
        <v>985</v>
      </c>
      <c r="H93" s="1337"/>
      <c r="I93" s="1337"/>
      <c r="J93" s="1337"/>
      <c r="K93" s="1337"/>
      <c r="L93" s="1337"/>
      <c r="M93" s="1337"/>
      <c r="N93" s="1337"/>
      <c r="O93" s="1907"/>
      <c r="P93" s="1075" t="s">
        <v>404</v>
      </c>
      <c r="Q93" s="1076"/>
      <c r="R93" s="1076"/>
      <c r="S93" s="1076"/>
      <c r="T93" s="1076"/>
      <c r="U93" s="1076"/>
      <c r="V93" s="1077"/>
      <c r="W93" s="273"/>
      <c r="X93" s="140"/>
      <c r="Y93" s="140"/>
      <c r="Z93" s="140"/>
      <c r="AB93" s="2013"/>
      <c r="AC93" s="2014"/>
      <c r="AD93" s="2015"/>
      <c r="AF93" s="72"/>
      <c r="AR93" s="73"/>
    </row>
    <row r="94" spans="1:44" ht="13.5" customHeight="1">
      <c r="A94" s="1109"/>
      <c r="B94" s="2028"/>
      <c r="C94" s="1301"/>
      <c r="D94" s="2029"/>
      <c r="E94" s="2063"/>
      <c r="G94" s="1336" t="s">
        <v>986</v>
      </c>
      <c r="H94" s="1337"/>
      <c r="I94" s="1337"/>
      <c r="J94" s="1337"/>
      <c r="K94" s="1337"/>
      <c r="L94" s="1337"/>
      <c r="M94" s="1337"/>
      <c r="N94" s="1337"/>
      <c r="O94" s="1907"/>
      <c r="P94" s="1075" t="s">
        <v>404</v>
      </c>
      <c r="Q94" s="1076"/>
      <c r="R94" s="1076"/>
      <c r="S94" s="1076"/>
      <c r="T94" s="1076"/>
      <c r="U94" s="1076"/>
      <c r="V94" s="1077"/>
      <c r="W94" s="273"/>
      <c r="X94" s="140"/>
      <c r="Y94" s="140"/>
      <c r="Z94" s="140"/>
      <c r="AB94" s="2013"/>
      <c r="AC94" s="2014"/>
      <c r="AD94" s="2015"/>
      <c r="AF94" s="252"/>
      <c r="AG94" s="253"/>
      <c r="AI94" s="116"/>
      <c r="AR94" s="73"/>
    </row>
    <row r="95" spans="1:44" ht="13.5" customHeight="1">
      <c r="A95" s="1109"/>
      <c r="B95" s="2028"/>
      <c r="C95" s="1301"/>
      <c r="D95" s="2029"/>
      <c r="E95" s="2063"/>
      <c r="G95" s="1336" t="s">
        <v>987</v>
      </c>
      <c r="H95" s="1337"/>
      <c r="I95" s="1337"/>
      <c r="J95" s="1337"/>
      <c r="K95" s="1337"/>
      <c r="L95" s="1337"/>
      <c r="M95" s="1337"/>
      <c r="N95" s="1337"/>
      <c r="O95" s="1907"/>
      <c r="P95" s="1075" t="s">
        <v>189</v>
      </c>
      <c r="Q95" s="1076"/>
      <c r="R95" s="1076"/>
      <c r="S95" s="1076"/>
      <c r="T95" s="1076"/>
      <c r="U95" s="1076"/>
      <c r="V95" s="1077"/>
      <c r="W95" s="273"/>
      <c r="X95" s="140"/>
      <c r="Y95" s="140"/>
      <c r="Z95" s="140"/>
      <c r="AB95" s="2013"/>
      <c r="AC95" s="2014"/>
      <c r="AD95" s="2015"/>
      <c r="AF95" s="254"/>
      <c r="AG95" s="255"/>
      <c r="AH95" s="255"/>
      <c r="AI95" s="255"/>
      <c r="AJ95" s="255"/>
      <c r="AK95" s="255"/>
      <c r="AL95" s="255"/>
      <c r="AM95" s="255"/>
      <c r="AN95" s="255"/>
      <c r="AO95" s="255"/>
      <c r="AP95" s="84"/>
      <c r="AQ95" s="255"/>
      <c r="AR95" s="256"/>
    </row>
    <row r="96" spans="1:44" ht="13.5" customHeight="1">
      <c r="A96" s="1109"/>
      <c r="B96" s="2028"/>
      <c r="C96" s="1301"/>
      <c r="D96" s="2029"/>
      <c r="E96" s="2063"/>
      <c r="G96" s="1336" t="s">
        <v>988</v>
      </c>
      <c r="H96" s="1337"/>
      <c r="I96" s="1337"/>
      <c r="J96" s="1337"/>
      <c r="K96" s="1337"/>
      <c r="L96" s="1337"/>
      <c r="M96" s="1337"/>
      <c r="N96" s="1337"/>
      <c r="O96" s="1907"/>
      <c r="P96" s="1075" t="s">
        <v>189</v>
      </c>
      <c r="Q96" s="1076"/>
      <c r="R96" s="1076"/>
      <c r="S96" s="1076"/>
      <c r="T96" s="1076"/>
      <c r="U96" s="1076"/>
      <c r="V96" s="1077"/>
      <c r="W96" s="72"/>
      <c r="AB96" s="2013"/>
      <c r="AC96" s="2014"/>
      <c r="AD96" s="2015"/>
    </row>
    <row r="97" spans="1:44" ht="13.5" customHeight="1">
      <c r="A97" s="83"/>
      <c r="B97" s="180"/>
      <c r="C97" s="257"/>
      <c r="D97" s="258"/>
      <c r="E97" s="2063"/>
      <c r="G97" s="2068" t="s">
        <v>989</v>
      </c>
      <c r="H97" s="1703"/>
      <c r="I97" s="1703"/>
      <c r="J97" s="1703"/>
      <c r="K97" s="1703"/>
      <c r="L97" s="1703"/>
      <c r="M97" s="1703"/>
      <c r="N97" s="1703"/>
      <c r="O97" s="2069"/>
      <c r="P97" s="2054" t="s">
        <v>189</v>
      </c>
      <c r="Q97" s="2055"/>
      <c r="R97" s="2055"/>
      <c r="S97" s="2055"/>
      <c r="T97" s="2055"/>
      <c r="U97" s="2055"/>
      <c r="V97" s="2056"/>
      <c r="AB97" s="2013"/>
      <c r="AC97" s="2014"/>
      <c r="AD97" s="2015"/>
    </row>
    <row r="98" spans="1:44" ht="13.5" customHeight="1">
      <c r="A98" s="83"/>
      <c r="B98" s="180"/>
      <c r="C98" s="257"/>
      <c r="D98" s="258"/>
      <c r="E98" s="2063"/>
      <c r="G98" s="2070"/>
      <c r="H98" s="2071"/>
      <c r="I98" s="2071"/>
      <c r="J98" s="2071"/>
      <c r="K98" s="2071"/>
      <c r="L98" s="2071"/>
      <c r="M98" s="2071"/>
      <c r="N98" s="2071"/>
      <c r="O98" s="2072"/>
      <c r="P98" s="2060"/>
      <c r="Q98" s="2061"/>
      <c r="R98" s="2061"/>
      <c r="S98" s="2061"/>
      <c r="T98" s="2061"/>
      <c r="U98" s="2061"/>
      <c r="V98" s="2062"/>
      <c r="AB98" s="2013"/>
      <c r="AC98" s="2014"/>
      <c r="AD98" s="2015"/>
    </row>
    <row r="99" spans="1:44" ht="13.5" customHeight="1">
      <c r="A99" s="152"/>
      <c r="B99" s="363"/>
      <c r="C99" s="73"/>
      <c r="D99" s="126"/>
      <c r="E99" s="152"/>
      <c r="G99" s="508"/>
      <c r="H99" s="508"/>
      <c r="I99" s="508"/>
      <c r="J99" s="508"/>
      <c r="K99" s="508"/>
      <c r="L99" s="508"/>
      <c r="M99" s="508"/>
      <c r="N99" s="508"/>
      <c r="O99" s="508"/>
      <c r="P99" s="508"/>
      <c r="Q99" s="508"/>
      <c r="R99" s="509"/>
      <c r="S99" s="508"/>
      <c r="T99" s="508"/>
      <c r="U99" s="917"/>
      <c r="V99" s="508"/>
      <c r="W99" s="140"/>
      <c r="X99" s="140"/>
      <c r="Y99" s="140"/>
      <c r="Z99" s="140"/>
      <c r="AB99" s="2013"/>
      <c r="AC99" s="2014"/>
      <c r="AD99" s="2015"/>
    </row>
    <row r="100" spans="1:44" ht="13.5" customHeight="1">
      <c r="A100" s="1109"/>
      <c r="B100" s="2028">
        <v>7</v>
      </c>
      <c r="C100" s="1301" t="s">
        <v>414</v>
      </c>
      <c r="D100" s="2029" t="s">
        <v>310</v>
      </c>
      <c r="E100" s="1085" t="s">
        <v>939</v>
      </c>
      <c r="G100" s="1096" t="s">
        <v>114</v>
      </c>
      <c r="H100" s="1096"/>
      <c r="I100" s="1096"/>
      <c r="J100" s="1096"/>
      <c r="K100" s="1096"/>
      <c r="L100" s="1096"/>
      <c r="M100" s="1096"/>
      <c r="N100" s="2078" t="s">
        <v>1015</v>
      </c>
      <c r="O100" s="2079"/>
      <c r="P100" s="2079"/>
      <c r="Q100" s="2079"/>
      <c r="R100" s="2079"/>
      <c r="S100" s="2079"/>
      <c r="T100" s="2079"/>
      <c r="U100" s="2079"/>
      <c r="V100" s="2080"/>
      <c r="AA100" s="73"/>
      <c r="AB100" s="2013" t="s">
        <v>885</v>
      </c>
      <c r="AC100" s="2014"/>
      <c r="AD100" s="2015"/>
      <c r="AF100" s="250"/>
      <c r="AG100" s="251"/>
      <c r="AH100" s="251"/>
      <c r="AI100" s="251"/>
      <c r="AR100" s="73"/>
    </row>
    <row r="101" spans="1:44" ht="13.5" customHeight="1">
      <c r="A101" s="1109"/>
      <c r="B101" s="2028"/>
      <c r="C101" s="1301"/>
      <c r="D101" s="2029"/>
      <c r="E101" s="1085"/>
      <c r="G101" s="1096"/>
      <c r="H101" s="1096"/>
      <c r="I101" s="1096"/>
      <c r="J101" s="1096"/>
      <c r="K101" s="1096"/>
      <c r="L101" s="1096"/>
      <c r="M101" s="1096"/>
      <c r="N101" s="2081"/>
      <c r="O101" s="2082"/>
      <c r="P101" s="2082"/>
      <c r="Q101" s="2082"/>
      <c r="R101" s="2082"/>
      <c r="S101" s="2082"/>
      <c r="T101" s="2082"/>
      <c r="U101" s="2082"/>
      <c r="V101" s="2083"/>
      <c r="AA101" s="73"/>
      <c r="AB101" s="2013"/>
      <c r="AC101" s="2014"/>
      <c r="AD101" s="2015"/>
      <c r="AF101" s="72"/>
      <c r="AR101" s="73"/>
    </row>
    <row r="102" spans="1:44" ht="13.5" customHeight="1">
      <c r="A102" s="1109"/>
      <c r="B102" s="2028"/>
      <c r="C102" s="1301"/>
      <c r="D102" s="2029"/>
      <c r="E102" s="1085"/>
      <c r="G102" s="1" t="s">
        <v>412</v>
      </c>
      <c r="AA102" s="73"/>
      <c r="AB102" s="2013"/>
      <c r="AC102" s="2014"/>
      <c r="AD102" s="2015"/>
      <c r="AF102" s="72"/>
      <c r="AR102" s="73"/>
    </row>
    <row r="103" spans="1:44" ht="13.5" customHeight="1">
      <c r="A103" s="1109"/>
      <c r="B103" s="2028"/>
      <c r="C103" s="1301"/>
      <c r="D103" s="2029"/>
      <c r="E103" s="1085"/>
      <c r="G103" s="1936" t="s">
        <v>411</v>
      </c>
      <c r="H103" s="1936"/>
      <c r="I103" s="1936"/>
      <c r="J103" s="1936"/>
      <c r="K103" s="1936"/>
      <c r="L103" s="1936"/>
      <c r="M103" s="1116"/>
      <c r="N103" s="1117"/>
      <c r="O103" s="1117"/>
      <c r="P103" s="444" t="s">
        <v>150</v>
      </c>
      <c r="Q103" s="1117"/>
      <c r="R103" s="1117"/>
      <c r="S103" s="1117"/>
      <c r="T103" s="404" t="s">
        <v>255</v>
      </c>
      <c r="AB103" s="2013"/>
      <c r="AC103" s="2014"/>
      <c r="AD103" s="2015"/>
      <c r="AF103" s="252"/>
      <c r="AG103" s="253"/>
      <c r="AI103" s="116"/>
      <c r="AR103" s="73"/>
    </row>
    <row r="104" spans="1:44" ht="13.5" customHeight="1">
      <c r="A104" s="1109"/>
      <c r="B104" s="2028"/>
      <c r="C104" s="1301"/>
      <c r="D104" s="2029"/>
      <c r="E104" s="1085"/>
      <c r="G104" s="1936" t="s">
        <v>410</v>
      </c>
      <c r="H104" s="1936"/>
      <c r="I104" s="1936"/>
      <c r="J104" s="1936"/>
      <c r="K104" s="1936"/>
      <c r="L104" s="1936"/>
      <c r="M104" s="2084" t="str">
        <f>IF((M48=0),"",M48)</f>
        <v/>
      </c>
      <c r="N104" s="2085"/>
      <c r="O104" s="2085"/>
      <c r="P104" s="918" t="s">
        <v>150</v>
      </c>
      <c r="Q104" s="140"/>
      <c r="R104" s="140"/>
      <c r="S104" s="140"/>
      <c r="T104" s="140"/>
      <c r="U104" s="140"/>
      <c r="V104" s="140"/>
      <c r="W104" s="140"/>
      <c r="X104" s="140"/>
      <c r="Y104" s="140"/>
      <c r="Z104" s="140"/>
      <c r="AB104" s="2013"/>
      <c r="AC104" s="2014"/>
      <c r="AD104" s="2015"/>
      <c r="AF104" s="254"/>
      <c r="AG104" s="255"/>
      <c r="AH104" s="255"/>
      <c r="AI104" s="255"/>
      <c r="AJ104" s="255"/>
      <c r="AK104" s="255"/>
      <c r="AL104" s="255"/>
      <c r="AM104" s="255"/>
      <c r="AN104" s="255"/>
      <c r="AO104" s="255"/>
      <c r="AP104" s="84"/>
      <c r="AQ104" s="255"/>
      <c r="AR104" s="256"/>
    </row>
    <row r="105" spans="1:44" ht="13.5" customHeight="1">
      <c r="A105" s="1109"/>
      <c r="B105" s="2028"/>
      <c r="C105" s="1301"/>
      <c r="D105" s="2029"/>
      <c r="E105" s="1085"/>
      <c r="G105" s="140"/>
      <c r="H105" s="140"/>
      <c r="I105" s="140"/>
      <c r="J105" s="140"/>
      <c r="K105" s="140"/>
      <c r="L105" s="140"/>
      <c r="M105" s="140"/>
      <c r="N105" s="140"/>
      <c r="O105" s="140"/>
      <c r="P105" s="140"/>
      <c r="Q105" s="140"/>
      <c r="R105" s="140"/>
      <c r="S105" s="140"/>
      <c r="T105" s="140"/>
      <c r="U105" s="140"/>
      <c r="V105" s="140"/>
      <c r="W105" s="140"/>
      <c r="X105" s="140"/>
      <c r="Y105" s="140"/>
      <c r="Z105" s="140"/>
      <c r="AB105" s="2013"/>
      <c r="AC105" s="2014"/>
      <c r="AD105" s="2015"/>
    </row>
    <row r="106" spans="1:44" ht="13.5" customHeight="1">
      <c r="A106" s="1109"/>
      <c r="B106" s="2028"/>
      <c r="C106" s="1301"/>
      <c r="D106" s="2029"/>
      <c r="E106" s="1085"/>
      <c r="G106" s="37"/>
      <c r="H106" s="37"/>
      <c r="I106" s="37"/>
      <c r="J106" s="37"/>
      <c r="K106" s="37"/>
      <c r="L106" s="37"/>
      <c r="M106" s="37"/>
      <c r="N106" s="37"/>
      <c r="O106" s="37"/>
      <c r="P106" s="37"/>
      <c r="Q106" s="37"/>
      <c r="R106" s="37"/>
      <c r="S106" s="37"/>
      <c r="T106" s="37"/>
      <c r="U106" s="37"/>
      <c r="V106" s="37"/>
      <c r="W106" s="37"/>
      <c r="X106" s="37"/>
      <c r="Y106" s="37"/>
      <c r="Z106" s="37"/>
      <c r="AA106" s="73"/>
      <c r="AB106" s="2013"/>
      <c r="AC106" s="2014"/>
      <c r="AD106" s="2015"/>
    </row>
    <row r="107" spans="1:44" ht="13.5" customHeight="1">
      <c r="A107" s="1109"/>
      <c r="B107" s="2028"/>
      <c r="C107" s="1301"/>
      <c r="D107" s="2029"/>
      <c r="E107" s="1085"/>
      <c r="G107" s="37"/>
      <c r="H107" s="37"/>
      <c r="I107" s="37"/>
      <c r="J107" s="37"/>
      <c r="K107" s="37"/>
      <c r="L107" s="37"/>
      <c r="M107" s="37"/>
      <c r="N107" s="37"/>
      <c r="O107" s="37"/>
      <c r="P107" s="37"/>
      <c r="Q107" s="37"/>
      <c r="R107" s="37"/>
      <c r="S107" s="37"/>
      <c r="T107" s="37"/>
      <c r="U107" s="37"/>
      <c r="V107" s="37"/>
      <c r="W107" s="37"/>
      <c r="X107" s="37"/>
      <c r="Y107" s="37"/>
      <c r="Z107" s="37"/>
      <c r="AA107" s="73"/>
      <c r="AB107" s="2013"/>
      <c r="AC107" s="2014"/>
      <c r="AD107" s="2015"/>
    </row>
    <row r="108" spans="1:44" ht="13.5" customHeight="1">
      <c r="A108" s="1109" t="s">
        <v>409</v>
      </c>
      <c r="B108" s="2028">
        <v>8</v>
      </c>
      <c r="C108" s="1301" t="s">
        <v>408</v>
      </c>
      <c r="D108" s="2029" t="s">
        <v>310</v>
      </c>
      <c r="E108" s="1085" t="s">
        <v>940</v>
      </c>
      <c r="G108" s="1096" t="s">
        <v>114</v>
      </c>
      <c r="H108" s="1096"/>
      <c r="I108" s="1096"/>
      <c r="J108" s="1096"/>
      <c r="K108" s="1096"/>
      <c r="L108" s="1096"/>
      <c r="M108" s="1096"/>
      <c r="N108" s="1174" t="s">
        <v>199</v>
      </c>
      <c r="O108" s="1175"/>
      <c r="P108" s="1175"/>
      <c r="Q108" s="1175"/>
      <c r="R108" s="1175"/>
      <c r="S108" s="1175"/>
      <c r="T108" s="1175"/>
      <c r="U108" s="1175"/>
      <c r="V108" s="1176"/>
      <c r="AA108" s="37"/>
      <c r="AB108" s="2013" t="s">
        <v>885</v>
      </c>
      <c r="AC108" s="2014"/>
      <c r="AD108" s="2015"/>
      <c r="AF108" s="250"/>
      <c r="AG108" s="251"/>
      <c r="AH108" s="251"/>
      <c r="AI108" s="251"/>
      <c r="AR108" s="73"/>
    </row>
    <row r="109" spans="1:44" ht="13.5" customHeight="1">
      <c r="A109" s="1109"/>
      <c r="B109" s="2028"/>
      <c r="C109" s="1301"/>
      <c r="D109" s="2029"/>
      <c r="E109" s="1085"/>
      <c r="G109" s="1096"/>
      <c r="H109" s="1096"/>
      <c r="I109" s="1096"/>
      <c r="J109" s="1096"/>
      <c r="K109" s="1096"/>
      <c r="L109" s="1096"/>
      <c r="M109" s="1096"/>
      <c r="N109" s="1177"/>
      <c r="O109" s="1178"/>
      <c r="P109" s="1178"/>
      <c r="Q109" s="1178"/>
      <c r="R109" s="1178"/>
      <c r="S109" s="1178"/>
      <c r="T109" s="1178"/>
      <c r="U109" s="1178"/>
      <c r="V109" s="1179"/>
      <c r="AA109" s="37"/>
      <c r="AB109" s="2013"/>
      <c r="AC109" s="2014"/>
      <c r="AD109" s="2015"/>
      <c r="AF109" s="72"/>
      <c r="AR109" s="73"/>
    </row>
    <row r="110" spans="1:44" ht="13.5" customHeight="1">
      <c r="A110" s="1109"/>
      <c r="B110" s="2028"/>
      <c r="C110" s="1301"/>
      <c r="D110" s="2029"/>
      <c r="E110" s="1085"/>
      <c r="G110" s="2076" t="s">
        <v>407</v>
      </c>
      <c r="H110" s="2076"/>
      <c r="I110" s="2076"/>
      <c r="J110" s="2076"/>
      <c r="K110" s="2076"/>
      <c r="L110" s="2076"/>
      <c r="M110" s="2076"/>
      <c r="N110" s="2076"/>
      <c r="O110" s="2076"/>
      <c r="P110" s="2076"/>
      <c r="Q110" s="2076"/>
      <c r="R110" s="2076"/>
      <c r="S110" s="2076"/>
      <c r="T110" s="2076"/>
      <c r="U110" s="2076"/>
      <c r="V110" s="2076"/>
      <c r="W110" s="2076"/>
      <c r="X110" s="2076"/>
      <c r="Y110" s="2076"/>
      <c r="Z110" s="2076"/>
      <c r="AB110" s="2013"/>
      <c r="AC110" s="2014"/>
      <c r="AD110" s="2015"/>
      <c r="AF110" s="72"/>
      <c r="AR110" s="73"/>
    </row>
    <row r="111" spans="1:44" ht="13.5" customHeight="1">
      <c r="A111" s="1109"/>
      <c r="B111" s="2028"/>
      <c r="C111" s="1301"/>
      <c r="D111" s="2029"/>
      <c r="E111" s="1085"/>
      <c r="G111" s="1746"/>
      <c r="H111" s="1747"/>
      <c r="I111" s="1747"/>
      <c r="J111" s="1747"/>
      <c r="K111" s="1747"/>
      <c r="L111" s="1747"/>
      <c r="M111" s="1747"/>
      <c r="N111" s="1747"/>
      <c r="O111" s="1747"/>
      <c r="P111" s="1747"/>
      <c r="Q111" s="1747"/>
      <c r="R111" s="1747"/>
      <c r="S111" s="1747"/>
      <c r="T111" s="1747"/>
      <c r="U111" s="1747"/>
      <c r="V111" s="1747"/>
      <c r="W111" s="1747"/>
      <c r="X111" s="1747"/>
      <c r="Y111" s="1747"/>
      <c r="Z111" s="1748"/>
      <c r="AA111" s="37"/>
      <c r="AB111" s="2013"/>
      <c r="AC111" s="2014"/>
      <c r="AD111" s="2015"/>
      <c r="AF111" s="252"/>
      <c r="AG111" s="253"/>
      <c r="AI111" s="116"/>
      <c r="AR111" s="73"/>
    </row>
    <row r="112" spans="1:44" ht="13.5" customHeight="1">
      <c r="A112" s="1109"/>
      <c r="B112" s="2028"/>
      <c r="C112" s="1301"/>
      <c r="D112" s="2029"/>
      <c r="E112" s="1085"/>
      <c r="G112" s="1749"/>
      <c r="H112" s="1750"/>
      <c r="I112" s="1750"/>
      <c r="J112" s="1750"/>
      <c r="K112" s="1750"/>
      <c r="L112" s="1750"/>
      <c r="M112" s="1750"/>
      <c r="N112" s="1750"/>
      <c r="O112" s="1750"/>
      <c r="P112" s="1750"/>
      <c r="Q112" s="1750"/>
      <c r="R112" s="1750"/>
      <c r="S112" s="1750"/>
      <c r="T112" s="1750"/>
      <c r="U112" s="1750"/>
      <c r="V112" s="1750"/>
      <c r="W112" s="1750"/>
      <c r="X112" s="1750"/>
      <c r="Y112" s="1750"/>
      <c r="Z112" s="1751"/>
      <c r="AA112" s="37"/>
      <c r="AB112" s="2013"/>
      <c r="AC112" s="2014"/>
      <c r="AD112" s="2015"/>
      <c r="AF112" s="254"/>
      <c r="AG112" s="255"/>
      <c r="AH112" s="255"/>
      <c r="AI112" s="255"/>
      <c r="AJ112" s="255"/>
      <c r="AK112" s="255"/>
      <c r="AL112" s="255"/>
      <c r="AM112" s="255"/>
      <c r="AN112" s="255"/>
      <c r="AO112" s="255"/>
      <c r="AP112" s="84"/>
      <c r="AQ112" s="255"/>
      <c r="AR112" s="256"/>
    </row>
    <row r="113" spans="1:53" ht="13.5" customHeight="1">
      <c r="A113" s="1109"/>
      <c r="B113" s="2028"/>
      <c r="C113" s="1301"/>
      <c r="D113" s="2029"/>
      <c r="E113" s="1085"/>
      <c r="G113" s="1752"/>
      <c r="H113" s="1753"/>
      <c r="I113" s="1753"/>
      <c r="J113" s="1753"/>
      <c r="K113" s="1753"/>
      <c r="L113" s="1753"/>
      <c r="M113" s="1753"/>
      <c r="N113" s="1753"/>
      <c r="O113" s="1753"/>
      <c r="P113" s="1753"/>
      <c r="Q113" s="1753"/>
      <c r="R113" s="1753"/>
      <c r="S113" s="1753"/>
      <c r="T113" s="1753"/>
      <c r="U113" s="1753"/>
      <c r="V113" s="1753"/>
      <c r="W113" s="1753"/>
      <c r="X113" s="1753"/>
      <c r="Y113" s="1753"/>
      <c r="Z113" s="1754"/>
      <c r="AB113" s="2013"/>
      <c r="AC113" s="2014"/>
      <c r="AD113" s="2015"/>
    </row>
    <row r="114" spans="1:53" ht="13.5" customHeight="1">
      <c r="A114" s="1109"/>
      <c r="B114" s="2028"/>
      <c r="C114" s="1301"/>
      <c r="D114" s="2029"/>
      <c r="E114" s="1085"/>
      <c r="G114" s="274"/>
      <c r="H114" s="274"/>
      <c r="I114" s="274"/>
      <c r="J114" s="274"/>
      <c r="K114" s="274"/>
      <c r="L114" s="274"/>
      <c r="M114" s="274"/>
      <c r="N114" s="274"/>
      <c r="O114" s="274"/>
      <c r="P114" s="274"/>
      <c r="Q114" s="274"/>
      <c r="R114" s="274"/>
      <c r="S114" s="274"/>
      <c r="T114" s="274"/>
      <c r="U114" s="274"/>
      <c r="V114" s="274"/>
      <c r="W114" s="274"/>
      <c r="X114" s="274"/>
      <c r="Y114" s="274"/>
      <c r="Z114" s="274"/>
      <c r="AB114" s="2013"/>
      <c r="AC114" s="2014"/>
      <c r="AD114" s="2015"/>
    </row>
    <row r="115" spans="1:53" ht="13.5" customHeight="1">
      <c r="A115" s="1109"/>
      <c r="B115" s="2028"/>
      <c r="C115" s="1301"/>
      <c r="D115" s="2029"/>
      <c r="E115" s="1085"/>
      <c r="G115" s="2077" t="s">
        <v>406</v>
      </c>
      <c r="H115" s="2077"/>
      <c r="I115" s="2077"/>
      <c r="J115" s="2077"/>
      <c r="K115" s="2077"/>
      <c r="L115" s="2077"/>
      <c r="M115" s="2077"/>
      <c r="N115" s="2077"/>
      <c r="O115" s="2077"/>
      <c r="P115" s="2077"/>
      <c r="Q115" s="2077"/>
      <c r="R115" s="2077"/>
      <c r="S115" s="2077"/>
      <c r="T115" s="2077"/>
      <c r="U115" s="2077"/>
      <c r="V115" s="2077"/>
      <c r="W115" s="2077"/>
      <c r="X115" s="2077"/>
      <c r="Y115" s="2077"/>
      <c r="Z115" s="2077"/>
      <c r="AB115" s="2013"/>
      <c r="AC115" s="2014"/>
      <c r="AD115" s="2015"/>
    </row>
    <row r="116" spans="1:53" ht="13.5" customHeight="1">
      <c r="A116" s="1109"/>
      <c r="B116" s="2028"/>
      <c r="C116" s="1301"/>
      <c r="D116" s="2029"/>
      <c r="E116" s="1085"/>
      <c r="G116" s="1746"/>
      <c r="H116" s="1747"/>
      <c r="I116" s="1747"/>
      <c r="J116" s="1747"/>
      <c r="K116" s="1747"/>
      <c r="L116" s="1747"/>
      <c r="M116" s="1747"/>
      <c r="N116" s="1747"/>
      <c r="O116" s="1747"/>
      <c r="P116" s="1747"/>
      <c r="Q116" s="1747"/>
      <c r="R116" s="1747"/>
      <c r="S116" s="1747"/>
      <c r="T116" s="1747"/>
      <c r="U116" s="1747"/>
      <c r="V116" s="1747"/>
      <c r="W116" s="1747"/>
      <c r="X116" s="1747"/>
      <c r="Y116" s="1747"/>
      <c r="Z116" s="1748"/>
      <c r="AB116" s="2013"/>
      <c r="AC116" s="2014"/>
      <c r="AD116" s="2015"/>
    </row>
    <row r="117" spans="1:53" ht="13.5" customHeight="1">
      <c r="A117" s="1109"/>
      <c r="B117" s="2028"/>
      <c r="C117" s="1301"/>
      <c r="D117" s="2029"/>
      <c r="E117" s="1085"/>
      <c r="G117" s="1749"/>
      <c r="H117" s="1750"/>
      <c r="I117" s="1750"/>
      <c r="J117" s="1750"/>
      <c r="K117" s="1750"/>
      <c r="L117" s="1750"/>
      <c r="M117" s="1750"/>
      <c r="N117" s="1750"/>
      <c r="O117" s="1750"/>
      <c r="P117" s="1750"/>
      <c r="Q117" s="1750"/>
      <c r="R117" s="1750"/>
      <c r="S117" s="1750"/>
      <c r="T117" s="1750"/>
      <c r="U117" s="1750"/>
      <c r="V117" s="1750"/>
      <c r="W117" s="1750"/>
      <c r="X117" s="1750"/>
      <c r="Y117" s="1750"/>
      <c r="Z117" s="1751"/>
      <c r="AB117" s="2013"/>
      <c r="AC117" s="2014"/>
      <c r="AD117" s="2015"/>
    </row>
    <row r="118" spans="1:53" ht="13.5" customHeight="1">
      <c r="A118" s="1109"/>
      <c r="B118" s="2028"/>
      <c r="C118" s="1301"/>
      <c r="D118" s="2029"/>
      <c r="E118" s="1085"/>
      <c r="G118" s="1752"/>
      <c r="H118" s="1753"/>
      <c r="I118" s="1753"/>
      <c r="J118" s="1753"/>
      <c r="K118" s="1753"/>
      <c r="L118" s="1753"/>
      <c r="M118" s="1753"/>
      <c r="N118" s="1753"/>
      <c r="O118" s="1753"/>
      <c r="P118" s="1753"/>
      <c r="Q118" s="1753"/>
      <c r="R118" s="1753"/>
      <c r="S118" s="1753"/>
      <c r="T118" s="1753"/>
      <c r="U118" s="1753"/>
      <c r="V118" s="1753"/>
      <c r="W118" s="1753"/>
      <c r="X118" s="1753"/>
      <c r="Y118" s="1753"/>
      <c r="Z118" s="1754"/>
      <c r="AA118" s="73"/>
      <c r="AB118" s="2013"/>
      <c r="AC118" s="2014"/>
      <c r="AD118" s="2015"/>
    </row>
    <row r="119" spans="1:53" ht="12" customHeight="1">
      <c r="A119" s="1109"/>
      <c r="B119" s="2028"/>
      <c r="C119" s="1301"/>
      <c r="D119" s="2029"/>
      <c r="E119" s="1085"/>
      <c r="G119" s="37"/>
      <c r="H119" s="37"/>
      <c r="I119" s="37"/>
      <c r="J119" s="37"/>
      <c r="K119" s="37"/>
      <c r="L119" s="37"/>
      <c r="M119" s="37"/>
      <c r="N119" s="37"/>
      <c r="O119" s="37"/>
      <c r="P119" s="37"/>
      <c r="Q119" s="37"/>
      <c r="R119" s="37"/>
      <c r="S119" s="37"/>
      <c r="T119" s="37"/>
      <c r="U119" s="37"/>
      <c r="V119" s="37"/>
      <c r="W119" s="37"/>
      <c r="X119" s="37"/>
      <c r="Y119" s="37"/>
      <c r="Z119" s="37"/>
      <c r="AA119" s="73"/>
      <c r="AB119" s="2013"/>
      <c r="AC119" s="2014"/>
      <c r="AD119" s="2015"/>
    </row>
    <row r="120" spans="1:53" customFormat="1" ht="6.6" customHeight="1">
      <c r="A120" s="90"/>
      <c r="B120" s="179"/>
      <c r="C120" s="112"/>
      <c r="D120" s="134"/>
      <c r="E120" s="169"/>
      <c r="F120" s="84"/>
      <c r="G120" s="84"/>
      <c r="H120" s="84"/>
      <c r="I120" s="84"/>
      <c r="J120" s="84"/>
      <c r="K120" s="84"/>
      <c r="L120" s="84"/>
      <c r="M120" s="84"/>
      <c r="N120" s="84"/>
      <c r="O120" s="84"/>
      <c r="P120" s="84"/>
      <c r="Q120" s="84"/>
      <c r="R120" s="84"/>
      <c r="S120" s="84"/>
      <c r="T120" s="84"/>
      <c r="U120" s="84"/>
      <c r="V120" s="84"/>
      <c r="W120" s="84"/>
      <c r="X120" s="84"/>
      <c r="Y120" s="84"/>
      <c r="Z120" s="84"/>
      <c r="AA120" s="84"/>
      <c r="AB120" s="264"/>
      <c r="AC120" s="265"/>
      <c r="AD120" s="266"/>
      <c r="AE120" s="1"/>
      <c r="AF120" s="1"/>
      <c r="AG120" s="1"/>
      <c r="AH120" s="1"/>
      <c r="AI120" s="1"/>
      <c r="AJ120" s="1"/>
      <c r="AK120" s="1"/>
      <c r="AL120" s="1"/>
      <c r="AM120" s="1"/>
      <c r="AN120" s="1"/>
      <c r="AO120" s="1"/>
      <c r="AP120" s="1"/>
      <c r="AQ120" s="1"/>
      <c r="AR120" s="1"/>
      <c r="AS120" s="1"/>
      <c r="AT120" s="1"/>
      <c r="AU120" s="1"/>
      <c r="AV120" s="1"/>
      <c r="AW120" s="1"/>
      <c r="AX120" s="1"/>
      <c r="AY120" s="1"/>
      <c r="AZ120" s="1"/>
      <c r="BA120" s="1"/>
    </row>
    <row r="121" spans="1:53" customFormat="1" ht="6.6" customHeight="1">
      <c r="A121" s="426"/>
      <c r="B121" s="910"/>
      <c r="C121" s="407"/>
      <c r="D121" s="919"/>
      <c r="E121" s="405"/>
      <c r="F121" s="417"/>
      <c r="G121" s="417"/>
      <c r="H121" s="417"/>
      <c r="I121" s="417"/>
      <c r="J121" s="417"/>
      <c r="K121" s="417"/>
      <c r="L121" s="417"/>
      <c r="M121" s="417"/>
      <c r="N121" s="417"/>
      <c r="O121" s="417"/>
      <c r="P121" s="417"/>
      <c r="Q121" s="417"/>
      <c r="R121" s="417"/>
      <c r="S121" s="417"/>
      <c r="T121" s="417"/>
      <c r="U121" s="417"/>
      <c r="V121" s="417"/>
      <c r="W121" s="417"/>
      <c r="X121" s="417"/>
      <c r="Y121" s="417"/>
      <c r="Z121" s="417"/>
      <c r="AA121" s="417"/>
      <c r="AB121" s="913"/>
      <c r="AC121" s="914"/>
      <c r="AD121" s="915"/>
      <c r="AE121" s="1"/>
      <c r="AF121" s="1"/>
      <c r="AG121" s="1"/>
      <c r="AH121" s="1"/>
      <c r="AI121" s="1"/>
      <c r="AJ121" s="1"/>
      <c r="AK121" s="1"/>
      <c r="AL121" s="1"/>
      <c r="AM121" s="1"/>
      <c r="AN121" s="1"/>
      <c r="AO121" s="1"/>
      <c r="AP121" s="1"/>
      <c r="AQ121" s="1"/>
      <c r="AR121" s="1"/>
      <c r="AS121" s="1"/>
      <c r="AT121" s="1"/>
      <c r="AU121" s="1"/>
      <c r="AV121" s="1"/>
      <c r="AW121" s="1"/>
      <c r="AX121" s="1"/>
      <c r="AY121" s="1"/>
      <c r="AZ121" s="1"/>
      <c r="BA121" s="1"/>
    </row>
    <row r="122" spans="1:53" ht="13.5" customHeight="1">
      <c r="A122" s="1109" t="s">
        <v>594</v>
      </c>
      <c r="B122" s="2028">
        <v>9</v>
      </c>
      <c r="C122" s="1090" t="s">
        <v>403</v>
      </c>
      <c r="D122" s="1504" t="s">
        <v>311</v>
      </c>
      <c r="E122" s="1085" t="s">
        <v>941</v>
      </c>
      <c r="G122" s="1096" t="s">
        <v>114</v>
      </c>
      <c r="H122" s="1096"/>
      <c r="I122" s="1096"/>
      <c r="J122" s="1096"/>
      <c r="K122" s="1096"/>
      <c r="L122" s="1096"/>
      <c r="M122" s="1096"/>
      <c r="N122" s="1174" t="s">
        <v>199</v>
      </c>
      <c r="O122" s="1175"/>
      <c r="P122" s="1175"/>
      <c r="Q122" s="1175"/>
      <c r="R122" s="1175"/>
      <c r="S122" s="1175"/>
      <c r="T122" s="1175"/>
      <c r="U122" s="1175"/>
      <c r="V122" s="1176"/>
      <c r="W122" s="37"/>
      <c r="X122" s="37"/>
      <c r="Y122" s="37"/>
      <c r="Z122" s="37"/>
      <c r="AA122" s="37"/>
      <c r="AB122" s="2013" t="s">
        <v>885</v>
      </c>
      <c r="AC122" s="2014"/>
      <c r="AD122" s="2015"/>
      <c r="AF122" s="250"/>
      <c r="AG122" s="251"/>
      <c r="AH122" s="251"/>
      <c r="AI122" s="251"/>
      <c r="AR122" s="73"/>
    </row>
    <row r="123" spans="1:53" ht="13.5" customHeight="1">
      <c r="A123" s="1109"/>
      <c r="B123" s="2028"/>
      <c r="C123" s="1090"/>
      <c r="D123" s="1504"/>
      <c r="E123" s="1085"/>
      <c r="G123" s="1096"/>
      <c r="H123" s="1096"/>
      <c r="I123" s="1096"/>
      <c r="J123" s="1096"/>
      <c r="K123" s="1096"/>
      <c r="L123" s="1096"/>
      <c r="M123" s="1096"/>
      <c r="N123" s="1177"/>
      <c r="O123" s="1178"/>
      <c r="P123" s="1178"/>
      <c r="Q123" s="1178"/>
      <c r="R123" s="1178"/>
      <c r="S123" s="1178"/>
      <c r="T123" s="1178"/>
      <c r="U123" s="1178"/>
      <c r="V123" s="1179"/>
      <c r="W123" s="37"/>
      <c r="X123" s="37"/>
      <c r="Y123" s="37"/>
      <c r="Z123" s="37"/>
      <c r="AA123" s="37"/>
      <c r="AB123" s="2013"/>
      <c r="AC123" s="2014"/>
      <c r="AD123" s="2015"/>
      <c r="AF123" s="72"/>
      <c r="AR123" s="73"/>
    </row>
    <row r="124" spans="1:53" ht="13.5" customHeight="1">
      <c r="A124" s="1109"/>
      <c r="B124" s="2028"/>
      <c r="C124" s="1090"/>
      <c r="D124" s="1504"/>
      <c r="E124" s="1085"/>
      <c r="AB124" s="2013"/>
      <c r="AC124" s="2014"/>
      <c r="AD124" s="2015"/>
      <c r="AF124" s="72"/>
      <c r="AR124" s="73"/>
    </row>
    <row r="125" spans="1:53" ht="13.5" customHeight="1">
      <c r="A125" s="1109"/>
      <c r="B125" s="2028"/>
      <c r="C125" s="1090"/>
      <c r="D125" s="1504"/>
      <c r="E125" s="1085"/>
      <c r="G125" s="2087" t="s">
        <v>402</v>
      </c>
      <c r="H125" s="2088"/>
      <c r="I125" s="2088"/>
      <c r="J125" s="2088"/>
      <c r="K125" s="2088"/>
      <c r="L125" s="2088"/>
      <c r="M125" s="2088"/>
      <c r="N125" s="2088"/>
      <c r="O125" s="2088"/>
      <c r="P125" s="2088"/>
      <c r="Q125" s="2088"/>
      <c r="R125" s="2088"/>
      <c r="S125" s="2089"/>
      <c r="T125" s="2087" t="s">
        <v>401</v>
      </c>
      <c r="U125" s="2088"/>
      <c r="V125" s="2088"/>
      <c r="W125" s="2088"/>
      <c r="X125" s="2088"/>
      <c r="Y125" s="2088"/>
      <c r="Z125" s="2089"/>
      <c r="AA125" s="37"/>
      <c r="AB125" s="2013"/>
      <c r="AC125" s="2014"/>
      <c r="AD125" s="2015"/>
      <c r="AF125" s="252"/>
      <c r="AG125" s="253"/>
      <c r="AI125" s="116"/>
      <c r="AR125" s="73"/>
    </row>
    <row r="126" spans="1:53" ht="13.5" customHeight="1">
      <c r="A126" s="1109"/>
      <c r="B126" s="2028"/>
      <c r="C126" s="1090"/>
      <c r="D126" s="1504"/>
      <c r="E126" s="1085"/>
      <c r="G126" s="2042"/>
      <c r="H126" s="2043"/>
      <c r="I126" s="2043"/>
      <c r="J126" s="2043"/>
      <c r="K126" s="2043"/>
      <c r="L126" s="2043"/>
      <c r="M126" s="2043"/>
      <c r="N126" s="2043"/>
      <c r="O126" s="2043"/>
      <c r="P126" s="2043"/>
      <c r="Q126" s="2043"/>
      <c r="R126" s="2043"/>
      <c r="S126" s="2090"/>
      <c r="T126" s="2091"/>
      <c r="U126" s="2092"/>
      <c r="V126" s="2092"/>
      <c r="W126" s="2092"/>
      <c r="X126" s="2092"/>
      <c r="Y126" s="2092"/>
      <c r="Z126" s="592" t="s">
        <v>400</v>
      </c>
      <c r="AA126" s="37"/>
      <c r="AB126" s="2013"/>
      <c r="AC126" s="2014"/>
      <c r="AD126" s="2015"/>
      <c r="AF126" s="254"/>
      <c r="AG126" s="255"/>
      <c r="AH126" s="255"/>
      <c r="AI126" s="255"/>
      <c r="AJ126" s="255"/>
      <c r="AK126" s="255"/>
      <c r="AL126" s="255"/>
      <c r="AM126" s="255"/>
      <c r="AN126" s="255"/>
      <c r="AO126" s="255"/>
      <c r="AP126" s="84"/>
      <c r="AQ126" s="255"/>
      <c r="AR126" s="256"/>
    </row>
    <row r="127" spans="1:53" ht="13.5" customHeight="1">
      <c r="A127" s="1109"/>
      <c r="B127" s="2028"/>
      <c r="C127" s="1090"/>
      <c r="D127" s="1504"/>
      <c r="E127" s="1085"/>
      <c r="G127" s="2042"/>
      <c r="H127" s="2043"/>
      <c r="I127" s="2043"/>
      <c r="J127" s="2043"/>
      <c r="K127" s="2043"/>
      <c r="L127" s="2043"/>
      <c r="M127" s="2043"/>
      <c r="N127" s="2043"/>
      <c r="O127" s="2043"/>
      <c r="P127" s="2043"/>
      <c r="Q127" s="2043"/>
      <c r="R127" s="2043"/>
      <c r="S127" s="2090"/>
      <c r="T127" s="2091"/>
      <c r="U127" s="2092"/>
      <c r="V127" s="2092"/>
      <c r="W127" s="2092"/>
      <c r="X127" s="2092"/>
      <c r="Y127" s="2092"/>
      <c r="Z127" s="592" t="s">
        <v>400</v>
      </c>
      <c r="AB127" s="2013"/>
      <c r="AC127" s="2014"/>
      <c r="AD127" s="2015"/>
    </row>
    <row r="128" spans="1:53" ht="13.5" customHeight="1">
      <c r="A128" s="1109"/>
      <c r="B128" s="2028"/>
      <c r="C128" s="1090"/>
      <c r="D128" s="1504"/>
      <c r="E128" s="1085"/>
      <c r="G128" s="2042"/>
      <c r="H128" s="2043"/>
      <c r="I128" s="2043"/>
      <c r="J128" s="2043"/>
      <c r="K128" s="2043"/>
      <c r="L128" s="2043"/>
      <c r="M128" s="2043"/>
      <c r="N128" s="2043"/>
      <c r="O128" s="2043"/>
      <c r="P128" s="2043"/>
      <c r="Q128" s="2043"/>
      <c r="R128" s="2043"/>
      <c r="S128" s="2090"/>
      <c r="T128" s="2091"/>
      <c r="U128" s="2092"/>
      <c r="V128" s="2092"/>
      <c r="W128" s="2092"/>
      <c r="X128" s="2092"/>
      <c r="Y128" s="2092"/>
      <c r="Z128" s="592" t="s">
        <v>400</v>
      </c>
      <c r="AA128" s="73"/>
      <c r="AB128" s="2013"/>
      <c r="AC128" s="2014"/>
      <c r="AD128" s="2015"/>
    </row>
    <row r="129" spans="1:44" ht="13.5" customHeight="1">
      <c r="A129" s="1109"/>
      <c r="B129" s="2028"/>
      <c r="C129" s="1090"/>
      <c r="D129" s="1504"/>
      <c r="E129" s="1085"/>
      <c r="G129" s="37"/>
      <c r="H129" s="37"/>
      <c r="I129" s="37"/>
      <c r="J129" s="37"/>
      <c r="K129" s="37"/>
      <c r="L129" s="37"/>
      <c r="M129" s="37"/>
      <c r="N129" s="37"/>
      <c r="O129" s="37"/>
      <c r="P129" s="37"/>
      <c r="Q129" s="37"/>
      <c r="R129" s="37"/>
      <c r="S129" s="37"/>
      <c r="T129" s="37"/>
      <c r="U129" s="37"/>
      <c r="V129" s="37"/>
      <c r="W129" s="37"/>
      <c r="X129" s="37"/>
      <c r="Y129" s="37"/>
      <c r="Z129" s="37"/>
      <c r="AA129" s="73"/>
      <c r="AB129" s="2013"/>
      <c r="AC129" s="2014"/>
      <c r="AD129" s="2015"/>
    </row>
    <row r="130" spans="1:44">
      <c r="A130" s="83"/>
      <c r="B130" s="180"/>
      <c r="C130" s="257"/>
      <c r="D130" s="258"/>
      <c r="E130" s="81"/>
      <c r="G130" s="37"/>
      <c r="H130" s="37"/>
      <c r="I130" s="37"/>
      <c r="J130" s="37"/>
      <c r="K130" s="37"/>
      <c r="L130" s="37"/>
      <c r="M130" s="37"/>
      <c r="N130" s="37"/>
      <c r="O130" s="37"/>
      <c r="P130" s="37"/>
      <c r="Q130" s="37"/>
      <c r="R130" s="37"/>
      <c r="S130" s="37"/>
      <c r="T130" s="37"/>
      <c r="U130" s="37"/>
      <c r="V130" s="37"/>
      <c r="W130" s="37"/>
      <c r="X130" s="37"/>
      <c r="Y130" s="37"/>
      <c r="Z130" s="37"/>
      <c r="AB130" s="259"/>
      <c r="AC130" s="260"/>
      <c r="AD130" s="261"/>
    </row>
    <row r="131" spans="1:44" ht="13.5" customHeight="1">
      <c r="A131" s="1109"/>
      <c r="B131" s="2028">
        <v>10</v>
      </c>
      <c r="C131" s="1301" t="s">
        <v>399</v>
      </c>
      <c r="D131" s="2029" t="s">
        <v>311</v>
      </c>
      <c r="E131" s="1085" t="s">
        <v>688</v>
      </c>
      <c r="G131" s="1096" t="s">
        <v>114</v>
      </c>
      <c r="H131" s="1096"/>
      <c r="I131" s="1096"/>
      <c r="J131" s="1096"/>
      <c r="K131" s="1096"/>
      <c r="L131" s="1096"/>
      <c r="M131" s="1096"/>
      <c r="N131" s="1174" t="s">
        <v>488</v>
      </c>
      <c r="O131" s="1175"/>
      <c r="P131" s="1175"/>
      <c r="Q131" s="1175"/>
      <c r="R131" s="1175"/>
      <c r="S131" s="1175"/>
      <c r="T131" s="1175"/>
      <c r="U131" s="1175"/>
      <c r="V131" s="1176"/>
      <c r="W131" s="37"/>
      <c r="X131" s="37"/>
      <c r="Y131" s="37"/>
      <c r="Z131" s="37"/>
      <c r="AA131" s="37"/>
      <c r="AB131" s="2013" t="s">
        <v>885</v>
      </c>
      <c r="AC131" s="2014"/>
      <c r="AD131" s="2015"/>
      <c r="AF131" s="250"/>
      <c r="AG131" s="251"/>
      <c r="AH131" s="251"/>
      <c r="AI131" s="251"/>
      <c r="AR131" s="73"/>
    </row>
    <row r="132" spans="1:44" ht="13.5" customHeight="1">
      <c r="A132" s="1109"/>
      <c r="B132" s="2028"/>
      <c r="C132" s="1301"/>
      <c r="D132" s="2029"/>
      <c r="E132" s="1085"/>
      <c r="G132" s="1096"/>
      <c r="H132" s="1096"/>
      <c r="I132" s="1096"/>
      <c r="J132" s="1096"/>
      <c r="K132" s="1096"/>
      <c r="L132" s="1096"/>
      <c r="M132" s="1096"/>
      <c r="N132" s="1177"/>
      <c r="O132" s="1178"/>
      <c r="P132" s="1178"/>
      <c r="Q132" s="1178"/>
      <c r="R132" s="1178"/>
      <c r="S132" s="1178"/>
      <c r="T132" s="1178"/>
      <c r="U132" s="1178"/>
      <c r="V132" s="1179"/>
      <c r="W132" s="37"/>
      <c r="X132" s="37"/>
      <c r="Y132" s="37"/>
      <c r="Z132" s="37"/>
      <c r="AA132" s="37"/>
      <c r="AB132" s="2013"/>
      <c r="AC132" s="2014"/>
      <c r="AD132" s="2015"/>
      <c r="AF132" s="72"/>
      <c r="AR132" s="73"/>
    </row>
    <row r="133" spans="1:44" ht="13.5" customHeight="1">
      <c r="A133" s="1109"/>
      <c r="B133" s="2028"/>
      <c r="C133" s="1301"/>
      <c r="D133" s="2029"/>
      <c r="E133" s="1085"/>
      <c r="AB133" s="2013"/>
      <c r="AC133" s="2014"/>
      <c r="AD133" s="2015"/>
      <c r="AF133" s="72"/>
      <c r="AR133" s="73"/>
    </row>
    <row r="134" spans="1:44" ht="13.5" customHeight="1">
      <c r="A134" s="1109"/>
      <c r="B134" s="2028"/>
      <c r="C134" s="1301"/>
      <c r="D134" s="2029"/>
      <c r="E134" s="1085"/>
      <c r="G134" s="2086" t="s">
        <v>750</v>
      </c>
      <c r="H134" s="2086"/>
      <c r="I134" s="2086"/>
      <c r="J134" s="2086"/>
      <c r="K134" s="2086"/>
      <c r="L134" s="2086"/>
      <c r="M134" s="2086"/>
      <c r="N134" s="2086"/>
      <c r="O134" s="2086"/>
      <c r="P134" s="2086"/>
      <c r="Q134" s="2086"/>
      <c r="R134" s="2086"/>
      <c r="S134" s="37"/>
      <c r="T134" s="37"/>
      <c r="U134" s="37"/>
      <c r="V134" s="37"/>
      <c r="W134" s="37"/>
      <c r="X134" s="37"/>
      <c r="Y134" s="37"/>
      <c r="Z134" s="37"/>
      <c r="AA134" s="73"/>
      <c r="AB134" s="2013"/>
      <c r="AC134" s="2014"/>
      <c r="AD134" s="2015"/>
    </row>
    <row r="135" spans="1:44" ht="13.5" customHeight="1">
      <c r="A135" s="1109"/>
      <c r="B135" s="2028"/>
      <c r="C135" s="1301"/>
      <c r="D135" s="2029"/>
      <c r="E135" s="1085" t="s">
        <v>689</v>
      </c>
      <c r="G135" s="2087" t="s">
        <v>396</v>
      </c>
      <c r="H135" s="2088"/>
      <c r="I135" s="2088"/>
      <c r="J135" s="2089"/>
      <c r="K135" s="2087" t="s">
        <v>395</v>
      </c>
      <c r="L135" s="2088"/>
      <c r="M135" s="2088"/>
      <c r="N135" s="2088"/>
      <c r="O135" s="2088"/>
      <c r="P135" s="2088"/>
      <c r="Q135" s="2089"/>
      <c r="R135" s="2087" t="s">
        <v>751</v>
      </c>
      <c r="S135" s="2088"/>
      <c r="T135" s="2088"/>
      <c r="U135" s="2088"/>
      <c r="V135" s="2088"/>
      <c r="W135" s="2088"/>
      <c r="X135" s="2088"/>
      <c r="Y135" s="2088"/>
      <c r="Z135" s="2089"/>
      <c r="AA135" s="37"/>
      <c r="AB135" s="2013"/>
      <c r="AC135" s="2014"/>
      <c r="AD135" s="2015"/>
      <c r="AF135" s="250"/>
      <c r="AG135" s="251"/>
      <c r="AH135" s="251"/>
      <c r="AI135" s="251"/>
      <c r="AR135" s="73"/>
    </row>
    <row r="136" spans="1:44" ht="13.5" customHeight="1">
      <c r="A136" s="1109"/>
      <c r="B136" s="2028"/>
      <c r="C136" s="1301"/>
      <c r="D136" s="2029"/>
      <c r="E136" s="1085"/>
      <c r="G136" s="2097" t="s">
        <v>752</v>
      </c>
      <c r="H136" s="2098"/>
      <c r="I136" s="2098"/>
      <c r="J136" s="2099"/>
      <c r="K136" s="2093"/>
      <c r="L136" s="2094"/>
      <c r="M136" s="2094"/>
      <c r="N136" s="2094"/>
      <c r="O136" s="2094"/>
      <c r="P136" s="2094"/>
      <c r="Q136" s="2095"/>
      <c r="R136" s="2096"/>
      <c r="S136" s="2096"/>
      <c r="T136" s="592" t="s">
        <v>400</v>
      </c>
      <c r="U136" s="1118" t="s">
        <v>864</v>
      </c>
      <c r="V136" s="1119"/>
      <c r="W136" s="1119"/>
      <c r="X136" s="1119"/>
      <c r="Y136" s="1119"/>
      <c r="Z136" s="1120"/>
      <c r="AA136" s="37"/>
      <c r="AB136" s="2013"/>
      <c r="AC136" s="2014"/>
      <c r="AD136" s="2015"/>
      <c r="AF136" s="72"/>
      <c r="AR136" s="73"/>
    </row>
    <row r="137" spans="1:44" ht="13.5" customHeight="1">
      <c r="A137" s="1109"/>
      <c r="B137" s="2028"/>
      <c r="C137" s="1301"/>
      <c r="D137" s="2029"/>
      <c r="E137" s="1085"/>
      <c r="G137" s="2097" t="s">
        <v>752</v>
      </c>
      <c r="H137" s="2098"/>
      <c r="I137" s="2098"/>
      <c r="J137" s="2099"/>
      <c r="K137" s="2093"/>
      <c r="L137" s="2094"/>
      <c r="M137" s="2094"/>
      <c r="N137" s="2094"/>
      <c r="O137" s="2094"/>
      <c r="P137" s="2094"/>
      <c r="Q137" s="2095"/>
      <c r="R137" s="2096"/>
      <c r="S137" s="2096"/>
      <c r="T137" s="592" t="s">
        <v>400</v>
      </c>
      <c r="U137" s="1118" t="s">
        <v>864</v>
      </c>
      <c r="V137" s="1119"/>
      <c r="W137" s="1119"/>
      <c r="X137" s="1119"/>
      <c r="Y137" s="1119"/>
      <c r="Z137" s="1120"/>
      <c r="AB137" s="2013"/>
      <c r="AC137" s="2014"/>
      <c r="AD137" s="2015"/>
      <c r="AF137" s="72"/>
      <c r="AR137" s="73"/>
    </row>
    <row r="138" spans="1:44" ht="13.5" customHeight="1">
      <c r="A138" s="1109"/>
      <c r="B138" s="2028"/>
      <c r="C138" s="1301"/>
      <c r="D138" s="2029"/>
      <c r="E138" s="1085" t="s">
        <v>690</v>
      </c>
      <c r="G138" s="2097" t="s">
        <v>752</v>
      </c>
      <c r="H138" s="2098"/>
      <c r="I138" s="2098"/>
      <c r="J138" s="2099"/>
      <c r="K138" s="2093"/>
      <c r="L138" s="2094"/>
      <c r="M138" s="2094"/>
      <c r="N138" s="2094"/>
      <c r="O138" s="2094"/>
      <c r="P138" s="2094"/>
      <c r="Q138" s="2095"/>
      <c r="R138" s="2096"/>
      <c r="S138" s="2096"/>
      <c r="T138" s="592" t="s">
        <v>400</v>
      </c>
      <c r="U138" s="1118" t="s">
        <v>864</v>
      </c>
      <c r="V138" s="1119"/>
      <c r="W138" s="1119"/>
      <c r="X138" s="1119"/>
      <c r="Y138" s="1119"/>
      <c r="Z138" s="1120"/>
      <c r="AA138" s="37"/>
      <c r="AB138" s="2013"/>
      <c r="AC138" s="2014"/>
      <c r="AD138" s="2015"/>
      <c r="AF138" s="250"/>
      <c r="AG138" s="251"/>
      <c r="AH138" s="251"/>
      <c r="AI138" s="251"/>
      <c r="AR138" s="73"/>
    </row>
    <row r="139" spans="1:44" ht="13.5" customHeight="1">
      <c r="A139" s="1109"/>
      <c r="B139" s="2028"/>
      <c r="C139" s="1301"/>
      <c r="D139" s="2029"/>
      <c r="E139" s="1085"/>
      <c r="G139" s="2097" t="s">
        <v>752</v>
      </c>
      <c r="H139" s="2098"/>
      <c r="I139" s="2098"/>
      <c r="J139" s="2099"/>
      <c r="K139" s="2093"/>
      <c r="L139" s="2094"/>
      <c r="M139" s="2094"/>
      <c r="N139" s="2094"/>
      <c r="O139" s="2094"/>
      <c r="P139" s="2094"/>
      <c r="Q139" s="2095"/>
      <c r="R139" s="2096"/>
      <c r="S139" s="2096"/>
      <c r="T139" s="592" t="s">
        <v>400</v>
      </c>
      <c r="U139" s="1118" t="s">
        <v>864</v>
      </c>
      <c r="V139" s="1119"/>
      <c r="W139" s="1119"/>
      <c r="X139" s="1119"/>
      <c r="Y139" s="1119"/>
      <c r="Z139" s="1120"/>
      <c r="AA139" s="37"/>
      <c r="AB139" s="2013"/>
      <c r="AC139" s="2014"/>
      <c r="AD139" s="2015"/>
      <c r="AF139" s="72"/>
      <c r="AR139" s="73"/>
    </row>
    <row r="140" spans="1:44" ht="13.5" customHeight="1">
      <c r="A140" s="1109"/>
      <c r="B140" s="2028"/>
      <c r="C140" s="1301"/>
      <c r="D140" s="2029"/>
      <c r="E140" s="1085" t="s">
        <v>566</v>
      </c>
      <c r="G140" s="2097" t="s">
        <v>752</v>
      </c>
      <c r="H140" s="2098"/>
      <c r="I140" s="2098"/>
      <c r="J140" s="2099"/>
      <c r="K140" s="2093"/>
      <c r="L140" s="2094"/>
      <c r="M140" s="2094"/>
      <c r="N140" s="2094"/>
      <c r="O140" s="2094"/>
      <c r="P140" s="2094"/>
      <c r="Q140" s="2095"/>
      <c r="R140" s="2096"/>
      <c r="S140" s="2096"/>
      <c r="T140" s="592" t="s">
        <v>400</v>
      </c>
      <c r="U140" s="1118" t="s">
        <v>864</v>
      </c>
      <c r="V140" s="1119"/>
      <c r="W140" s="1119"/>
      <c r="X140" s="1119"/>
      <c r="Y140" s="1119"/>
      <c r="Z140" s="1120"/>
      <c r="AA140" s="37"/>
      <c r="AB140" s="2013"/>
      <c r="AC140" s="2014"/>
      <c r="AD140" s="2015"/>
      <c r="AF140" s="250"/>
      <c r="AG140" s="251"/>
      <c r="AH140" s="251"/>
      <c r="AI140" s="251"/>
      <c r="AR140" s="73"/>
    </row>
    <row r="141" spans="1:44" ht="13.5" customHeight="1">
      <c r="A141" s="1109"/>
      <c r="B141" s="2028"/>
      <c r="C141" s="1301"/>
      <c r="D141" s="2029"/>
      <c r="E141" s="1085"/>
      <c r="G141" s="2097" t="s">
        <v>752</v>
      </c>
      <c r="H141" s="2098"/>
      <c r="I141" s="2098"/>
      <c r="J141" s="2099"/>
      <c r="K141" s="2093"/>
      <c r="L141" s="2094"/>
      <c r="M141" s="2094"/>
      <c r="N141" s="2094"/>
      <c r="O141" s="2094"/>
      <c r="P141" s="2094"/>
      <c r="Q141" s="2095"/>
      <c r="R141" s="2096"/>
      <c r="S141" s="2096"/>
      <c r="T141" s="592" t="s">
        <v>400</v>
      </c>
      <c r="U141" s="1118" t="s">
        <v>864</v>
      </c>
      <c r="V141" s="1119"/>
      <c r="W141" s="1119"/>
      <c r="X141" s="1119"/>
      <c r="Y141" s="1119"/>
      <c r="Z141" s="1120"/>
      <c r="AA141" s="37"/>
      <c r="AB141" s="2013"/>
      <c r="AC141" s="2014"/>
      <c r="AD141" s="2015"/>
      <c r="AF141" s="250"/>
      <c r="AG141" s="251"/>
      <c r="AH141" s="251"/>
      <c r="AI141" s="251"/>
      <c r="AR141" s="73"/>
    </row>
    <row r="142" spans="1:44" ht="13.5" customHeight="1">
      <c r="A142" s="1109"/>
      <c r="B142" s="2028"/>
      <c r="C142" s="1301"/>
      <c r="D142" s="2029"/>
      <c r="E142" s="1085"/>
      <c r="G142" s="2097" t="s">
        <v>752</v>
      </c>
      <c r="H142" s="2098"/>
      <c r="I142" s="2098"/>
      <c r="J142" s="2099"/>
      <c r="K142" s="2093"/>
      <c r="L142" s="2094"/>
      <c r="M142" s="2094"/>
      <c r="N142" s="2094"/>
      <c r="O142" s="2094"/>
      <c r="P142" s="2094"/>
      <c r="Q142" s="2095"/>
      <c r="R142" s="2096"/>
      <c r="S142" s="2096"/>
      <c r="T142" s="592" t="s">
        <v>400</v>
      </c>
      <c r="U142" s="1118" t="s">
        <v>864</v>
      </c>
      <c r="V142" s="1119"/>
      <c r="W142" s="1119"/>
      <c r="X142" s="1119"/>
      <c r="Y142" s="1119"/>
      <c r="Z142" s="1120"/>
      <c r="AA142" s="37"/>
      <c r="AB142" s="2013"/>
      <c r="AC142" s="2014"/>
      <c r="AD142" s="2015"/>
      <c r="AF142" s="250"/>
      <c r="AG142" s="251"/>
      <c r="AH142" s="251"/>
      <c r="AI142" s="251"/>
      <c r="AR142" s="73"/>
    </row>
    <row r="143" spans="1:44" ht="13.5" customHeight="1">
      <c r="A143" s="1109"/>
      <c r="B143" s="2028"/>
      <c r="C143" s="1301"/>
      <c r="D143" s="2029"/>
      <c r="E143" s="1085"/>
      <c r="G143" s="2097" t="s">
        <v>752</v>
      </c>
      <c r="H143" s="2098"/>
      <c r="I143" s="2098"/>
      <c r="J143" s="2099"/>
      <c r="K143" s="2093"/>
      <c r="L143" s="2094"/>
      <c r="M143" s="2094"/>
      <c r="N143" s="2094"/>
      <c r="O143" s="2094"/>
      <c r="P143" s="2094"/>
      <c r="Q143" s="2095"/>
      <c r="R143" s="2096"/>
      <c r="S143" s="2096"/>
      <c r="T143" s="592" t="s">
        <v>400</v>
      </c>
      <c r="U143" s="1118" t="s">
        <v>864</v>
      </c>
      <c r="V143" s="1119"/>
      <c r="W143" s="1119"/>
      <c r="X143" s="1119"/>
      <c r="Y143" s="1119"/>
      <c r="Z143" s="1120"/>
      <c r="AA143" s="37"/>
      <c r="AB143" s="2013"/>
      <c r="AC143" s="2014"/>
      <c r="AD143" s="2015"/>
      <c r="AF143" s="72"/>
      <c r="AR143" s="73"/>
    </row>
    <row r="144" spans="1:44" ht="13.5" customHeight="1">
      <c r="A144" s="1109"/>
      <c r="B144" s="2028"/>
      <c r="C144" s="1301"/>
      <c r="D144" s="2029"/>
      <c r="E144" s="1085"/>
      <c r="G144" s="2097" t="s">
        <v>752</v>
      </c>
      <c r="H144" s="2098"/>
      <c r="I144" s="2098"/>
      <c r="J144" s="2099"/>
      <c r="K144" s="2093"/>
      <c r="L144" s="2094"/>
      <c r="M144" s="2094"/>
      <c r="N144" s="2094"/>
      <c r="O144" s="2094"/>
      <c r="P144" s="2094"/>
      <c r="Q144" s="2095"/>
      <c r="R144" s="2096"/>
      <c r="S144" s="2096"/>
      <c r="T144" s="592" t="s">
        <v>400</v>
      </c>
      <c r="U144" s="1118" t="s">
        <v>864</v>
      </c>
      <c r="V144" s="1119"/>
      <c r="W144" s="1119"/>
      <c r="X144" s="1119"/>
      <c r="Y144" s="1119"/>
      <c r="Z144" s="1120"/>
      <c r="AB144" s="2013"/>
      <c r="AC144" s="2014"/>
      <c r="AD144" s="2015"/>
      <c r="AF144" s="72"/>
      <c r="AR144" s="73"/>
    </row>
    <row r="145" spans="1:44" ht="13.5" customHeight="1">
      <c r="A145" s="1109"/>
      <c r="B145" s="2028"/>
      <c r="C145" s="1301"/>
      <c r="D145" s="2029"/>
      <c r="E145" s="1085"/>
      <c r="G145" s="2097" t="s">
        <v>752</v>
      </c>
      <c r="H145" s="2098"/>
      <c r="I145" s="2098"/>
      <c r="J145" s="2099"/>
      <c r="K145" s="2093"/>
      <c r="L145" s="2094"/>
      <c r="M145" s="2094"/>
      <c r="N145" s="2094"/>
      <c r="O145" s="2094"/>
      <c r="P145" s="2094"/>
      <c r="Q145" s="2095"/>
      <c r="R145" s="2096"/>
      <c r="S145" s="2096"/>
      <c r="T145" s="592" t="s">
        <v>400</v>
      </c>
      <c r="U145" s="1118" t="s">
        <v>864</v>
      </c>
      <c r="V145" s="1119"/>
      <c r="W145" s="1119"/>
      <c r="X145" s="1119"/>
      <c r="Y145" s="1119"/>
      <c r="Z145" s="1120"/>
      <c r="AA145" s="37"/>
      <c r="AB145" s="2013"/>
      <c r="AC145" s="2014"/>
      <c r="AD145" s="2015"/>
      <c r="AF145" s="252"/>
      <c r="AG145" s="253"/>
      <c r="AI145" s="116"/>
      <c r="AR145" s="73"/>
    </row>
    <row r="146" spans="1:44" ht="13.5" customHeight="1">
      <c r="A146" s="1109"/>
      <c r="B146" s="2028"/>
      <c r="C146" s="1301"/>
      <c r="D146" s="2029"/>
      <c r="E146" s="1085" t="s">
        <v>398</v>
      </c>
      <c r="G146" s="2097" t="s">
        <v>752</v>
      </c>
      <c r="H146" s="2098"/>
      <c r="I146" s="2098"/>
      <c r="J146" s="2099"/>
      <c r="K146" s="2093"/>
      <c r="L146" s="2094"/>
      <c r="M146" s="2094"/>
      <c r="N146" s="2094"/>
      <c r="O146" s="2094"/>
      <c r="P146" s="2094"/>
      <c r="Q146" s="2095"/>
      <c r="R146" s="2096"/>
      <c r="S146" s="2096"/>
      <c r="T146" s="592" t="s">
        <v>400</v>
      </c>
      <c r="U146" s="1118" t="s">
        <v>864</v>
      </c>
      <c r="V146" s="1119"/>
      <c r="W146" s="1119"/>
      <c r="X146" s="1119"/>
      <c r="Y146" s="1119"/>
      <c r="Z146" s="1120"/>
      <c r="AA146" s="37"/>
      <c r="AB146" s="2013"/>
      <c r="AC146" s="2014"/>
      <c r="AD146" s="2015"/>
      <c r="AF146" s="250"/>
      <c r="AG146" s="251"/>
      <c r="AH146" s="251"/>
      <c r="AI146" s="251"/>
      <c r="AR146" s="73"/>
    </row>
    <row r="147" spans="1:44" ht="13.5" customHeight="1">
      <c r="A147" s="1109"/>
      <c r="B147" s="2028"/>
      <c r="C147" s="1301"/>
      <c r="D147" s="2029"/>
      <c r="E147" s="1085"/>
      <c r="G147" s="2097" t="s">
        <v>752</v>
      </c>
      <c r="H147" s="2098"/>
      <c r="I147" s="2098"/>
      <c r="J147" s="2099"/>
      <c r="K147" s="2093"/>
      <c r="L147" s="2094"/>
      <c r="M147" s="2094"/>
      <c r="N147" s="2094"/>
      <c r="O147" s="2094"/>
      <c r="P147" s="2094"/>
      <c r="Q147" s="2095"/>
      <c r="R147" s="2096"/>
      <c r="S147" s="2096"/>
      <c r="T147" s="592" t="s">
        <v>400</v>
      </c>
      <c r="U147" s="1118" t="s">
        <v>864</v>
      </c>
      <c r="V147" s="1119"/>
      <c r="W147" s="1119"/>
      <c r="X147" s="1119"/>
      <c r="Y147" s="1119"/>
      <c r="Z147" s="1120"/>
      <c r="AA147" s="37"/>
      <c r="AB147" s="2013"/>
      <c r="AC147" s="2014"/>
      <c r="AD147" s="2015"/>
      <c r="AF147" s="250"/>
      <c r="AG147" s="251"/>
      <c r="AH147" s="251"/>
      <c r="AI147" s="251"/>
      <c r="AR147" s="73"/>
    </row>
    <row r="148" spans="1:44" ht="13.5" customHeight="1">
      <c r="A148" s="1109"/>
      <c r="B148" s="2028"/>
      <c r="C148" s="1301"/>
      <c r="D148" s="2029"/>
      <c r="E148" s="1085"/>
      <c r="G148" s="2097" t="s">
        <v>752</v>
      </c>
      <c r="H148" s="2098"/>
      <c r="I148" s="2098"/>
      <c r="J148" s="2099"/>
      <c r="K148" s="2093"/>
      <c r="L148" s="2094"/>
      <c r="M148" s="2094"/>
      <c r="N148" s="2094"/>
      <c r="O148" s="2094"/>
      <c r="P148" s="2094"/>
      <c r="Q148" s="2095"/>
      <c r="R148" s="2096"/>
      <c r="S148" s="2096"/>
      <c r="T148" s="592" t="s">
        <v>400</v>
      </c>
      <c r="U148" s="1118" t="s">
        <v>864</v>
      </c>
      <c r="V148" s="1119"/>
      <c r="W148" s="1119"/>
      <c r="X148" s="1119"/>
      <c r="Y148" s="1119"/>
      <c r="Z148" s="1120"/>
      <c r="AA148" s="37"/>
      <c r="AB148" s="2013"/>
      <c r="AC148" s="2014"/>
      <c r="AD148" s="2015"/>
      <c r="AF148" s="72"/>
      <c r="AR148" s="73"/>
    </row>
    <row r="149" spans="1:44" ht="13.5" customHeight="1">
      <c r="A149" s="1109"/>
      <c r="B149" s="2028"/>
      <c r="C149" s="1301"/>
      <c r="D149" s="2029"/>
      <c r="E149" s="1085" t="s">
        <v>942</v>
      </c>
      <c r="G149" s="2097" t="s">
        <v>752</v>
      </c>
      <c r="H149" s="2098"/>
      <c r="I149" s="2098"/>
      <c r="J149" s="2099"/>
      <c r="K149" s="2093"/>
      <c r="L149" s="2094"/>
      <c r="M149" s="2094"/>
      <c r="N149" s="2094"/>
      <c r="O149" s="2094"/>
      <c r="P149" s="2094"/>
      <c r="Q149" s="2095"/>
      <c r="R149" s="2096"/>
      <c r="S149" s="2096"/>
      <c r="T149" s="592" t="s">
        <v>400</v>
      </c>
      <c r="U149" s="1118" t="s">
        <v>864</v>
      </c>
      <c r="V149" s="1119"/>
      <c r="W149" s="1119"/>
      <c r="X149" s="1119"/>
      <c r="Y149" s="1119"/>
      <c r="Z149" s="1120"/>
      <c r="AA149" s="37"/>
      <c r="AB149" s="2013"/>
      <c r="AC149" s="2014"/>
      <c r="AD149" s="2015"/>
      <c r="AF149" s="250"/>
      <c r="AG149" s="251"/>
      <c r="AH149" s="251"/>
      <c r="AI149" s="251"/>
      <c r="AR149" s="73"/>
    </row>
    <row r="150" spans="1:44" ht="13.5" customHeight="1">
      <c r="A150" s="1109"/>
      <c r="B150" s="2028"/>
      <c r="C150" s="1301"/>
      <c r="D150" s="2029"/>
      <c r="E150" s="1085"/>
      <c r="G150" s="2097" t="s">
        <v>752</v>
      </c>
      <c r="H150" s="2098"/>
      <c r="I150" s="2098"/>
      <c r="J150" s="2099"/>
      <c r="K150" s="2093"/>
      <c r="L150" s="2094"/>
      <c r="M150" s="2094"/>
      <c r="N150" s="2094"/>
      <c r="O150" s="2094"/>
      <c r="P150" s="2094"/>
      <c r="Q150" s="2095"/>
      <c r="R150" s="2096"/>
      <c r="S150" s="2096"/>
      <c r="T150" s="592" t="s">
        <v>400</v>
      </c>
      <c r="U150" s="1118" t="s">
        <v>864</v>
      </c>
      <c r="V150" s="1119"/>
      <c r="W150" s="1119"/>
      <c r="X150" s="1119"/>
      <c r="Y150" s="1119"/>
      <c r="Z150" s="1120"/>
      <c r="AA150" s="37"/>
      <c r="AB150" s="2013"/>
      <c r="AC150" s="2014"/>
      <c r="AD150" s="2015"/>
      <c r="AF150" s="72"/>
      <c r="AR150" s="73"/>
    </row>
    <row r="151" spans="1:44" ht="13.5" customHeight="1">
      <c r="A151" s="1109"/>
      <c r="B151" s="2028"/>
      <c r="C151" s="1301"/>
      <c r="D151" s="2029"/>
      <c r="E151" s="1085"/>
      <c r="G151" s="2097" t="s">
        <v>752</v>
      </c>
      <c r="H151" s="2098"/>
      <c r="I151" s="2098"/>
      <c r="J151" s="2099"/>
      <c r="K151" s="2093"/>
      <c r="L151" s="2094"/>
      <c r="M151" s="2094"/>
      <c r="N151" s="2094"/>
      <c r="O151" s="2094"/>
      <c r="P151" s="2094"/>
      <c r="Q151" s="2095"/>
      <c r="R151" s="2096"/>
      <c r="S151" s="2096"/>
      <c r="T151" s="592" t="s">
        <v>400</v>
      </c>
      <c r="U151" s="1118" t="s">
        <v>864</v>
      </c>
      <c r="V151" s="1119"/>
      <c r="W151" s="1119"/>
      <c r="X151" s="1119"/>
      <c r="Y151" s="1119"/>
      <c r="Z151" s="1120"/>
      <c r="AA151" s="37"/>
      <c r="AB151" s="2013"/>
      <c r="AC151" s="2014"/>
      <c r="AD151" s="2015"/>
      <c r="AF151" s="72"/>
      <c r="AR151" s="73"/>
    </row>
    <row r="152" spans="1:44" ht="13.5" customHeight="1">
      <c r="A152" s="1109"/>
      <c r="B152" s="2028"/>
      <c r="C152" s="1301"/>
      <c r="D152" s="2029"/>
      <c r="E152" s="1085"/>
      <c r="G152" s="2097" t="s">
        <v>752</v>
      </c>
      <c r="H152" s="2098"/>
      <c r="I152" s="2098"/>
      <c r="J152" s="2099"/>
      <c r="K152" s="2093"/>
      <c r="L152" s="2094"/>
      <c r="M152" s="2094"/>
      <c r="N152" s="2094"/>
      <c r="O152" s="2094"/>
      <c r="P152" s="2094"/>
      <c r="Q152" s="2095"/>
      <c r="R152" s="2096"/>
      <c r="S152" s="2096"/>
      <c r="T152" s="592" t="s">
        <v>400</v>
      </c>
      <c r="U152" s="1118" t="s">
        <v>864</v>
      </c>
      <c r="V152" s="1119"/>
      <c r="W152" s="1119"/>
      <c r="X152" s="1119"/>
      <c r="Y152" s="1119"/>
      <c r="Z152" s="1120"/>
      <c r="AA152" s="37"/>
      <c r="AB152" s="2013"/>
      <c r="AC152" s="2014"/>
      <c r="AD152" s="2015"/>
      <c r="AF152" s="252"/>
      <c r="AG152" s="253"/>
      <c r="AI152" s="116"/>
      <c r="AR152" s="73"/>
    </row>
    <row r="153" spans="1:44" ht="13.5" customHeight="1">
      <c r="A153" s="1109"/>
      <c r="B153" s="2028"/>
      <c r="C153" s="1301"/>
      <c r="D153" s="2029"/>
      <c r="E153" s="1085"/>
      <c r="G153" s="2097" t="s">
        <v>752</v>
      </c>
      <c r="H153" s="2098"/>
      <c r="I153" s="2098"/>
      <c r="J153" s="2099"/>
      <c r="K153" s="2093"/>
      <c r="L153" s="2094"/>
      <c r="M153" s="2094"/>
      <c r="N153" s="2094"/>
      <c r="O153" s="2094"/>
      <c r="P153" s="2094"/>
      <c r="Q153" s="2095"/>
      <c r="R153" s="2096"/>
      <c r="S153" s="2096"/>
      <c r="T153" s="592" t="s">
        <v>400</v>
      </c>
      <c r="U153" s="1118" t="s">
        <v>864</v>
      </c>
      <c r="V153" s="1119"/>
      <c r="W153" s="1119"/>
      <c r="X153" s="1119"/>
      <c r="Y153" s="1119"/>
      <c r="Z153" s="1120"/>
      <c r="AA153" s="37"/>
      <c r="AB153" s="2013"/>
      <c r="AC153" s="2014"/>
      <c r="AD153" s="2015"/>
      <c r="AF153" s="254"/>
      <c r="AG153" s="255"/>
      <c r="AH153" s="255"/>
      <c r="AI153" s="255"/>
      <c r="AJ153" s="255"/>
      <c r="AK153" s="255"/>
      <c r="AL153" s="255"/>
      <c r="AM153" s="255"/>
      <c r="AN153" s="255"/>
      <c r="AO153" s="255"/>
      <c r="AP153" s="84"/>
      <c r="AQ153" s="255"/>
      <c r="AR153" s="256"/>
    </row>
    <row r="154" spans="1:44" ht="13.5" customHeight="1">
      <c r="A154" s="1109"/>
      <c r="B154" s="2028"/>
      <c r="C154" s="1301"/>
      <c r="D154" s="2029"/>
      <c r="E154" s="1085"/>
      <c r="G154" s="2097" t="s">
        <v>752</v>
      </c>
      <c r="H154" s="2098"/>
      <c r="I154" s="2098"/>
      <c r="J154" s="2099"/>
      <c r="K154" s="2093"/>
      <c r="L154" s="2094"/>
      <c r="M154" s="2094"/>
      <c r="N154" s="2094"/>
      <c r="O154" s="2094"/>
      <c r="P154" s="2094"/>
      <c r="Q154" s="2095"/>
      <c r="R154" s="2096"/>
      <c r="S154" s="2096"/>
      <c r="T154" s="592" t="s">
        <v>400</v>
      </c>
      <c r="U154" s="1118" t="s">
        <v>864</v>
      </c>
      <c r="V154" s="1119"/>
      <c r="W154" s="1119"/>
      <c r="X154" s="1119"/>
      <c r="Y154" s="1119"/>
      <c r="Z154" s="1120"/>
      <c r="AA154" s="37"/>
      <c r="AB154" s="2013"/>
      <c r="AC154" s="2014"/>
      <c r="AD154" s="2015"/>
    </row>
    <row r="155" spans="1:44" ht="13.5" customHeight="1">
      <c r="A155" s="1109"/>
      <c r="B155" s="2028"/>
      <c r="C155" s="1301"/>
      <c r="D155" s="2029"/>
      <c r="E155" s="83"/>
      <c r="G155" s="2097" t="s">
        <v>752</v>
      </c>
      <c r="H155" s="2098"/>
      <c r="I155" s="2098"/>
      <c r="J155" s="2099"/>
      <c r="K155" s="2093"/>
      <c r="L155" s="2094"/>
      <c r="M155" s="2094"/>
      <c r="N155" s="2094"/>
      <c r="O155" s="2094"/>
      <c r="P155" s="2094"/>
      <c r="Q155" s="2095"/>
      <c r="R155" s="2096"/>
      <c r="S155" s="2096"/>
      <c r="T155" s="592" t="s">
        <v>400</v>
      </c>
      <c r="U155" s="1118" t="s">
        <v>864</v>
      </c>
      <c r="V155" s="1119"/>
      <c r="W155" s="1119"/>
      <c r="X155" s="1119"/>
      <c r="Y155" s="1119"/>
      <c r="Z155" s="1120"/>
      <c r="AA155" s="37"/>
      <c r="AB155" s="2013"/>
      <c r="AC155" s="2014"/>
      <c r="AD155" s="2015"/>
    </row>
    <row r="156" spans="1:44" ht="13.5" customHeight="1">
      <c r="A156" s="1109"/>
      <c r="B156" s="2028"/>
      <c r="C156" s="1301"/>
      <c r="D156" s="2029"/>
      <c r="E156" s="83"/>
      <c r="G156" s="2097" t="s">
        <v>752</v>
      </c>
      <c r="H156" s="2098"/>
      <c r="I156" s="2098"/>
      <c r="J156" s="2099"/>
      <c r="K156" s="2093"/>
      <c r="L156" s="2094"/>
      <c r="M156" s="2094"/>
      <c r="N156" s="2094"/>
      <c r="O156" s="2094"/>
      <c r="P156" s="2094"/>
      <c r="Q156" s="2095"/>
      <c r="R156" s="2096"/>
      <c r="S156" s="2096"/>
      <c r="T156" s="592" t="s">
        <v>400</v>
      </c>
      <c r="U156" s="1118" t="s">
        <v>864</v>
      </c>
      <c r="V156" s="1119"/>
      <c r="W156" s="1119"/>
      <c r="X156" s="1119"/>
      <c r="Y156" s="1119"/>
      <c r="Z156" s="1120"/>
      <c r="AA156" s="37"/>
      <c r="AB156" s="2013"/>
      <c r="AC156" s="2014"/>
      <c r="AD156" s="2015"/>
    </row>
    <row r="157" spans="1:44" ht="13.5" customHeight="1">
      <c r="A157" s="1109"/>
      <c r="B157" s="2028"/>
      <c r="C157" s="1301"/>
      <c r="D157" s="2029"/>
      <c r="E157" s="83"/>
      <c r="G157" s="2097" t="s">
        <v>752</v>
      </c>
      <c r="H157" s="2098"/>
      <c r="I157" s="2098"/>
      <c r="J157" s="2099"/>
      <c r="K157" s="2093"/>
      <c r="L157" s="2094"/>
      <c r="M157" s="2094"/>
      <c r="N157" s="2094"/>
      <c r="O157" s="2094"/>
      <c r="P157" s="2094"/>
      <c r="Q157" s="2095"/>
      <c r="R157" s="2096"/>
      <c r="S157" s="2096"/>
      <c r="T157" s="592" t="s">
        <v>400</v>
      </c>
      <c r="U157" s="1118" t="s">
        <v>864</v>
      </c>
      <c r="V157" s="1119"/>
      <c r="W157" s="1119"/>
      <c r="X157" s="1119"/>
      <c r="Y157" s="1119"/>
      <c r="Z157" s="1120"/>
      <c r="AA157" s="37"/>
      <c r="AB157" s="2013"/>
      <c r="AC157" s="2014"/>
      <c r="AD157" s="2015"/>
    </row>
    <row r="158" spans="1:44" ht="13.5" customHeight="1">
      <c r="A158" s="1109"/>
      <c r="B158" s="2028"/>
      <c r="C158" s="1301"/>
      <c r="D158" s="2029"/>
      <c r="E158" s="83"/>
      <c r="G158" s="391" t="s">
        <v>990</v>
      </c>
      <c r="U158" s="391" t="s">
        <v>990</v>
      </c>
      <c r="V158" s="390"/>
      <c r="AB158" s="2013"/>
      <c r="AC158" s="2014"/>
      <c r="AD158" s="2015"/>
    </row>
    <row r="159" spans="1:44" ht="13.5" customHeight="1">
      <c r="A159" s="1109"/>
      <c r="B159" s="2028"/>
      <c r="C159" s="1301"/>
      <c r="D159" s="2029"/>
      <c r="E159" s="83"/>
      <c r="G159" s="37"/>
      <c r="H159" s="37"/>
      <c r="I159" s="37"/>
      <c r="J159" s="37"/>
      <c r="K159" s="37"/>
      <c r="L159" s="37"/>
      <c r="M159" s="37"/>
      <c r="N159" s="37"/>
      <c r="O159" s="37"/>
      <c r="P159" s="37"/>
      <c r="Q159" s="37"/>
      <c r="R159" s="37"/>
      <c r="S159" s="37"/>
      <c r="T159" s="37"/>
      <c r="U159" s="37"/>
      <c r="V159" s="37"/>
      <c r="W159" s="37"/>
      <c r="X159" s="37"/>
      <c r="Y159" s="37"/>
      <c r="Z159" s="37"/>
      <c r="AA159" s="37"/>
      <c r="AB159" s="2013"/>
      <c r="AC159" s="2014"/>
      <c r="AD159" s="2015"/>
    </row>
    <row r="160" spans="1:44" ht="13.5" customHeight="1">
      <c r="A160" s="1109"/>
      <c r="B160" s="2028"/>
      <c r="C160" s="1301"/>
      <c r="D160" s="2029"/>
      <c r="E160" s="83"/>
      <c r="G160" s="396" t="s">
        <v>103</v>
      </c>
      <c r="H160" s="2100" t="s">
        <v>1080</v>
      </c>
      <c r="I160" s="2100"/>
      <c r="J160" s="2100"/>
      <c r="K160" s="2100"/>
      <c r="L160" s="2100"/>
      <c r="M160" s="2100"/>
      <c r="N160" s="2100"/>
      <c r="O160" s="2100"/>
      <c r="P160" s="2100"/>
      <c r="Q160" s="2100"/>
      <c r="R160" s="2100"/>
      <c r="S160" s="2100"/>
      <c r="T160" s="2100"/>
      <c r="U160" s="2100"/>
      <c r="V160" s="2100"/>
      <c r="W160" s="2100"/>
      <c r="X160" s="2100"/>
      <c r="Y160" s="2100"/>
      <c r="Z160" s="2100"/>
      <c r="AA160" s="37"/>
      <c r="AB160" s="2013"/>
      <c r="AC160" s="2014"/>
      <c r="AD160" s="2015"/>
    </row>
    <row r="161" spans="1:44" ht="13.5" customHeight="1">
      <c r="A161" s="1109"/>
      <c r="B161" s="2028"/>
      <c r="C161" s="1301"/>
      <c r="D161" s="2029"/>
      <c r="E161" s="83"/>
      <c r="G161" s="397"/>
      <c r="H161" s="2100"/>
      <c r="I161" s="2100"/>
      <c r="J161" s="2100"/>
      <c r="K161" s="2100"/>
      <c r="L161" s="2100"/>
      <c r="M161" s="2100"/>
      <c r="N161" s="2100"/>
      <c r="O161" s="2100"/>
      <c r="P161" s="2100"/>
      <c r="Q161" s="2100"/>
      <c r="R161" s="2100"/>
      <c r="S161" s="2100"/>
      <c r="T161" s="2100"/>
      <c r="U161" s="2100"/>
      <c r="V161" s="2100"/>
      <c r="W161" s="2100"/>
      <c r="X161" s="2100"/>
      <c r="Y161" s="2100"/>
      <c r="Z161" s="2100"/>
      <c r="AA161" s="37"/>
      <c r="AB161" s="2013"/>
      <c r="AC161" s="2014"/>
      <c r="AD161" s="2015"/>
    </row>
    <row r="162" spans="1:44" ht="13.5" customHeight="1">
      <c r="A162" s="1109"/>
      <c r="B162" s="2028"/>
      <c r="C162" s="1301"/>
      <c r="D162" s="2029"/>
      <c r="E162" s="83"/>
      <c r="AB162" s="2013"/>
      <c r="AC162" s="2014"/>
      <c r="AD162" s="2015"/>
    </row>
    <row r="163" spans="1:44" ht="6.6" customHeight="1">
      <c r="A163" s="90"/>
      <c r="B163" s="179"/>
      <c r="C163" s="262"/>
      <c r="D163" s="263"/>
      <c r="E163" s="169"/>
      <c r="F163" s="84"/>
      <c r="G163" s="84"/>
      <c r="H163" s="84"/>
      <c r="I163" s="84"/>
      <c r="J163" s="84"/>
      <c r="K163" s="84"/>
      <c r="L163" s="84"/>
      <c r="M163" s="84"/>
      <c r="N163" s="84"/>
      <c r="O163" s="84"/>
      <c r="P163" s="84"/>
      <c r="Q163" s="84"/>
      <c r="R163" s="84"/>
      <c r="S163" s="84"/>
      <c r="T163" s="84"/>
      <c r="U163" s="84"/>
      <c r="V163" s="84"/>
      <c r="W163" s="84"/>
      <c r="X163" s="84"/>
      <c r="Y163" s="84"/>
      <c r="Z163" s="84"/>
      <c r="AA163" s="84"/>
      <c r="AB163" s="264"/>
      <c r="AC163" s="265"/>
      <c r="AD163" s="266"/>
    </row>
    <row r="164" spans="1:44" ht="6.6" customHeight="1">
      <c r="A164" s="426"/>
      <c r="B164" s="910"/>
      <c r="C164" s="911"/>
      <c r="D164" s="912"/>
      <c r="E164" s="405"/>
      <c r="F164" s="417"/>
      <c r="G164" s="417"/>
      <c r="H164" s="417"/>
      <c r="I164" s="417"/>
      <c r="J164" s="417"/>
      <c r="K164" s="417"/>
      <c r="L164" s="417"/>
      <c r="M164" s="417"/>
      <c r="N164" s="417"/>
      <c r="O164" s="417"/>
      <c r="P164" s="417"/>
      <c r="Q164" s="417"/>
      <c r="R164" s="417"/>
      <c r="S164" s="417"/>
      <c r="T164" s="417"/>
      <c r="U164" s="417"/>
      <c r="V164" s="417"/>
      <c r="W164" s="417"/>
      <c r="X164" s="417"/>
      <c r="Y164" s="417"/>
      <c r="Z164" s="417"/>
      <c r="AA164" s="417"/>
      <c r="AB164" s="913"/>
      <c r="AC164" s="914"/>
      <c r="AD164" s="915"/>
    </row>
    <row r="165" spans="1:44" ht="13.5" customHeight="1">
      <c r="A165" s="1109"/>
      <c r="B165" s="2028">
        <v>11</v>
      </c>
      <c r="C165" s="1301" t="s">
        <v>397</v>
      </c>
      <c r="D165" s="2029" t="s">
        <v>311</v>
      </c>
      <c r="E165" s="1085" t="s">
        <v>943</v>
      </c>
      <c r="G165" s="1096" t="s">
        <v>114</v>
      </c>
      <c r="H165" s="1096"/>
      <c r="I165" s="1096"/>
      <c r="J165" s="1096"/>
      <c r="K165" s="1096"/>
      <c r="L165" s="1096"/>
      <c r="M165" s="1096"/>
      <c r="N165" s="1174" t="s">
        <v>1014</v>
      </c>
      <c r="O165" s="1175"/>
      <c r="P165" s="1175"/>
      <c r="Q165" s="1175"/>
      <c r="R165" s="1175"/>
      <c r="S165" s="1175"/>
      <c r="T165" s="1175"/>
      <c r="U165" s="1175"/>
      <c r="V165" s="1176"/>
      <c r="W165" s="37"/>
      <c r="X165" s="37"/>
      <c r="Y165" s="37"/>
      <c r="Z165" s="37"/>
      <c r="AA165" s="37"/>
      <c r="AB165" s="2013" t="s">
        <v>885</v>
      </c>
      <c r="AC165" s="2014"/>
      <c r="AD165" s="2015"/>
      <c r="AF165" s="250"/>
      <c r="AG165" s="251"/>
      <c r="AH165" s="251"/>
      <c r="AI165" s="251"/>
      <c r="AR165" s="73"/>
    </row>
    <row r="166" spans="1:44" ht="13.5" customHeight="1">
      <c r="A166" s="1109"/>
      <c r="B166" s="2028"/>
      <c r="C166" s="1301"/>
      <c r="D166" s="2029"/>
      <c r="E166" s="1085"/>
      <c r="G166" s="1096"/>
      <c r="H166" s="1096"/>
      <c r="I166" s="1096"/>
      <c r="J166" s="1096"/>
      <c r="K166" s="1096"/>
      <c r="L166" s="1096"/>
      <c r="M166" s="1096"/>
      <c r="N166" s="1177"/>
      <c r="O166" s="1178"/>
      <c r="P166" s="1178"/>
      <c r="Q166" s="1178"/>
      <c r="R166" s="1178"/>
      <c r="S166" s="1178"/>
      <c r="T166" s="1178"/>
      <c r="U166" s="1178"/>
      <c r="V166" s="1179"/>
      <c r="W166" s="37"/>
      <c r="X166" s="37"/>
      <c r="Y166" s="37"/>
      <c r="Z166" s="37"/>
      <c r="AA166" s="37"/>
      <c r="AB166" s="2013"/>
      <c r="AC166" s="2014"/>
      <c r="AD166" s="2015"/>
      <c r="AF166" s="72"/>
      <c r="AR166" s="73"/>
    </row>
    <row r="167" spans="1:44" ht="13.5" customHeight="1">
      <c r="A167" s="1109"/>
      <c r="B167" s="2028"/>
      <c r="C167" s="1301"/>
      <c r="D167" s="2029"/>
      <c r="E167" s="1085"/>
      <c r="AB167" s="2013"/>
      <c r="AC167" s="2014"/>
      <c r="AD167" s="2015"/>
      <c r="AF167" s="72"/>
      <c r="AR167" s="73"/>
    </row>
    <row r="168" spans="1:44" ht="13.5" customHeight="1">
      <c r="A168" s="1109"/>
      <c r="B168" s="2028"/>
      <c r="C168" s="1301"/>
      <c r="D168" s="2029"/>
      <c r="E168" s="1085"/>
      <c r="X168" s="37"/>
      <c r="Y168" s="37"/>
      <c r="Z168" s="37"/>
      <c r="AA168" s="73"/>
      <c r="AB168" s="2013"/>
      <c r="AC168" s="2014"/>
      <c r="AD168" s="2015"/>
    </row>
    <row r="169" spans="1:44" ht="13.5" customHeight="1">
      <c r="A169" s="83"/>
      <c r="B169" s="180"/>
      <c r="C169" s="257"/>
      <c r="D169" s="258"/>
      <c r="E169" s="81"/>
      <c r="G169" s="37"/>
      <c r="H169" s="37"/>
      <c r="I169" s="37"/>
      <c r="J169" s="37"/>
      <c r="K169" s="37"/>
      <c r="L169" s="37"/>
      <c r="M169" s="37"/>
      <c r="N169" s="37"/>
      <c r="O169" s="37"/>
      <c r="P169" s="37"/>
      <c r="Q169" s="37"/>
      <c r="R169" s="37"/>
      <c r="S169" s="37"/>
      <c r="T169" s="37"/>
      <c r="U169" s="37"/>
      <c r="V169" s="37"/>
      <c r="W169" s="37"/>
      <c r="X169" s="37"/>
      <c r="Y169" s="37"/>
      <c r="Z169" s="37"/>
      <c r="AB169" s="259"/>
      <c r="AC169" s="260"/>
      <c r="AD169" s="261"/>
    </row>
    <row r="170" spans="1:44" ht="13.5" customHeight="1">
      <c r="A170" s="1109"/>
      <c r="B170" s="2028">
        <v>12</v>
      </c>
      <c r="C170" s="1301" t="s">
        <v>394</v>
      </c>
      <c r="D170" s="2029" t="s">
        <v>311</v>
      </c>
      <c r="E170" s="1085" t="s">
        <v>944</v>
      </c>
      <c r="G170" s="1096" t="s">
        <v>114</v>
      </c>
      <c r="H170" s="1096"/>
      <c r="I170" s="1096"/>
      <c r="J170" s="1096"/>
      <c r="K170" s="1096"/>
      <c r="L170" s="1096"/>
      <c r="M170" s="1096"/>
      <c r="N170" s="1174" t="s">
        <v>199</v>
      </c>
      <c r="O170" s="1175"/>
      <c r="P170" s="1175"/>
      <c r="Q170" s="1175"/>
      <c r="R170" s="1175"/>
      <c r="S170" s="1175"/>
      <c r="T170" s="1175"/>
      <c r="U170" s="1175"/>
      <c r="V170" s="1176"/>
      <c r="W170" s="37"/>
      <c r="X170" s="37"/>
      <c r="Y170" s="37"/>
      <c r="Z170" s="37"/>
      <c r="AA170" s="37"/>
      <c r="AB170" s="2013" t="s">
        <v>885</v>
      </c>
      <c r="AC170" s="2014"/>
      <c r="AD170" s="2015"/>
      <c r="AF170" s="250"/>
      <c r="AG170" s="251"/>
      <c r="AH170" s="251"/>
      <c r="AI170" s="251"/>
      <c r="AR170" s="73"/>
    </row>
    <row r="171" spans="1:44" ht="13.5" customHeight="1">
      <c r="A171" s="1109"/>
      <c r="B171" s="2028"/>
      <c r="C171" s="1301"/>
      <c r="D171" s="2029"/>
      <c r="E171" s="1085"/>
      <c r="G171" s="1096"/>
      <c r="H171" s="1096"/>
      <c r="I171" s="1096"/>
      <c r="J171" s="1096"/>
      <c r="K171" s="1096"/>
      <c r="L171" s="1096"/>
      <c r="M171" s="1096"/>
      <c r="N171" s="1177"/>
      <c r="O171" s="1178"/>
      <c r="P171" s="1178"/>
      <c r="Q171" s="1178"/>
      <c r="R171" s="1178"/>
      <c r="S171" s="1178"/>
      <c r="T171" s="1178"/>
      <c r="U171" s="1178"/>
      <c r="V171" s="1179"/>
      <c r="W171" s="37"/>
      <c r="X171" s="37"/>
      <c r="Y171" s="37"/>
      <c r="Z171" s="37"/>
      <c r="AA171" s="37"/>
      <c r="AB171" s="2013"/>
      <c r="AC171" s="2014"/>
      <c r="AD171" s="2015"/>
      <c r="AF171" s="72"/>
      <c r="AR171" s="73"/>
    </row>
    <row r="172" spans="1:44" ht="13.5" customHeight="1">
      <c r="A172" s="1109"/>
      <c r="B172" s="2028"/>
      <c r="C172" s="1301"/>
      <c r="D172" s="2029"/>
      <c r="E172" s="1085"/>
      <c r="AB172" s="2013"/>
      <c r="AC172" s="2014"/>
      <c r="AD172" s="2015"/>
      <c r="AF172" s="72"/>
      <c r="AR172" s="73"/>
    </row>
    <row r="173" spans="1:44" ht="13.5" customHeight="1">
      <c r="A173" s="1109"/>
      <c r="B173" s="2028"/>
      <c r="C173" s="1301"/>
      <c r="D173" s="2029"/>
      <c r="E173" s="1085"/>
      <c r="G173" s="37"/>
      <c r="H173" s="37"/>
      <c r="I173" s="37"/>
      <c r="J173" s="37"/>
      <c r="K173" s="37"/>
      <c r="L173" s="37"/>
      <c r="M173" s="37"/>
      <c r="N173" s="37"/>
      <c r="O173" s="37"/>
      <c r="P173" s="37"/>
      <c r="Q173" s="37"/>
      <c r="R173" s="37"/>
      <c r="S173" s="37"/>
      <c r="T173" s="37"/>
      <c r="U173" s="37"/>
      <c r="V173" s="37"/>
      <c r="W173" s="37"/>
      <c r="X173" s="37"/>
      <c r="Y173" s="37"/>
      <c r="Z173" s="37"/>
      <c r="AA173" s="37"/>
      <c r="AB173" s="2013"/>
      <c r="AC173" s="2014"/>
      <c r="AD173" s="2015"/>
      <c r="AF173" s="252"/>
      <c r="AG173" s="253"/>
      <c r="AI173" s="116"/>
      <c r="AR173" s="73"/>
    </row>
    <row r="174" spans="1:44" ht="13.5" customHeight="1">
      <c r="A174" s="1109"/>
      <c r="B174" s="2028"/>
      <c r="C174" s="1301"/>
      <c r="D174" s="2029"/>
      <c r="E174" s="1085"/>
      <c r="G174" s="37"/>
      <c r="H174" s="37"/>
      <c r="I174" s="37"/>
      <c r="J174" s="37"/>
      <c r="K174" s="37"/>
      <c r="L174" s="37"/>
      <c r="M174" s="37"/>
      <c r="N174" s="37"/>
      <c r="O174" s="37"/>
      <c r="P174" s="37"/>
      <c r="Q174" s="37"/>
      <c r="R174" s="37"/>
      <c r="S174" s="37"/>
      <c r="T174" s="37"/>
      <c r="U174" s="37"/>
      <c r="V174" s="37"/>
      <c r="W174" s="37"/>
      <c r="X174" s="37"/>
      <c r="Y174" s="37"/>
      <c r="Z174" s="37"/>
      <c r="AA174" s="37"/>
      <c r="AB174" s="2013"/>
      <c r="AC174" s="2014"/>
      <c r="AD174" s="2015"/>
      <c r="AF174" s="254"/>
      <c r="AG174" s="255"/>
      <c r="AH174" s="255"/>
      <c r="AI174" s="255"/>
      <c r="AJ174" s="255"/>
      <c r="AK174" s="255"/>
      <c r="AL174" s="255"/>
      <c r="AM174" s="255"/>
      <c r="AN174" s="255"/>
      <c r="AO174" s="255"/>
      <c r="AP174" s="84"/>
      <c r="AQ174" s="255"/>
      <c r="AR174" s="256"/>
    </row>
    <row r="175" spans="1:44" ht="13.5" customHeight="1">
      <c r="A175" s="1109"/>
      <c r="B175" s="2028"/>
      <c r="C175" s="1301"/>
      <c r="D175" s="2029"/>
      <c r="E175" s="1085"/>
      <c r="AB175" s="2013"/>
      <c r="AC175" s="2014"/>
      <c r="AD175" s="2015"/>
    </row>
    <row r="176" spans="1:44" ht="13.5" customHeight="1">
      <c r="A176" s="1109"/>
      <c r="B176" s="2028"/>
      <c r="C176" s="1301"/>
      <c r="D176" s="2029"/>
      <c r="E176" s="1085"/>
      <c r="G176" s="37"/>
      <c r="H176" s="37"/>
      <c r="I176" s="37"/>
      <c r="J176" s="37"/>
      <c r="K176" s="37"/>
      <c r="L176" s="37"/>
      <c r="M176" s="37"/>
      <c r="N176" s="37"/>
      <c r="O176" s="37"/>
      <c r="P176" s="37"/>
      <c r="Q176" s="37"/>
      <c r="R176" s="37"/>
      <c r="S176" s="37"/>
      <c r="T176" s="37"/>
      <c r="U176" s="37"/>
      <c r="V176" s="37"/>
      <c r="W176" s="37"/>
      <c r="X176" s="37"/>
      <c r="Y176" s="37"/>
      <c r="Z176" s="37"/>
      <c r="AA176" s="73"/>
      <c r="AB176" s="2013"/>
      <c r="AC176" s="2014"/>
      <c r="AD176" s="2015"/>
    </row>
    <row r="177" spans="1:44" ht="13.5" customHeight="1">
      <c r="A177" s="1109"/>
      <c r="B177" s="2028"/>
      <c r="C177" s="1301"/>
      <c r="D177" s="2029"/>
      <c r="E177" s="1085"/>
      <c r="G177" s="37"/>
      <c r="H177" s="37"/>
      <c r="I177" s="37"/>
      <c r="J177" s="37"/>
      <c r="K177" s="37"/>
      <c r="L177" s="37"/>
      <c r="M177" s="37"/>
      <c r="N177" s="37"/>
      <c r="O177" s="37"/>
      <c r="P177" s="37"/>
      <c r="Q177" s="37"/>
      <c r="R177" s="37"/>
      <c r="S177" s="37"/>
      <c r="T177" s="37"/>
      <c r="U177" s="37"/>
      <c r="V177" s="37"/>
      <c r="W177" s="37"/>
      <c r="X177" s="37"/>
      <c r="Y177" s="37"/>
      <c r="Z177" s="37"/>
      <c r="AA177" s="73"/>
      <c r="AB177" s="2013"/>
      <c r="AC177" s="2014"/>
      <c r="AD177" s="2015"/>
    </row>
    <row r="178" spans="1:44" ht="13.5" customHeight="1">
      <c r="A178" s="1109"/>
      <c r="B178" s="2028"/>
      <c r="C178" s="1301"/>
      <c r="D178" s="2029"/>
      <c r="E178" s="1085"/>
      <c r="G178" s="37"/>
      <c r="H178" s="37"/>
      <c r="I178" s="37"/>
      <c r="J178" s="37"/>
      <c r="K178" s="37"/>
      <c r="L178" s="37"/>
      <c r="M178" s="37"/>
      <c r="N178" s="37"/>
      <c r="O178" s="37"/>
      <c r="P178" s="37"/>
      <c r="Q178" s="37"/>
      <c r="R178" s="37"/>
      <c r="S178" s="37"/>
      <c r="T178" s="37"/>
      <c r="U178" s="37"/>
      <c r="V178" s="37"/>
      <c r="W178" s="37"/>
      <c r="X178" s="37"/>
      <c r="Y178" s="37"/>
      <c r="Z178" s="37"/>
      <c r="AA178" s="73"/>
      <c r="AB178" s="2013"/>
      <c r="AC178" s="2014"/>
      <c r="AD178" s="2015"/>
    </row>
    <row r="179" spans="1:44" ht="13.5" customHeight="1">
      <c r="A179" s="1109" t="s">
        <v>595</v>
      </c>
      <c r="B179" s="2028">
        <v>13</v>
      </c>
      <c r="C179" s="1301" t="s">
        <v>393</v>
      </c>
      <c r="D179" s="2029" t="s">
        <v>311</v>
      </c>
      <c r="E179" s="1085" t="s">
        <v>945</v>
      </c>
      <c r="G179" s="1096" t="s">
        <v>114</v>
      </c>
      <c r="H179" s="1096"/>
      <c r="I179" s="1096"/>
      <c r="J179" s="1096"/>
      <c r="K179" s="1096"/>
      <c r="L179" s="1096"/>
      <c r="M179" s="1096"/>
      <c r="N179" s="1174" t="s">
        <v>1014</v>
      </c>
      <c r="O179" s="1175"/>
      <c r="P179" s="1175"/>
      <c r="Q179" s="1175"/>
      <c r="R179" s="1175"/>
      <c r="S179" s="1175"/>
      <c r="T179" s="1175"/>
      <c r="U179" s="1175"/>
      <c r="V179" s="1176"/>
      <c r="W179" s="37"/>
      <c r="X179" s="37"/>
      <c r="Y179" s="37"/>
      <c r="Z179" s="37"/>
      <c r="AA179" s="37"/>
      <c r="AB179" s="2013" t="s">
        <v>885</v>
      </c>
      <c r="AC179" s="2014"/>
      <c r="AD179" s="2015"/>
      <c r="AF179" s="250"/>
      <c r="AG179" s="251"/>
      <c r="AH179" s="251"/>
      <c r="AI179" s="251"/>
      <c r="AR179" s="73"/>
    </row>
    <row r="180" spans="1:44" ht="13.5" customHeight="1">
      <c r="A180" s="1109"/>
      <c r="B180" s="2028"/>
      <c r="C180" s="1301"/>
      <c r="D180" s="2029"/>
      <c r="E180" s="1085"/>
      <c r="G180" s="1096"/>
      <c r="H180" s="1096"/>
      <c r="I180" s="1096"/>
      <c r="J180" s="1096"/>
      <c r="K180" s="1096"/>
      <c r="L180" s="1096"/>
      <c r="M180" s="1096"/>
      <c r="N180" s="1177"/>
      <c r="O180" s="1178"/>
      <c r="P180" s="1178"/>
      <c r="Q180" s="1178"/>
      <c r="R180" s="1178"/>
      <c r="S180" s="1178"/>
      <c r="T180" s="1178"/>
      <c r="U180" s="1178"/>
      <c r="V180" s="1179"/>
      <c r="W180" s="37"/>
      <c r="X180" s="37"/>
      <c r="Y180" s="37"/>
      <c r="Z180" s="37"/>
      <c r="AA180" s="37"/>
      <c r="AB180" s="2013"/>
      <c r="AC180" s="2014"/>
      <c r="AD180" s="2015"/>
      <c r="AF180" s="72"/>
      <c r="AR180" s="73"/>
    </row>
    <row r="181" spans="1:44" ht="13.5" customHeight="1">
      <c r="A181" s="1109"/>
      <c r="B181" s="2028"/>
      <c r="C181" s="1301"/>
      <c r="D181" s="2029"/>
      <c r="E181" s="1085"/>
      <c r="AB181" s="2013"/>
      <c r="AC181" s="2014"/>
      <c r="AD181" s="2015"/>
      <c r="AF181" s="72"/>
      <c r="AR181" s="73"/>
    </row>
    <row r="182" spans="1:44" ht="13.5" customHeight="1">
      <c r="A182" s="1109"/>
      <c r="B182" s="2028"/>
      <c r="C182" s="1301"/>
      <c r="D182" s="2029"/>
      <c r="E182" s="1085"/>
      <c r="G182" s="37"/>
      <c r="H182" s="37"/>
      <c r="I182" s="37"/>
      <c r="J182" s="37"/>
      <c r="K182" s="37"/>
      <c r="L182" s="37"/>
      <c r="M182" s="37"/>
      <c r="N182" s="37"/>
      <c r="O182" s="37"/>
      <c r="P182" s="37"/>
      <c r="Q182" s="37"/>
      <c r="R182" s="37"/>
      <c r="S182" s="37"/>
      <c r="T182" s="37"/>
      <c r="U182" s="37"/>
      <c r="V182" s="37"/>
      <c r="W182" s="37"/>
      <c r="X182" s="37"/>
      <c r="Y182" s="37"/>
      <c r="Z182" s="37"/>
      <c r="AA182" s="37"/>
      <c r="AB182" s="2013"/>
      <c r="AC182" s="2014"/>
      <c r="AD182" s="2015"/>
      <c r="AF182" s="252"/>
      <c r="AG182" s="253"/>
      <c r="AI182" s="116"/>
      <c r="AR182" s="73"/>
    </row>
    <row r="183" spans="1:44" ht="13.5" customHeight="1">
      <c r="A183" s="1109"/>
      <c r="B183" s="2028"/>
      <c r="C183" s="1301"/>
      <c r="D183" s="2029"/>
      <c r="E183" s="1085"/>
      <c r="G183" s="37"/>
      <c r="H183" s="37"/>
      <c r="I183" s="37"/>
      <c r="J183" s="37"/>
      <c r="K183" s="37"/>
      <c r="L183" s="37"/>
      <c r="M183" s="37"/>
      <c r="N183" s="37"/>
      <c r="O183" s="37"/>
      <c r="P183" s="37"/>
      <c r="Q183" s="37"/>
      <c r="R183" s="37"/>
      <c r="S183" s="37"/>
      <c r="T183" s="37"/>
      <c r="U183" s="37"/>
      <c r="V183" s="37"/>
      <c r="W183" s="37"/>
      <c r="X183" s="37"/>
      <c r="Y183" s="37"/>
      <c r="Z183" s="37"/>
      <c r="AA183" s="37"/>
      <c r="AB183" s="2013"/>
      <c r="AC183" s="2014"/>
      <c r="AD183" s="2015"/>
      <c r="AF183" s="254"/>
      <c r="AG183" s="255"/>
      <c r="AH183" s="255"/>
      <c r="AI183" s="255"/>
      <c r="AJ183" s="255"/>
      <c r="AK183" s="255"/>
      <c r="AL183" s="255"/>
      <c r="AM183" s="255"/>
      <c r="AN183" s="255"/>
      <c r="AO183" s="255"/>
      <c r="AP183" s="84"/>
      <c r="AQ183" s="255"/>
      <c r="AR183" s="256"/>
    </row>
    <row r="184" spans="1:44" ht="13.5" customHeight="1">
      <c r="A184" s="1109"/>
      <c r="B184" s="2028"/>
      <c r="C184" s="1301"/>
      <c r="D184" s="2029"/>
      <c r="E184" s="1085"/>
      <c r="G184" s="37"/>
      <c r="H184" s="37"/>
      <c r="I184" s="37"/>
      <c r="J184" s="37"/>
      <c r="K184" s="37"/>
      <c r="L184" s="37"/>
      <c r="M184" s="37"/>
      <c r="N184" s="37"/>
      <c r="O184" s="37"/>
      <c r="P184" s="37"/>
      <c r="Q184" s="37"/>
      <c r="R184" s="37"/>
      <c r="S184" s="37"/>
      <c r="T184" s="37"/>
      <c r="U184" s="37"/>
      <c r="V184" s="37"/>
      <c r="W184" s="37"/>
      <c r="X184" s="37"/>
      <c r="Y184" s="37"/>
      <c r="Z184" s="37"/>
      <c r="AA184" s="73"/>
      <c r="AB184" s="2013"/>
      <c r="AC184" s="2014"/>
      <c r="AD184" s="2015"/>
    </row>
    <row r="185" spans="1:44" ht="13.5" customHeight="1">
      <c r="A185" s="1109" t="s">
        <v>596</v>
      </c>
      <c r="B185" s="2028">
        <v>14</v>
      </c>
      <c r="C185" s="1301" t="s">
        <v>392</v>
      </c>
      <c r="D185" s="2029" t="s">
        <v>311</v>
      </c>
      <c r="E185" s="1085" t="s">
        <v>946</v>
      </c>
      <c r="G185" s="1096" t="s">
        <v>114</v>
      </c>
      <c r="H185" s="1096"/>
      <c r="I185" s="1096"/>
      <c r="J185" s="1096"/>
      <c r="K185" s="1096"/>
      <c r="L185" s="1096"/>
      <c r="M185" s="1096"/>
      <c r="N185" s="1174" t="s">
        <v>1014</v>
      </c>
      <c r="O185" s="1175"/>
      <c r="P185" s="1175"/>
      <c r="Q185" s="1175"/>
      <c r="R185" s="1175"/>
      <c r="S185" s="1175"/>
      <c r="T185" s="1175"/>
      <c r="U185" s="1175"/>
      <c r="V185" s="1176"/>
      <c r="W185" s="37"/>
      <c r="X185" s="37"/>
      <c r="Y185" s="37"/>
      <c r="Z185" s="37"/>
      <c r="AA185" s="37"/>
      <c r="AB185" s="2013" t="s">
        <v>885</v>
      </c>
      <c r="AC185" s="2014"/>
      <c r="AD185" s="2015"/>
      <c r="AF185" s="250"/>
      <c r="AG185" s="251"/>
      <c r="AH185" s="251"/>
      <c r="AI185" s="251"/>
      <c r="AR185" s="73"/>
    </row>
    <row r="186" spans="1:44" ht="13.5" customHeight="1">
      <c r="A186" s="1109"/>
      <c r="B186" s="2028"/>
      <c r="C186" s="1301"/>
      <c r="D186" s="2029"/>
      <c r="E186" s="1085"/>
      <c r="G186" s="1096"/>
      <c r="H186" s="1096"/>
      <c r="I186" s="1096"/>
      <c r="J186" s="1096"/>
      <c r="K186" s="1096"/>
      <c r="L186" s="1096"/>
      <c r="M186" s="1096"/>
      <c r="N186" s="1177"/>
      <c r="O186" s="1178"/>
      <c r="P186" s="1178"/>
      <c r="Q186" s="1178"/>
      <c r="R186" s="1178"/>
      <c r="S186" s="1178"/>
      <c r="T186" s="1178"/>
      <c r="U186" s="1178"/>
      <c r="V186" s="1179"/>
      <c r="W186" s="37"/>
      <c r="X186" s="37"/>
      <c r="Y186" s="37"/>
      <c r="Z186" s="37"/>
      <c r="AA186" s="37"/>
      <c r="AB186" s="2013"/>
      <c r="AC186" s="2014"/>
      <c r="AD186" s="2015"/>
      <c r="AF186" s="72"/>
      <c r="AR186" s="73"/>
    </row>
    <row r="187" spans="1:44" ht="13.5" customHeight="1">
      <c r="A187" s="1109"/>
      <c r="B187" s="2028"/>
      <c r="C187" s="1301"/>
      <c r="D187" s="2029"/>
      <c r="E187" s="1085"/>
      <c r="AB187" s="2013"/>
      <c r="AC187" s="2014"/>
      <c r="AD187" s="2015"/>
      <c r="AF187" s="72"/>
      <c r="AR187" s="73"/>
    </row>
    <row r="188" spans="1:44" ht="13.5" customHeight="1">
      <c r="A188" s="1109"/>
      <c r="B188" s="2028"/>
      <c r="C188" s="1301"/>
      <c r="D188" s="2029"/>
      <c r="E188" s="1085"/>
      <c r="G188" s="37"/>
      <c r="H188" s="37"/>
      <c r="I188" s="37"/>
      <c r="J188" s="37"/>
      <c r="K188" s="37"/>
      <c r="L188" s="37"/>
      <c r="M188" s="37"/>
      <c r="N188" s="37"/>
      <c r="O188" s="37"/>
      <c r="P188" s="37"/>
      <c r="Q188" s="37"/>
      <c r="R188" s="37"/>
      <c r="S188" s="37"/>
      <c r="T188" s="37"/>
      <c r="U188" s="37"/>
      <c r="V188" s="37"/>
      <c r="W188" s="37"/>
      <c r="X188" s="37"/>
      <c r="Y188" s="37"/>
      <c r="Z188" s="37"/>
      <c r="AA188" s="37"/>
      <c r="AB188" s="2013"/>
      <c r="AC188" s="2014"/>
      <c r="AD188" s="2015"/>
      <c r="AF188" s="252"/>
      <c r="AG188" s="253"/>
      <c r="AI188" s="116"/>
      <c r="AR188" s="73"/>
    </row>
    <row r="189" spans="1:44" ht="13.5" customHeight="1">
      <c r="A189" s="1109"/>
      <c r="B189" s="2028"/>
      <c r="C189" s="1301"/>
      <c r="D189" s="2029"/>
      <c r="E189" s="1085"/>
      <c r="G189" s="37"/>
      <c r="H189" s="37"/>
      <c r="I189" s="37"/>
      <c r="J189" s="37"/>
      <c r="K189" s="37"/>
      <c r="L189" s="37"/>
      <c r="M189" s="37"/>
      <c r="N189" s="37"/>
      <c r="O189" s="37"/>
      <c r="P189" s="37"/>
      <c r="Q189" s="37"/>
      <c r="R189" s="37"/>
      <c r="S189" s="37"/>
      <c r="T189" s="37"/>
      <c r="U189" s="37"/>
      <c r="V189" s="37"/>
      <c r="W189" s="37"/>
      <c r="X189" s="37"/>
      <c r="Y189" s="37"/>
      <c r="Z189" s="37"/>
      <c r="AA189" s="73"/>
      <c r="AB189" s="2013"/>
      <c r="AC189" s="2014"/>
      <c r="AD189" s="2015"/>
    </row>
    <row r="190" spans="1:44" ht="13.5" customHeight="1">
      <c r="A190" s="1109"/>
      <c r="B190" s="2028"/>
      <c r="C190" s="1301"/>
      <c r="D190" s="2029"/>
      <c r="E190" s="1085"/>
      <c r="G190" s="37"/>
      <c r="H190" s="37"/>
      <c r="I190" s="37"/>
      <c r="J190" s="37"/>
      <c r="K190" s="37"/>
      <c r="L190" s="37"/>
      <c r="M190" s="37"/>
      <c r="N190" s="37"/>
      <c r="O190" s="37"/>
      <c r="P190" s="37"/>
      <c r="Q190" s="37"/>
      <c r="R190" s="37"/>
      <c r="S190" s="37"/>
      <c r="T190" s="37"/>
      <c r="U190" s="37"/>
      <c r="V190" s="37"/>
      <c r="W190" s="37"/>
      <c r="X190" s="37"/>
      <c r="Y190" s="37"/>
      <c r="Z190" s="37"/>
      <c r="AA190" s="73"/>
      <c r="AB190" s="2013"/>
      <c r="AC190" s="2014"/>
      <c r="AD190" s="2015"/>
    </row>
    <row r="191" spans="1:44" ht="13.5" customHeight="1">
      <c r="A191" s="1085" t="s">
        <v>743</v>
      </c>
      <c r="B191" s="2028">
        <v>15</v>
      </c>
      <c r="C191" s="1301" t="s">
        <v>872</v>
      </c>
      <c r="D191" s="2029" t="s">
        <v>866</v>
      </c>
      <c r="E191" s="1085" t="s">
        <v>715</v>
      </c>
      <c r="G191" s="1096" t="s">
        <v>114</v>
      </c>
      <c r="H191" s="1096"/>
      <c r="I191" s="1096"/>
      <c r="J191" s="1096"/>
      <c r="K191" s="1096"/>
      <c r="L191" s="1096"/>
      <c r="M191" s="1096"/>
      <c r="N191" s="1174" t="s">
        <v>597</v>
      </c>
      <c r="O191" s="1175"/>
      <c r="P191" s="1175"/>
      <c r="Q191" s="1175"/>
      <c r="R191" s="1175"/>
      <c r="S191" s="1175"/>
      <c r="T191" s="1175"/>
      <c r="U191" s="1175"/>
      <c r="V191" s="1176"/>
      <c r="W191" s="140"/>
      <c r="AA191" s="73"/>
      <c r="AB191" s="2101" t="s">
        <v>885</v>
      </c>
      <c r="AC191" s="2102"/>
      <c r="AD191" s="2103"/>
    </row>
    <row r="192" spans="1:44">
      <c r="A192" s="1085"/>
      <c r="B192" s="2028"/>
      <c r="C192" s="1301"/>
      <c r="D192" s="2029"/>
      <c r="E192" s="1085"/>
      <c r="G192" s="1096"/>
      <c r="H192" s="1096"/>
      <c r="I192" s="1096"/>
      <c r="J192" s="1096"/>
      <c r="K192" s="1096"/>
      <c r="L192" s="1096"/>
      <c r="M192" s="1096"/>
      <c r="N192" s="1177"/>
      <c r="O192" s="1178"/>
      <c r="P192" s="1178"/>
      <c r="Q192" s="1178"/>
      <c r="R192" s="1178"/>
      <c r="S192" s="1178"/>
      <c r="T192" s="1178"/>
      <c r="U192" s="1178"/>
      <c r="V192" s="1179"/>
      <c r="W192" s="140"/>
      <c r="AA192" s="73"/>
      <c r="AB192" s="2101"/>
      <c r="AC192" s="2102"/>
      <c r="AD192" s="2103"/>
    </row>
    <row r="193" spans="1:30">
      <c r="A193" s="1085"/>
      <c r="B193" s="2028"/>
      <c r="C193" s="1301"/>
      <c r="D193" s="2029"/>
      <c r="E193" s="1085"/>
      <c r="F193" s="72"/>
      <c r="G193" s="140"/>
      <c r="H193" s="140"/>
      <c r="I193" s="140"/>
      <c r="J193" s="140"/>
      <c r="K193" s="140"/>
      <c r="L193" s="140"/>
      <c r="M193" s="140"/>
      <c r="N193" s="140"/>
      <c r="O193" s="140"/>
      <c r="P193" s="140"/>
      <c r="Q193" s="140"/>
      <c r="R193" s="140"/>
      <c r="S193" s="140"/>
      <c r="T193" s="140"/>
      <c r="U193" s="140"/>
      <c r="V193" s="140"/>
      <c r="W193" s="140"/>
      <c r="AA193" s="73"/>
      <c r="AB193" s="2101"/>
      <c r="AC193" s="2102"/>
      <c r="AD193" s="2103"/>
    </row>
    <row r="194" spans="1:30">
      <c r="A194" s="1085"/>
      <c r="B194" s="2028"/>
      <c r="C194" s="1301"/>
      <c r="D194" s="2029"/>
      <c r="E194" s="1085"/>
      <c r="F194" s="72"/>
      <c r="H194" s="1" t="s">
        <v>35</v>
      </c>
      <c r="M194" s="1" t="s">
        <v>36</v>
      </c>
      <c r="O194" s="88"/>
      <c r="P194" s="88"/>
      <c r="AA194" s="73"/>
      <c r="AB194" s="275"/>
      <c r="AC194" s="276"/>
      <c r="AD194" s="277"/>
    </row>
    <row r="195" spans="1:30" ht="13.5" customHeight="1">
      <c r="A195" s="1085"/>
      <c r="B195" s="2028"/>
      <c r="C195" s="1301"/>
      <c r="D195" s="2029"/>
      <c r="E195" s="1085" t="s">
        <v>947</v>
      </c>
      <c r="F195" s="72"/>
      <c r="H195" s="1591" t="s">
        <v>26</v>
      </c>
      <c r="I195" s="1592"/>
      <c r="J195" s="1596" t="s">
        <v>340</v>
      </c>
      <c r="K195" s="1596"/>
      <c r="M195" s="1591" t="s">
        <v>26</v>
      </c>
      <c r="N195" s="1592"/>
      <c r="O195" s="2107" t="s">
        <v>340</v>
      </c>
      <c r="P195" s="2108"/>
      <c r="R195" s="1591" t="s">
        <v>342</v>
      </c>
      <c r="S195" s="2109"/>
      <c r="T195" s="2109"/>
      <c r="U195" s="2109"/>
      <c r="V195" s="2109"/>
      <c r="W195" s="1592"/>
      <c r="AA195" s="73"/>
      <c r="AB195" s="275"/>
      <c r="AC195" s="276"/>
      <c r="AD195" s="277"/>
    </row>
    <row r="196" spans="1:30">
      <c r="A196" s="1085"/>
      <c r="B196" s="2028"/>
      <c r="C196" s="1301"/>
      <c r="D196" s="2029"/>
      <c r="E196" s="1085"/>
      <c r="F196" s="72"/>
      <c r="H196" s="1593"/>
      <c r="I196" s="1594"/>
      <c r="J196" s="1601" t="s">
        <v>341</v>
      </c>
      <c r="K196" s="1601"/>
      <c r="M196" s="1593"/>
      <c r="N196" s="1594"/>
      <c r="O196" s="2110" t="s">
        <v>341</v>
      </c>
      <c r="P196" s="2111"/>
      <c r="R196" s="1593" t="s">
        <v>1007</v>
      </c>
      <c r="S196" s="2112"/>
      <c r="T196" s="2112"/>
      <c r="U196" s="2112"/>
      <c r="V196" s="2112"/>
      <c r="W196" s="1594"/>
      <c r="X196" s="140"/>
      <c r="Y196" s="140"/>
      <c r="Z196" s="140"/>
      <c r="AA196" s="73"/>
      <c r="AB196" s="275"/>
      <c r="AC196" s="276"/>
      <c r="AD196" s="277"/>
    </row>
    <row r="197" spans="1:30">
      <c r="A197" s="1085"/>
      <c r="B197" s="2028"/>
      <c r="C197" s="1301"/>
      <c r="D197" s="2029"/>
      <c r="E197" s="1085"/>
      <c r="F197" s="72"/>
      <c r="H197" s="1526" t="s">
        <v>27</v>
      </c>
      <c r="I197" s="1526"/>
      <c r="J197" s="2106">
        <f>管理運営!I158</f>
        <v>0</v>
      </c>
      <c r="K197" s="2106"/>
      <c r="M197" s="1526" t="s">
        <v>27</v>
      </c>
      <c r="N197" s="1526"/>
      <c r="O197" s="2104">
        <f>管理運営!I168</f>
        <v>0</v>
      </c>
      <c r="P197" s="2105"/>
      <c r="R197" s="972" t="s">
        <v>184</v>
      </c>
      <c r="S197" s="972"/>
      <c r="T197" s="972"/>
      <c r="U197" s="972"/>
      <c r="V197" s="1587">
        <f>ROUNDDOWN((J197+O197)/3,1)</f>
        <v>0</v>
      </c>
      <c r="W197" s="1588"/>
      <c r="X197" s="140"/>
      <c r="Y197" s="140"/>
      <c r="Z197" s="140"/>
      <c r="AA197" s="73"/>
      <c r="AB197" s="275"/>
      <c r="AC197" s="276"/>
      <c r="AD197" s="277"/>
    </row>
    <row r="198" spans="1:30">
      <c r="A198" s="1085"/>
      <c r="B198" s="2028"/>
      <c r="C198" s="1301"/>
      <c r="D198" s="2029"/>
      <c r="E198" s="1085"/>
      <c r="F198" s="72"/>
      <c r="H198" s="1526" t="s">
        <v>28</v>
      </c>
      <c r="I198" s="1526"/>
      <c r="J198" s="2106">
        <f>管理運営!I159</f>
        <v>0</v>
      </c>
      <c r="K198" s="2106"/>
      <c r="M198" s="1526" t="s">
        <v>28</v>
      </c>
      <c r="N198" s="1526"/>
      <c r="O198" s="2104">
        <f>管理運営!I169</f>
        <v>0</v>
      </c>
      <c r="P198" s="2105"/>
      <c r="R198" s="1572" t="s">
        <v>192</v>
      </c>
      <c r="S198" s="1572"/>
      <c r="T198" s="1572"/>
      <c r="U198" s="1572"/>
      <c r="V198" s="1574">
        <f>ROUNDDOWN((J198+J199+O198+O199)/6,1)</f>
        <v>0</v>
      </c>
      <c r="W198" s="1575"/>
      <c r="X198" s="140"/>
      <c r="Y198" s="140"/>
      <c r="Z198" s="140"/>
      <c r="AA198" s="73"/>
      <c r="AB198" s="275"/>
      <c r="AC198" s="276"/>
      <c r="AD198" s="277"/>
    </row>
    <row r="199" spans="1:30" ht="13.5" customHeight="1">
      <c r="A199" s="1085"/>
      <c r="B199" s="2028"/>
      <c r="C199" s="1301"/>
      <c r="D199" s="2029"/>
      <c r="E199" s="1085"/>
      <c r="F199" s="72"/>
      <c r="H199" s="1526" t="s">
        <v>29</v>
      </c>
      <c r="I199" s="1526"/>
      <c r="J199" s="2106">
        <f>管理運営!I160</f>
        <v>0</v>
      </c>
      <c r="K199" s="2106"/>
      <c r="M199" s="1526" t="s">
        <v>29</v>
      </c>
      <c r="N199" s="1526"/>
      <c r="O199" s="2104">
        <f>管理運営!I170</f>
        <v>0</v>
      </c>
      <c r="P199" s="2105"/>
      <c r="R199" s="1572"/>
      <c r="S199" s="1572"/>
      <c r="T199" s="1572"/>
      <c r="U199" s="1572"/>
      <c r="V199" s="1589"/>
      <c r="W199" s="1590"/>
      <c r="X199" s="171"/>
      <c r="AA199" s="73"/>
      <c r="AB199" s="275"/>
      <c r="AC199" s="276"/>
      <c r="AD199" s="277"/>
    </row>
    <row r="200" spans="1:30">
      <c r="A200" s="1085"/>
      <c r="B200" s="2028"/>
      <c r="C200" s="1301"/>
      <c r="D200" s="2029"/>
      <c r="E200" s="1085"/>
      <c r="F200" s="72"/>
      <c r="H200" s="1526" t="s">
        <v>30</v>
      </c>
      <c r="I200" s="1526"/>
      <c r="J200" s="2106">
        <f>管理運営!I161</f>
        <v>0</v>
      </c>
      <c r="K200" s="2106"/>
      <c r="M200" s="1526" t="s">
        <v>30</v>
      </c>
      <c r="N200" s="1526"/>
      <c r="O200" s="2104">
        <f>管理運営!I171</f>
        <v>0</v>
      </c>
      <c r="P200" s="2105"/>
      <c r="R200" s="972" t="s">
        <v>185</v>
      </c>
      <c r="S200" s="972"/>
      <c r="T200" s="972"/>
      <c r="U200" s="972"/>
      <c r="V200" s="1587">
        <f>ROUNDDOWN((J200+O200)/20,1)</f>
        <v>0</v>
      </c>
      <c r="W200" s="1588"/>
      <c r="X200" s="140"/>
      <c r="Y200" s="140"/>
      <c r="Z200" s="140"/>
      <c r="AA200" s="73"/>
      <c r="AB200" s="275"/>
      <c r="AC200" s="276"/>
      <c r="AD200" s="277"/>
    </row>
    <row r="201" spans="1:30">
      <c r="A201" s="1085"/>
      <c r="B201" s="2028"/>
      <c r="C201" s="1301"/>
      <c r="D201" s="2029"/>
      <c r="E201" s="1085"/>
      <c r="F201" s="72"/>
      <c r="H201" s="1526" t="s">
        <v>31</v>
      </c>
      <c r="I201" s="1526"/>
      <c r="J201" s="2106">
        <f>管理運営!I162</f>
        <v>0</v>
      </c>
      <c r="K201" s="2106"/>
      <c r="M201" s="1526" t="s">
        <v>31</v>
      </c>
      <c r="N201" s="1526"/>
      <c r="O201" s="2104">
        <f>管理運営!I172</f>
        <v>0</v>
      </c>
      <c r="P201" s="2105"/>
      <c r="R201" s="1572" t="s">
        <v>193</v>
      </c>
      <c r="S201" s="1572"/>
      <c r="T201" s="1572"/>
      <c r="U201" s="1572"/>
      <c r="V201" s="1574">
        <f>ROUNDDOWN((J201+J202+O201+O202)/30,1)</f>
        <v>0</v>
      </c>
      <c r="W201" s="1575"/>
      <c r="X201" s="140"/>
      <c r="Y201" s="140"/>
      <c r="Z201" s="140"/>
      <c r="AA201" s="73"/>
      <c r="AB201" s="275"/>
      <c r="AC201" s="276"/>
      <c r="AD201" s="277"/>
    </row>
    <row r="202" spans="1:30" ht="13.8" thickBot="1">
      <c r="A202" s="1085"/>
      <c r="B202" s="2028"/>
      <c r="C202" s="1301"/>
      <c r="D202" s="2029"/>
      <c r="E202" s="1085"/>
      <c r="F202" s="72"/>
      <c r="H202" s="1581" t="s">
        <v>32</v>
      </c>
      <c r="I202" s="1581"/>
      <c r="J202" s="2106">
        <f>管理運営!I163</f>
        <v>0</v>
      </c>
      <c r="K202" s="2106"/>
      <c r="M202" s="1581" t="s">
        <v>32</v>
      </c>
      <c r="N202" s="1581"/>
      <c r="O202" s="2104">
        <f>管理運営!I173</f>
        <v>0</v>
      </c>
      <c r="P202" s="2105"/>
      <c r="R202" s="1573"/>
      <c r="S202" s="1573"/>
      <c r="T202" s="1573"/>
      <c r="U202" s="1573"/>
      <c r="V202" s="2117"/>
      <c r="W202" s="2118"/>
      <c r="X202" s="140"/>
      <c r="Y202" s="140"/>
      <c r="Z202" s="140"/>
      <c r="AA202" s="73"/>
      <c r="AB202" s="275"/>
      <c r="AC202" s="276"/>
      <c r="AD202" s="277"/>
    </row>
    <row r="203" spans="1:30" ht="13.5" customHeight="1" thickTop="1">
      <c r="A203" s="1085"/>
      <c r="B203" s="2028"/>
      <c r="C203" s="1301"/>
      <c r="D203" s="2029"/>
      <c r="E203" s="1085"/>
      <c r="F203" s="72"/>
      <c r="H203" s="1559" t="s">
        <v>347</v>
      </c>
      <c r="I203" s="1560"/>
      <c r="J203" s="2115">
        <f>SUM(J197:K202)</f>
        <v>0</v>
      </c>
      <c r="K203" s="2116"/>
      <c r="M203" s="1559" t="s">
        <v>347</v>
      </c>
      <c r="N203" s="1560"/>
      <c r="O203" s="2115">
        <f>SUM(O197:P202)</f>
        <v>0</v>
      </c>
      <c r="P203" s="2116"/>
      <c r="R203" s="1563" t="s">
        <v>0</v>
      </c>
      <c r="S203" s="1563"/>
      <c r="T203" s="1563"/>
      <c r="U203" s="1563"/>
      <c r="V203" s="2113">
        <f>IF(ROUND(SUM(V197:W202),0)=0,0,IF(ROUND(SUM(V197:W202),0)&lt;2,2,ROUND(SUM(V197:W202),0)))</f>
        <v>0</v>
      </c>
      <c r="W203" s="2114"/>
      <c r="X203" s="140"/>
      <c r="Y203" s="140"/>
      <c r="Z203" s="140"/>
      <c r="AA203" s="73"/>
      <c r="AB203" s="275"/>
      <c r="AC203" s="276"/>
      <c r="AD203" s="277"/>
    </row>
    <row r="204" spans="1:30">
      <c r="A204" s="1085"/>
      <c r="B204" s="2028"/>
      <c r="C204" s="1301"/>
      <c r="D204" s="2029"/>
      <c r="E204" s="1085"/>
      <c r="F204" s="72"/>
      <c r="G204" s="140"/>
      <c r="X204" s="140"/>
      <c r="Y204" s="140"/>
      <c r="Z204" s="140"/>
      <c r="AA204" s="73"/>
      <c r="AB204" s="275"/>
      <c r="AC204" s="276"/>
      <c r="AD204" s="277"/>
    </row>
    <row r="205" spans="1:30">
      <c r="A205" s="1085"/>
      <c r="B205" s="2028"/>
      <c r="C205" s="1301"/>
      <c r="D205" s="2029"/>
      <c r="E205" s="1085"/>
      <c r="F205" s="72"/>
      <c r="W205" s="140"/>
      <c r="X205" s="140"/>
      <c r="Y205" s="140"/>
      <c r="Z205" s="140"/>
      <c r="AA205" s="73"/>
      <c r="AB205" s="275"/>
      <c r="AC205" s="276"/>
      <c r="AD205" s="277"/>
    </row>
    <row r="206" spans="1:30" ht="6" customHeight="1">
      <c r="A206" s="169"/>
      <c r="B206" s="179"/>
      <c r="C206" s="262"/>
      <c r="D206" s="263"/>
      <c r="E206" s="169"/>
      <c r="F206" s="103"/>
      <c r="G206" s="136"/>
      <c r="H206" s="136"/>
      <c r="I206" s="360"/>
      <c r="J206" s="360"/>
      <c r="K206" s="84"/>
      <c r="L206" s="84"/>
      <c r="M206" s="84"/>
      <c r="N206" s="84"/>
      <c r="O206" s="84"/>
      <c r="P206" s="84"/>
      <c r="Q206" s="84"/>
      <c r="R206" s="84"/>
      <c r="S206" s="84"/>
      <c r="T206" s="84"/>
      <c r="U206" s="84"/>
      <c r="V206" s="360"/>
      <c r="W206" s="360"/>
      <c r="X206" s="360"/>
      <c r="Y206" s="84"/>
      <c r="Z206" s="84"/>
      <c r="AA206" s="108"/>
      <c r="AB206" s="279"/>
      <c r="AC206" s="280"/>
      <c r="AD206" s="281"/>
    </row>
    <row r="207" spans="1:30" ht="6" customHeight="1">
      <c r="A207" s="405"/>
      <c r="B207" s="910"/>
      <c r="C207" s="911"/>
      <c r="D207" s="912"/>
      <c r="E207" s="405"/>
      <c r="F207" s="416"/>
      <c r="G207" s="508"/>
      <c r="H207" s="417"/>
      <c r="I207" s="417"/>
      <c r="J207" s="417"/>
      <c r="K207" s="417"/>
      <c r="L207" s="417"/>
      <c r="M207" s="417"/>
      <c r="N207" s="417"/>
      <c r="O207" s="417"/>
      <c r="P207" s="417"/>
      <c r="Q207" s="417"/>
      <c r="R207" s="417"/>
      <c r="S207" s="417"/>
      <c r="T207" s="417"/>
      <c r="U207" s="417"/>
      <c r="V207" s="417"/>
      <c r="W207" s="417"/>
      <c r="X207" s="417"/>
      <c r="Y207" s="417"/>
      <c r="Z207" s="508"/>
      <c r="AA207" s="418"/>
      <c r="AB207" s="920"/>
      <c r="AC207" s="921"/>
      <c r="AD207" s="922"/>
    </row>
    <row r="208" spans="1:30">
      <c r="A208" s="81"/>
      <c r="B208" s="180"/>
      <c r="C208" s="257"/>
      <c r="D208" s="258"/>
      <c r="E208" s="1085" t="s">
        <v>1446</v>
      </c>
      <c r="F208" s="72"/>
      <c r="G208" s="278"/>
      <c r="H208" s="37"/>
      <c r="I208" s="37"/>
      <c r="J208" s="37"/>
      <c r="K208" s="37"/>
      <c r="L208" s="37"/>
      <c r="M208" s="37"/>
      <c r="Z208" s="140"/>
      <c r="AA208" s="73"/>
      <c r="AB208" s="275"/>
      <c r="AC208" s="276"/>
      <c r="AD208" s="277"/>
    </row>
    <row r="209" spans="1:53" ht="13.5" customHeight="1">
      <c r="A209" s="81"/>
      <c r="B209" s="180"/>
      <c r="C209" s="267"/>
      <c r="D209" s="347"/>
      <c r="E209" s="1085"/>
      <c r="F209" s="72"/>
      <c r="H209" s="37"/>
      <c r="I209" s="37"/>
      <c r="J209" s="37"/>
      <c r="K209" s="37"/>
      <c r="L209" s="37"/>
      <c r="M209" s="37"/>
      <c r="AA209" s="73"/>
      <c r="AB209" s="275"/>
      <c r="AC209" s="276"/>
      <c r="AD209" s="277"/>
    </row>
    <row r="210" spans="1:53">
      <c r="A210" s="81"/>
      <c r="B210" s="180"/>
      <c r="C210" s="267"/>
      <c r="D210" s="347"/>
      <c r="E210" s="1085"/>
      <c r="F210" s="72"/>
      <c r="H210" s="37"/>
      <c r="I210" s="37"/>
      <c r="J210" s="37"/>
      <c r="K210" s="37"/>
      <c r="L210" s="37"/>
      <c r="M210" s="37"/>
      <c r="Z210" s="140"/>
      <c r="AA210" s="73"/>
      <c r="AB210" s="275"/>
      <c r="AC210" s="276"/>
      <c r="AD210" s="277"/>
    </row>
    <row r="211" spans="1:53">
      <c r="A211" s="81"/>
      <c r="B211" s="180"/>
      <c r="C211" s="267"/>
      <c r="D211" s="347"/>
      <c r="E211" s="1085"/>
      <c r="F211" s="72"/>
      <c r="Z211" s="140"/>
      <c r="AA211" s="73"/>
      <c r="AB211" s="275"/>
      <c r="AC211" s="276"/>
      <c r="AD211" s="277"/>
    </row>
    <row r="212" spans="1:53">
      <c r="A212" s="81"/>
      <c r="B212" s="180"/>
      <c r="C212" s="267"/>
      <c r="D212" s="347"/>
      <c r="E212" s="1085"/>
      <c r="F212" s="72"/>
      <c r="Z212" s="140"/>
      <c r="AA212" s="73"/>
      <c r="AB212" s="275"/>
      <c r="AC212" s="276"/>
      <c r="AD212" s="277"/>
    </row>
    <row r="213" spans="1:53" ht="13.5" customHeight="1">
      <c r="A213" s="81"/>
      <c r="B213" s="180"/>
      <c r="C213" s="267"/>
      <c r="D213" s="347"/>
      <c r="E213" s="1085"/>
      <c r="F213" s="72"/>
      <c r="Z213" s="140"/>
      <c r="AA213" s="73"/>
      <c r="AB213" s="275"/>
      <c r="AC213" s="276"/>
      <c r="AD213" s="277"/>
    </row>
    <row r="214" spans="1:53">
      <c r="A214" s="81"/>
      <c r="B214" s="180"/>
      <c r="C214" s="267"/>
      <c r="D214" s="347"/>
      <c r="E214" s="1085"/>
      <c r="F214" s="72"/>
      <c r="Z214" s="140"/>
      <c r="AA214" s="73"/>
      <c r="AB214" s="275"/>
      <c r="AC214" s="276"/>
      <c r="AD214" s="277"/>
    </row>
    <row r="215" spans="1:53">
      <c r="A215" s="81"/>
      <c r="B215" s="180"/>
      <c r="C215" s="267"/>
      <c r="D215" s="347"/>
      <c r="E215" s="1085"/>
      <c r="F215" s="72"/>
      <c r="Z215" s="140"/>
      <c r="AA215" s="73"/>
      <c r="AB215" s="275"/>
      <c r="AC215" s="276"/>
      <c r="AD215" s="277"/>
    </row>
    <row r="216" spans="1:53">
      <c r="A216" s="81"/>
      <c r="B216" s="180"/>
      <c r="C216" s="267"/>
      <c r="D216" s="347"/>
      <c r="E216" s="1085"/>
      <c r="F216" s="72"/>
      <c r="Z216" s="140"/>
      <c r="AA216" s="73"/>
      <c r="AB216" s="275"/>
      <c r="AC216" s="276"/>
      <c r="AD216" s="277"/>
    </row>
    <row r="217" spans="1:53" s="137" customFormat="1" ht="13.5" customHeight="1">
      <c r="A217" s="81"/>
      <c r="B217" s="180"/>
      <c r="C217" s="267"/>
      <c r="D217" s="347"/>
      <c r="E217" s="1085"/>
      <c r="F217" s="72"/>
      <c r="G217" s="1"/>
      <c r="H217" s="1"/>
      <c r="I217" s="1"/>
      <c r="J217" s="1"/>
      <c r="K217" s="1"/>
      <c r="L217" s="1"/>
      <c r="M217" s="1"/>
      <c r="N217" s="1"/>
      <c r="O217" s="1"/>
      <c r="P217" s="1"/>
      <c r="Q217" s="1"/>
      <c r="R217" s="1"/>
      <c r="S217" s="1"/>
      <c r="T217" s="1"/>
      <c r="U217" s="1"/>
      <c r="V217" s="1"/>
      <c r="W217" s="1"/>
      <c r="X217" s="1"/>
      <c r="Y217" s="1"/>
      <c r="Z217" s="140"/>
      <c r="AA217" s="73"/>
      <c r="AB217" s="275"/>
      <c r="AC217" s="276"/>
      <c r="AD217" s="277"/>
      <c r="AE217" s="1"/>
      <c r="AF217" s="1"/>
      <c r="AG217" s="1"/>
      <c r="AH217" s="1"/>
      <c r="AI217" s="1"/>
      <c r="AJ217" s="1"/>
      <c r="AK217" s="1"/>
      <c r="AL217" s="1"/>
      <c r="AM217" s="1"/>
      <c r="AN217" s="1"/>
      <c r="AO217" s="1"/>
      <c r="AP217" s="1"/>
      <c r="AQ217" s="1"/>
      <c r="AR217" s="1"/>
      <c r="AS217" s="1"/>
      <c r="AT217" s="1"/>
      <c r="AU217" s="1"/>
      <c r="AV217" s="1"/>
      <c r="AW217" s="1"/>
      <c r="AX217" s="1"/>
      <c r="AY217" s="1"/>
      <c r="AZ217" s="1"/>
      <c r="BA217" s="1"/>
    </row>
    <row r="218" spans="1:53">
      <c r="A218" s="81"/>
      <c r="B218" s="180"/>
      <c r="C218" s="267"/>
      <c r="D218" s="347"/>
      <c r="E218" s="1085"/>
      <c r="F218" s="72"/>
      <c r="Z218" s="140"/>
      <c r="AA218" s="73"/>
      <c r="AB218" s="275"/>
      <c r="AC218" s="276"/>
      <c r="AD218" s="277"/>
    </row>
    <row r="219" spans="1:53">
      <c r="A219" s="81"/>
      <c r="B219" s="180"/>
      <c r="C219" s="267"/>
      <c r="D219" s="347"/>
      <c r="E219" s="1085"/>
      <c r="F219" s="72"/>
      <c r="Z219" s="140"/>
      <c r="AA219" s="73"/>
      <c r="AB219" s="275"/>
      <c r="AC219" s="276"/>
      <c r="AD219" s="277"/>
    </row>
    <row r="220" spans="1:53">
      <c r="A220" s="81"/>
      <c r="B220" s="180"/>
      <c r="C220" s="267"/>
      <c r="D220" s="347"/>
      <c r="E220" s="1085"/>
      <c r="F220" s="72"/>
      <c r="Z220" s="140"/>
      <c r="AA220" s="73"/>
      <c r="AB220" s="275"/>
      <c r="AC220" s="276"/>
      <c r="AD220" s="277"/>
    </row>
    <row r="221" spans="1:53">
      <c r="A221" s="81"/>
      <c r="B221" s="180"/>
      <c r="C221" s="267"/>
      <c r="D221" s="347"/>
      <c r="E221" s="1085"/>
      <c r="F221" s="72"/>
      <c r="Z221" s="140"/>
      <c r="AA221" s="73"/>
      <c r="AB221" s="275"/>
      <c r="AC221" s="276"/>
      <c r="AD221" s="277"/>
    </row>
    <row r="222" spans="1:53">
      <c r="A222" s="81"/>
      <c r="B222" s="180"/>
      <c r="C222" s="267"/>
      <c r="D222" s="347"/>
      <c r="E222" s="1085"/>
      <c r="F222" s="72"/>
      <c r="Z222" s="140"/>
      <c r="AA222" s="73"/>
      <c r="AB222" s="275"/>
      <c r="AC222" s="276"/>
      <c r="AD222" s="277"/>
    </row>
    <row r="223" spans="1:53">
      <c r="A223" s="81"/>
      <c r="B223" s="180"/>
      <c r="C223" s="267"/>
      <c r="D223" s="347"/>
      <c r="E223" s="1085"/>
      <c r="F223" s="72"/>
      <c r="Z223" s="140"/>
      <c r="AA223" s="73"/>
      <c r="AB223" s="275"/>
      <c r="AC223" s="276"/>
      <c r="AD223" s="277"/>
    </row>
    <row r="224" spans="1:53">
      <c r="A224" s="81"/>
      <c r="B224" s="180"/>
      <c r="C224" s="267"/>
      <c r="D224" s="347"/>
      <c r="E224" s="1085"/>
      <c r="F224" s="72"/>
      <c r="Z224" s="140"/>
      <c r="AA224" s="73"/>
      <c r="AB224" s="275"/>
      <c r="AC224" s="276"/>
      <c r="AD224" s="277"/>
    </row>
    <row r="225" spans="1:30">
      <c r="A225" s="81"/>
      <c r="B225" s="180"/>
      <c r="C225" s="267"/>
      <c r="D225" s="347"/>
      <c r="E225" s="1085"/>
      <c r="F225" s="72"/>
      <c r="Z225" s="140"/>
      <c r="AA225" s="73"/>
      <c r="AB225" s="275"/>
      <c r="AC225" s="276"/>
      <c r="AD225" s="277"/>
    </row>
    <row r="226" spans="1:30">
      <c r="A226" s="81"/>
      <c r="B226" s="180"/>
      <c r="C226" s="267"/>
      <c r="D226" s="347"/>
      <c r="E226" s="1085"/>
      <c r="F226" s="72"/>
      <c r="Z226" s="140"/>
      <c r="AA226" s="73"/>
      <c r="AB226" s="275"/>
      <c r="AC226" s="276"/>
      <c r="AD226" s="277"/>
    </row>
    <row r="227" spans="1:30">
      <c r="A227" s="81"/>
      <c r="B227" s="180"/>
      <c r="C227" s="267"/>
      <c r="D227" s="347"/>
      <c r="E227" s="1085"/>
      <c r="F227" s="72"/>
      <c r="Z227" s="140"/>
      <c r="AA227" s="73"/>
      <c r="AB227" s="275"/>
      <c r="AC227" s="276"/>
      <c r="AD227" s="277"/>
    </row>
    <row r="228" spans="1:30">
      <c r="A228" s="81"/>
      <c r="B228" s="180"/>
      <c r="C228" s="267"/>
      <c r="D228" s="347"/>
      <c r="E228" s="1085"/>
      <c r="F228" s="72"/>
      <c r="Z228" s="140"/>
      <c r="AA228" s="73"/>
      <c r="AB228" s="275"/>
      <c r="AC228" s="276"/>
      <c r="AD228" s="277"/>
    </row>
    <row r="229" spans="1:30">
      <c r="A229" s="1085"/>
      <c r="B229" s="2028"/>
      <c r="C229" s="1301"/>
      <c r="D229" s="2029"/>
      <c r="E229" s="1085" t="s">
        <v>948</v>
      </c>
      <c r="F229" s="72"/>
      <c r="G229" s="140"/>
      <c r="H229" s="140"/>
      <c r="I229" s="140"/>
      <c r="J229" s="140"/>
      <c r="Q229" s="140"/>
      <c r="R229" s="140"/>
      <c r="S229" s="140"/>
      <c r="T229" s="140"/>
      <c r="U229" s="140"/>
      <c r="V229" s="140"/>
      <c r="W229" s="140"/>
      <c r="X229" s="140"/>
      <c r="Y229" s="140"/>
      <c r="Z229" s="140"/>
      <c r="AA229" s="73"/>
      <c r="AB229" s="275"/>
      <c r="AC229" s="276"/>
      <c r="AD229" s="277"/>
    </row>
    <row r="230" spans="1:30">
      <c r="A230" s="1085"/>
      <c r="B230" s="2028"/>
      <c r="C230" s="1301"/>
      <c r="D230" s="2029"/>
      <c r="E230" s="1085"/>
      <c r="F230" s="72"/>
      <c r="G230" s="140"/>
      <c r="H230" s="140"/>
      <c r="I230" s="140"/>
      <c r="J230" s="140"/>
      <c r="Q230" s="140"/>
      <c r="R230" s="140"/>
      <c r="S230" s="140"/>
      <c r="T230" s="140"/>
      <c r="U230" s="140"/>
      <c r="V230" s="140"/>
      <c r="W230" s="140"/>
      <c r="X230" s="140"/>
      <c r="Y230" s="140"/>
      <c r="Z230" s="140"/>
      <c r="AA230" s="73"/>
      <c r="AB230" s="275"/>
      <c r="AC230" s="276"/>
      <c r="AD230" s="277"/>
    </row>
    <row r="231" spans="1:30">
      <c r="A231" s="1085"/>
      <c r="B231" s="2028"/>
      <c r="C231" s="1301"/>
      <c r="D231" s="2029"/>
      <c r="E231" s="1085"/>
      <c r="F231" s="72"/>
      <c r="G231" s="140"/>
      <c r="H231" s="140"/>
      <c r="I231" s="140"/>
      <c r="J231" s="140"/>
      <c r="Q231" s="140"/>
      <c r="R231" s="140"/>
      <c r="S231" s="140"/>
      <c r="T231" s="140"/>
      <c r="U231" s="140"/>
      <c r="V231" s="140"/>
      <c r="W231" s="140"/>
      <c r="X231" s="140"/>
      <c r="Y231" s="140"/>
      <c r="Z231" s="140"/>
      <c r="AA231" s="73"/>
      <c r="AB231" s="275"/>
      <c r="AC231" s="276"/>
      <c r="AD231" s="277"/>
    </row>
    <row r="232" spans="1:30">
      <c r="A232" s="1085"/>
      <c r="B232" s="2028"/>
      <c r="C232" s="1301"/>
      <c r="D232" s="2029"/>
      <c r="E232" s="1085"/>
      <c r="F232" s="72"/>
      <c r="G232" s="171"/>
      <c r="H232" s="171"/>
      <c r="I232" s="171"/>
      <c r="J232" s="171"/>
      <c r="Q232" s="171"/>
      <c r="R232" s="171"/>
      <c r="S232" s="171"/>
      <c r="T232" s="171"/>
      <c r="U232" s="171"/>
      <c r="V232" s="171"/>
      <c r="W232" s="171"/>
      <c r="X232" s="171"/>
      <c r="AA232" s="73"/>
      <c r="AB232" s="275"/>
      <c r="AC232" s="276"/>
      <c r="AD232" s="277"/>
    </row>
    <row r="233" spans="1:30">
      <c r="A233" s="1085"/>
      <c r="B233" s="2028"/>
      <c r="C233" s="1301"/>
      <c r="D233" s="2029"/>
      <c r="E233" s="1085"/>
      <c r="F233" s="72"/>
      <c r="G233" s="171"/>
      <c r="H233" s="171"/>
      <c r="I233" s="171"/>
      <c r="J233" s="171"/>
      <c r="Q233" s="171"/>
      <c r="R233" s="171"/>
      <c r="S233" s="171"/>
      <c r="T233" s="171"/>
      <c r="U233" s="171"/>
      <c r="V233" s="171"/>
      <c r="W233" s="171"/>
      <c r="X233" s="171"/>
      <c r="AA233" s="73"/>
      <c r="AB233" s="275"/>
      <c r="AC233" s="276"/>
      <c r="AD233" s="277"/>
    </row>
    <row r="234" spans="1:30">
      <c r="A234" s="1085"/>
      <c r="B234" s="2028"/>
      <c r="C234" s="1301"/>
      <c r="D234" s="2029"/>
      <c r="E234" s="1085"/>
      <c r="F234" s="72"/>
      <c r="G234" s="171"/>
      <c r="H234" s="171"/>
      <c r="I234" s="171"/>
      <c r="J234" s="171"/>
      <c r="Q234" s="171"/>
      <c r="R234" s="171"/>
      <c r="S234" s="171"/>
      <c r="T234" s="171"/>
      <c r="U234" s="171"/>
      <c r="V234" s="171"/>
      <c r="W234" s="171"/>
      <c r="X234" s="171"/>
      <c r="AA234" s="73"/>
      <c r="AB234" s="275"/>
      <c r="AC234" s="276"/>
      <c r="AD234" s="277"/>
    </row>
    <row r="235" spans="1:30">
      <c r="A235" s="1085"/>
      <c r="B235" s="2028"/>
      <c r="C235" s="1301"/>
      <c r="D235" s="2029"/>
      <c r="E235" s="1085"/>
      <c r="F235" s="72"/>
      <c r="G235" s="171"/>
      <c r="H235" s="171"/>
      <c r="I235" s="171"/>
      <c r="J235" s="171"/>
      <c r="Q235" s="171"/>
      <c r="R235" s="171"/>
      <c r="S235" s="171"/>
      <c r="T235" s="171"/>
      <c r="U235" s="171"/>
      <c r="V235" s="171"/>
      <c r="W235" s="171"/>
      <c r="X235" s="171"/>
      <c r="AA235" s="73"/>
      <c r="AB235" s="275"/>
      <c r="AC235" s="276"/>
      <c r="AD235" s="277"/>
    </row>
    <row r="236" spans="1:30">
      <c r="A236" s="1085"/>
      <c r="B236" s="2028"/>
      <c r="C236" s="1301"/>
      <c r="D236" s="2029"/>
      <c r="E236" s="1085"/>
      <c r="F236" s="72"/>
      <c r="G236" s="171"/>
      <c r="H236" s="171"/>
      <c r="I236" s="171"/>
      <c r="J236" s="171"/>
      <c r="Q236" s="171"/>
      <c r="R236" s="171"/>
      <c r="S236" s="171"/>
      <c r="T236" s="171"/>
      <c r="U236" s="171"/>
      <c r="V236" s="171"/>
      <c r="W236" s="171"/>
      <c r="X236" s="171"/>
      <c r="AA236" s="73"/>
      <c r="AB236" s="275"/>
      <c r="AC236" s="276"/>
      <c r="AD236" s="277"/>
    </row>
    <row r="237" spans="1:30">
      <c r="A237" s="1085"/>
      <c r="B237" s="2028"/>
      <c r="C237" s="1301"/>
      <c r="D237" s="2029"/>
      <c r="E237" s="1085"/>
      <c r="F237" s="72"/>
      <c r="G237" s="171"/>
      <c r="H237" s="171"/>
      <c r="I237" s="171"/>
      <c r="J237" s="171"/>
      <c r="Q237" s="171"/>
      <c r="R237" s="171"/>
      <c r="S237" s="171"/>
      <c r="T237" s="171"/>
      <c r="U237" s="171"/>
      <c r="V237" s="171"/>
      <c r="W237" s="171"/>
      <c r="X237" s="171"/>
      <c r="AA237" s="73"/>
      <c r="AB237" s="275"/>
      <c r="AC237" s="276"/>
      <c r="AD237" s="277"/>
    </row>
    <row r="238" spans="1:30">
      <c r="A238" s="1085"/>
      <c r="B238" s="2028"/>
      <c r="C238" s="1301"/>
      <c r="D238" s="2029"/>
      <c r="E238" s="1085"/>
      <c r="F238" s="72"/>
      <c r="G238" s="171"/>
      <c r="H238" s="171"/>
      <c r="I238" s="171"/>
      <c r="J238" s="171"/>
      <c r="K238" s="171"/>
      <c r="L238" s="171"/>
      <c r="M238" s="171"/>
      <c r="N238" s="171"/>
      <c r="O238" s="171"/>
      <c r="P238" s="171"/>
      <c r="Q238" s="171"/>
      <c r="R238" s="171"/>
      <c r="S238" s="171"/>
      <c r="T238" s="171"/>
      <c r="U238" s="171"/>
      <c r="V238" s="171"/>
      <c r="W238" s="171"/>
      <c r="X238" s="171"/>
      <c r="AA238" s="73"/>
      <c r="AB238" s="275"/>
      <c r="AC238" s="276"/>
      <c r="AD238" s="277"/>
    </row>
    <row r="239" spans="1:30">
      <c r="A239" s="1085"/>
      <c r="B239" s="2028"/>
      <c r="C239" s="1301"/>
      <c r="D239" s="2029"/>
      <c r="E239" s="1085"/>
      <c r="F239" s="72"/>
      <c r="G239" s="140"/>
      <c r="H239" s="140"/>
      <c r="I239" s="140"/>
      <c r="J239" s="140"/>
      <c r="K239" s="140"/>
      <c r="L239" s="140"/>
      <c r="M239" s="140"/>
      <c r="N239" s="140"/>
      <c r="O239" s="140"/>
      <c r="P239" s="140"/>
      <c r="Q239" s="140"/>
      <c r="R239" s="140"/>
      <c r="S239" s="140"/>
      <c r="T239" s="140"/>
      <c r="U239" s="140"/>
      <c r="V239" s="140"/>
      <c r="W239" s="140"/>
      <c r="X239" s="140"/>
      <c r="Y239" s="140"/>
      <c r="Z239" s="140"/>
      <c r="AA239" s="73"/>
      <c r="AB239" s="275"/>
      <c r="AC239" s="276"/>
      <c r="AD239" s="277"/>
    </row>
    <row r="240" spans="1:30">
      <c r="A240" s="83"/>
      <c r="B240" s="180"/>
      <c r="C240" s="267"/>
      <c r="D240" s="258"/>
      <c r="E240" s="1085" t="s">
        <v>949</v>
      </c>
      <c r="F240" s="72"/>
      <c r="G240" s="140"/>
      <c r="H240" s="140"/>
      <c r="I240" s="140"/>
      <c r="J240" s="140"/>
      <c r="K240" s="140"/>
      <c r="L240" s="140"/>
      <c r="M240" s="140"/>
      <c r="N240" s="140"/>
      <c r="O240" s="140"/>
      <c r="P240" s="140"/>
      <c r="Q240" s="140"/>
      <c r="R240" s="140"/>
      <c r="S240" s="140"/>
      <c r="T240" s="140"/>
      <c r="U240" s="140"/>
      <c r="V240" s="140"/>
      <c r="W240" s="140"/>
      <c r="X240" s="140"/>
      <c r="Y240" s="140"/>
      <c r="Z240" s="140"/>
      <c r="AA240" s="73"/>
      <c r="AB240" s="275"/>
      <c r="AC240" s="276"/>
      <c r="AD240" s="277"/>
    </row>
    <row r="241" spans="1:30">
      <c r="A241" s="83"/>
      <c r="B241" s="180"/>
      <c r="C241" s="267"/>
      <c r="D241" s="258"/>
      <c r="E241" s="1085"/>
      <c r="F241" s="72"/>
      <c r="G241" s="140"/>
      <c r="H241" s="140"/>
      <c r="I241" s="140"/>
      <c r="J241" s="140"/>
      <c r="K241" s="140"/>
      <c r="L241" s="140"/>
      <c r="M241" s="140"/>
      <c r="N241" s="140"/>
      <c r="O241" s="140"/>
      <c r="P241" s="140"/>
      <c r="Q241" s="140"/>
      <c r="R241" s="140"/>
      <c r="S241" s="140"/>
      <c r="T241" s="140"/>
      <c r="U241" s="140"/>
      <c r="V241" s="140"/>
      <c r="W241" s="140"/>
      <c r="X241" s="140"/>
      <c r="Y241" s="140"/>
      <c r="Z241" s="140"/>
      <c r="AA241" s="73"/>
      <c r="AB241" s="275"/>
      <c r="AC241" s="276"/>
      <c r="AD241" s="277"/>
    </row>
    <row r="242" spans="1:30">
      <c r="A242" s="83"/>
      <c r="B242" s="180"/>
      <c r="C242" s="267"/>
      <c r="D242" s="258"/>
      <c r="E242" s="1085"/>
      <c r="F242" s="72"/>
      <c r="G242" s="140"/>
      <c r="H242" s="140"/>
      <c r="I242" s="140"/>
      <c r="J242" s="140"/>
      <c r="K242" s="140"/>
      <c r="L242" s="140"/>
      <c r="M242" s="140"/>
      <c r="N242" s="140"/>
      <c r="O242" s="140"/>
      <c r="P242" s="140"/>
      <c r="Q242" s="140"/>
      <c r="R242" s="140"/>
      <c r="S242" s="140"/>
      <c r="T242" s="140"/>
      <c r="U242" s="140"/>
      <c r="V242" s="140"/>
      <c r="W242" s="140"/>
      <c r="X242" s="140"/>
      <c r="Y242" s="140"/>
      <c r="Z242" s="140"/>
      <c r="AA242" s="73"/>
      <c r="AB242" s="275"/>
      <c r="AC242" s="276"/>
      <c r="AD242" s="277"/>
    </row>
    <row r="243" spans="1:30">
      <c r="A243" s="83"/>
      <c r="B243" s="180"/>
      <c r="C243" s="267"/>
      <c r="D243" s="258"/>
      <c r="E243" s="1085" t="s">
        <v>996</v>
      </c>
      <c r="F243" s="72"/>
      <c r="G243" s="140"/>
      <c r="H243" s="140"/>
      <c r="I243" s="140"/>
      <c r="J243" s="140"/>
      <c r="K243" s="140"/>
      <c r="L243" s="140"/>
      <c r="M243" s="140"/>
      <c r="N243" s="140"/>
      <c r="O243" s="140"/>
      <c r="P243" s="140"/>
      <c r="Q243" s="140"/>
      <c r="R243" s="140"/>
      <c r="S243" s="140"/>
      <c r="T243" s="140"/>
      <c r="U243" s="140"/>
      <c r="V243" s="140"/>
      <c r="W243" s="140"/>
      <c r="X243" s="140"/>
      <c r="Y243" s="140"/>
      <c r="Z243" s="140"/>
      <c r="AA243" s="73"/>
      <c r="AB243" s="275"/>
      <c r="AC243" s="276"/>
      <c r="AD243" s="277"/>
    </row>
    <row r="244" spans="1:30">
      <c r="A244" s="83"/>
      <c r="B244" s="180"/>
      <c r="C244" s="267"/>
      <c r="D244" s="258"/>
      <c r="E244" s="1085"/>
      <c r="F244" s="72"/>
      <c r="G244" s="140"/>
      <c r="H244" s="140"/>
      <c r="I244" s="140"/>
      <c r="J244" s="140"/>
      <c r="K244" s="140"/>
      <c r="L244" s="140"/>
      <c r="M244" s="140"/>
      <c r="N244" s="140"/>
      <c r="O244" s="140"/>
      <c r="P244" s="140"/>
      <c r="Q244" s="140"/>
      <c r="R244" s="140"/>
      <c r="S244" s="140"/>
      <c r="T244" s="140"/>
      <c r="U244" s="140"/>
      <c r="V244" s="140"/>
      <c r="W244" s="140"/>
      <c r="X244" s="140"/>
      <c r="Y244" s="140"/>
      <c r="Z244" s="140"/>
      <c r="AA244" s="73"/>
      <c r="AB244" s="275"/>
      <c r="AC244" s="276"/>
      <c r="AD244" s="277"/>
    </row>
    <row r="245" spans="1:30">
      <c r="A245" s="83"/>
      <c r="B245" s="180"/>
      <c r="C245" s="267"/>
      <c r="D245" s="258"/>
      <c r="E245" s="1085"/>
      <c r="F245" s="72"/>
      <c r="G245" s="140"/>
      <c r="H245" s="140"/>
      <c r="I245" s="140"/>
      <c r="J245" s="140"/>
      <c r="K245" s="140"/>
      <c r="L245" s="140"/>
      <c r="M245" s="140"/>
      <c r="N245" s="140"/>
      <c r="O245" s="140"/>
      <c r="P245" s="140"/>
      <c r="Q245" s="140"/>
      <c r="R245" s="140"/>
      <c r="S245" s="140"/>
      <c r="T245" s="140"/>
      <c r="U245" s="140"/>
      <c r="V245" s="140"/>
      <c r="W245" s="140"/>
      <c r="X245" s="140"/>
      <c r="Y245" s="140"/>
      <c r="Z245" s="140"/>
      <c r="AA245" s="73"/>
      <c r="AB245" s="275"/>
      <c r="AC245" s="276"/>
      <c r="AD245" s="277"/>
    </row>
    <row r="246" spans="1:30">
      <c r="A246" s="83"/>
      <c r="B246" s="180"/>
      <c r="C246" s="267"/>
      <c r="D246" s="258"/>
      <c r="E246" s="1085"/>
      <c r="F246" s="72"/>
      <c r="G246" s="140"/>
      <c r="H246" s="140"/>
      <c r="I246" s="140"/>
      <c r="J246" s="140"/>
      <c r="K246" s="140"/>
      <c r="L246" s="140"/>
      <c r="M246" s="140"/>
      <c r="N246" s="140"/>
      <c r="O246" s="140"/>
      <c r="P246" s="140"/>
      <c r="Q246" s="140"/>
      <c r="R246" s="140"/>
      <c r="S246" s="140"/>
      <c r="T246" s="140"/>
      <c r="U246" s="140"/>
      <c r="V246" s="140"/>
      <c r="W246" s="140"/>
      <c r="X246" s="140"/>
      <c r="Y246" s="140"/>
      <c r="Z246" s="140"/>
      <c r="AA246" s="73"/>
      <c r="AB246" s="275"/>
      <c r="AC246" s="276"/>
      <c r="AD246" s="277"/>
    </row>
    <row r="247" spans="1:30">
      <c r="A247" s="83"/>
      <c r="B247" s="180"/>
      <c r="C247" s="267"/>
      <c r="D247" s="258"/>
      <c r="E247" s="1085"/>
      <c r="F247" s="72"/>
      <c r="G247" s="140"/>
      <c r="H247" s="140"/>
      <c r="I247" s="140"/>
      <c r="J247" s="140"/>
      <c r="K247" s="140"/>
      <c r="L247" s="140"/>
      <c r="M247" s="140"/>
      <c r="N247" s="140"/>
      <c r="W247" s="140"/>
      <c r="X247" s="140"/>
      <c r="Y247" s="140"/>
      <c r="Z247" s="140"/>
      <c r="AA247" s="73"/>
      <c r="AB247" s="275"/>
      <c r="AC247" s="276"/>
      <c r="AD247" s="277"/>
    </row>
    <row r="248" spans="1:30">
      <c r="A248" s="83"/>
      <c r="B248" s="180"/>
      <c r="C248" s="267"/>
      <c r="D248" s="258"/>
      <c r="E248" s="1085"/>
      <c r="F248" s="72"/>
      <c r="G248" s="140"/>
      <c r="H248" s="140"/>
      <c r="I248" s="140"/>
      <c r="J248" s="140"/>
      <c r="K248" s="140"/>
      <c r="L248" s="140"/>
      <c r="M248" s="140"/>
      <c r="N248" s="140"/>
      <c r="W248" s="140"/>
      <c r="X248" s="140"/>
      <c r="Y248" s="140"/>
      <c r="Z248" s="140"/>
      <c r="AA248" s="73"/>
      <c r="AB248" s="275"/>
      <c r="AC248" s="276"/>
      <c r="AD248" s="277"/>
    </row>
    <row r="249" spans="1:30">
      <c r="A249" s="83"/>
      <c r="B249" s="180"/>
      <c r="C249" s="267"/>
      <c r="D249" s="258"/>
      <c r="E249" s="1085"/>
      <c r="F249" s="72"/>
      <c r="G249" s="140"/>
      <c r="H249" s="140"/>
      <c r="I249" s="140"/>
      <c r="J249" s="140"/>
      <c r="K249" s="140"/>
      <c r="L249" s="140"/>
      <c r="M249" s="140"/>
      <c r="N249" s="140"/>
      <c r="O249" s="140"/>
      <c r="P249" s="140"/>
      <c r="Q249" s="140"/>
      <c r="R249" s="140"/>
      <c r="S249" s="140"/>
      <c r="T249" s="140"/>
      <c r="U249" s="140"/>
      <c r="V249" s="140"/>
      <c r="W249" s="140"/>
      <c r="X249" s="140"/>
      <c r="Y249" s="140"/>
      <c r="Z249" s="140"/>
      <c r="AA249" s="73"/>
      <c r="AB249" s="275"/>
      <c r="AC249" s="276"/>
      <c r="AD249" s="277"/>
    </row>
    <row r="250" spans="1:30">
      <c r="A250" s="90"/>
      <c r="B250" s="179"/>
      <c r="C250" s="282"/>
      <c r="D250" s="263"/>
      <c r="E250" s="1086"/>
      <c r="F250" s="103"/>
      <c r="G250" s="136"/>
      <c r="H250" s="136"/>
      <c r="I250" s="136"/>
      <c r="J250" s="136"/>
      <c r="K250" s="136"/>
      <c r="L250" s="136"/>
      <c r="M250" s="136"/>
      <c r="N250" s="136"/>
      <c r="O250" s="136"/>
      <c r="P250" s="136"/>
      <c r="Q250" s="136"/>
      <c r="R250" s="136"/>
      <c r="S250" s="136"/>
      <c r="T250" s="136"/>
      <c r="U250" s="136"/>
      <c r="V250" s="136"/>
      <c r="W250" s="136"/>
      <c r="X250" s="136"/>
      <c r="Y250" s="136"/>
      <c r="Z250" s="136"/>
      <c r="AA250" s="108"/>
      <c r="AB250" s="279"/>
      <c r="AC250" s="280"/>
      <c r="AD250" s="281"/>
    </row>
    <row r="251" spans="1:30" ht="6" customHeight="1">
      <c r="A251" s="83"/>
      <c r="B251" s="180"/>
      <c r="C251" s="267"/>
      <c r="D251" s="258"/>
      <c r="E251" s="81"/>
      <c r="F251" s="72"/>
      <c r="G251" s="140"/>
      <c r="H251" s="140"/>
      <c r="I251" s="140"/>
      <c r="J251" s="140"/>
      <c r="K251" s="140"/>
      <c r="L251" s="140"/>
      <c r="M251" s="140"/>
      <c r="N251" s="140"/>
      <c r="O251" s="140"/>
      <c r="P251" s="140"/>
      <c r="Q251" s="140"/>
      <c r="R251" s="140"/>
      <c r="S251" s="140"/>
      <c r="T251" s="140"/>
      <c r="U251" s="140"/>
      <c r="V251" s="140"/>
      <c r="W251" s="140"/>
      <c r="X251" s="140"/>
      <c r="Y251" s="140"/>
      <c r="Z251" s="140"/>
      <c r="AA251" s="73"/>
      <c r="AB251" s="275"/>
      <c r="AC251" s="276"/>
      <c r="AD251" s="277"/>
    </row>
    <row r="252" spans="1:30" ht="13.5" customHeight="1">
      <c r="A252" s="83"/>
      <c r="B252" s="180"/>
      <c r="C252" s="267"/>
      <c r="D252" s="258"/>
      <c r="E252" s="1085" t="s">
        <v>1447</v>
      </c>
      <c r="F252" s="72"/>
      <c r="G252" s="140"/>
      <c r="H252" s="140"/>
      <c r="I252" s="140"/>
      <c r="J252" s="140"/>
      <c r="K252" s="140"/>
      <c r="L252" s="140"/>
      <c r="M252" s="140"/>
      <c r="N252" s="140"/>
      <c r="O252" s="140"/>
      <c r="P252" s="140"/>
      <c r="Q252" s="140"/>
      <c r="R252" s="140"/>
      <c r="S252" s="140"/>
      <c r="T252" s="140"/>
      <c r="U252" s="140"/>
      <c r="V252" s="140"/>
      <c r="W252" s="140"/>
      <c r="X252" s="140"/>
      <c r="Y252" s="140"/>
      <c r="Z252" s="140"/>
      <c r="AA252" s="73"/>
      <c r="AB252" s="275"/>
      <c r="AC252" s="276"/>
      <c r="AD252" s="277"/>
    </row>
    <row r="253" spans="1:30" ht="13.5" customHeight="1">
      <c r="A253" s="83"/>
      <c r="B253" s="180"/>
      <c r="C253" s="267"/>
      <c r="D253" s="258"/>
      <c r="E253" s="1085"/>
      <c r="F253" s="72"/>
      <c r="G253" s="140"/>
      <c r="H253" s="140"/>
      <c r="I253" s="140"/>
      <c r="J253" s="140"/>
      <c r="K253" s="140"/>
      <c r="L253" s="140"/>
      <c r="M253" s="140"/>
      <c r="N253" s="140"/>
      <c r="O253" s="140"/>
      <c r="P253" s="140"/>
      <c r="Q253" s="140"/>
      <c r="R253" s="140"/>
      <c r="S253" s="140"/>
      <c r="T253" s="140"/>
      <c r="U253" s="140"/>
      <c r="V253" s="140"/>
      <c r="W253" s="140"/>
      <c r="X253" s="140"/>
      <c r="Y253" s="140"/>
      <c r="Z253" s="140"/>
      <c r="AA253" s="73"/>
      <c r="AB253" s="275"/>
      <c r="AC253" s="276"/>
      <c r="AD253" s="277"/>
    </row>
    <row r="254" spans="1:30" ht="13.5" customHeight="1">
      <c r="A254" s="83"/>
      <c r="B254" s="180"/>
      <c r="C254" s="267"/>
      <c r="D254" s="258"/>
      <c r="E254" s="1085"/>
      <c r="F254" s="72"/>
      <c r="G254" s="140"/>
      <c r="H254" s="140"/>
      <c r="I254" s="140"/>
      <c r="J254" s="140"/>
      <c r="K254" s="140"/>
      <c r="L254" s="140"/>
      <c r="M254" s="140"/>
      <c r="N254" s="140"/>
      <c r="O254" s="140"/>
      <c r="P254" s="140"/>
      <c r="Q254" s="140"/>
      <c r="R254" s="140"/>
      <c r="S254" s="140"/>
      <c r="T254" s="140"/>
      <c r="U254" s="140"/>
      <c r="V254" s="140"/>
      <c r="W254" s="140"/>
      <c r="X254" s="140"/>
      <c r="Y254" s="140"/>
      <c r="Z254" s="140"/>
      <c r="AA254" s="73"/>
      <c r="AB254" s="275"/>
      <c r="AC254" s="276"/>
      <c r="AD254" s="277"/>
    </row>
    <row r="255" spans="1:30" ht="13.5" customHeight="1">
      <c r="A255" s="83"/>
      <c r="B255" s="180"/>
      <c r="C255" s="267"/>
      <c r="D255" s="258"/>
      <c r="E255" s="1085"/>
      <c r="F255" s="72"/>
      <c r="G255" s="140"/>
      <c r="H255" s="140"/>
      <c r="I255" s="140"/>
      <c r="J255" s="140"/>
      <c r="K255" s="140"/>
      <c r="L255" s="140"/>
      <c r="M255" s="140"/>
      <c r="N255" s="140"/>
      <c r="O255" s="140"/>
      <c r="P255" s="140"/>
      <c r="Q255" s="140"/>
      <c r="R255" s="140"/>
      <c r="S255" s="140"/>
      <c r="T255" s="140"/>
      <c r="U255" s="140"/>
      <c r="V255" s="140"/>
      <c r="W255" s="140"/>
      <c r="X255" s="140"/>
      <c r="Y255" s="140"/>
      <c r="Z255" s="140"/>
      <c r="AA255" s="73"/>
      <c r="AB255" s="275"/>
      <c r="AC255" s="276"/>
      <c r="AD255" s="277"/>
    </row>
    <row r="256" spans="1:30" ht="13.5" customHeight="1">
      <c r="A256" s="83"/>
      <c r="B256" s="180"/>
      <c r="C256" s="267"/>
      <c r="D256" s="258"/>
      <c r="E256" s="1085"/>
      <c r="F256" s="72"/>
      <c r="G256" s="140"/>
      <c r="H256" s="140"/>
      <c r="I256" s="140"/>
      <c r="J256" s="140"/>
      <c r="K256" s="140"/>
      <c r="L256" s="140"/>
      <c r="M256" s="140"/>
      <c r="N256" s="140"/>
      <c r="O256" s="140"/>
      <c r="P256" s="140"/>
      <c r="Q256" s="140"/>
      <c r="R256" s="140"/>
      <c r="S256" s="140"/>
      <c r="T256" s="140"/>
      <c r="U256" s="140"/>
      <c r="V256" s="140"/>
      <c r="W256" s="140"/>
      <c r="X256" s="140"/>
      <c r="Y256" s="140"/>
      <c r="Z256" s="140"/>
      <c r="AA256" s="73"/>
      <c r="AB256" s="275"/>
      <c r="AC256" s="276"/>
      <c r="AD256" s="277"/>
    </row>
    <row r="257" spans="1:30" ht="13.5" customHeight="1">
      <c r="A257" s="83"/>
      <c r="B257" s="180"/>
      <c r="C257" s="267"/>
      <c r="D257" s="258"/>
      <c r="E257" s="1085"/>
      <c r="F257" s="72"/>
      <c r="G257" s="140"/>
      <c r="H257" s="140"/>
      <c r="I257" s="140"/>
      <c r="J257" s="140"/>
      <c r="K257" s="140"/>
      <c r="L257" s="140"/>
      <c r="M257" s="140"/>
      <c r="N257" s="140"/>
      <c r="O257" s="140"/>
      <c r="P257" s="140"/>
      <c r="Q257" s="140"/>
      <c r="R257" s="140"/>
      <c r="S257" s="140"/>
      <c r="T257" s="140"/>
      <c r="U257" s="140"/>
      <c r="V257" s="140"/>
      <c r="W257" s="140"/>
      <c r="X257" s="140"/>
      <c r="Y257" s="140"/>
      <c r="Z257" s="140"/>
      <c r="AA257" s="73"/>
      <c r="AB257" s="275"/>
      <c r="AC257" s="276"/>
      <c r="AD257" s="277"/>
    </row>
    <row r="258" spans="1:30" ht="13.5" customHeight="1">
      <c r="A258" s="83"/>
      <c r="B258" s="180"/>
      <c r="C258" s="267"/>
      <c r="D258" s="258"/>
      <c r="E258" s="1085"/>
      <c r="F258" s="72"/>
      <c r="G258" s="140"/>
      <c r="H258" s="140"/>
      <c r="I258" s="140"/>
      <c r="J258" s="140"/>
      <c r="K258" s="140"/>
      <c r="L258" s="140"/>
      <c r="M258" s="140"/>
      <c r="N258" s="140"/>
      <c r="O258" s="140"/>
      <c r="P258" s="140"/>
      <c r="Q258" s="140"/>
      <c r="R258" s="140"/>
      <c r="S258" s="140"/>
      <c r="T258" s="140"/>
      <c r="U258" s="140"/>
      <c r="V258" s="140"/>
      <c r="W258" s="140"/>
      <c r="X258" s="140"/>
      <c r="Y258" s="140"/>
      <c r="Z258" s="140"/>
      <c r="AA258" s="73"/>
      <c r="AB258" s="275"/>
      <c r="AC258" s="276"/>
      <c r="AD258" s="277"/>
    </row>
    <row r="259" spans="1:30" ht="13.5" customHeight="1">
      <c r="A259" s="83"/>
      <c r="B259" s="180"/>
      <c r="C259" s="267"/>
      <c r="D259" s="258"/>
      <c r="E259" s="1085"/>
      <c r="F259" s="72"/>
      <c r="G259" s="140"/>
      <c r="H259" s="140"/>
      <c r="I259" s="140"/>
      <c r="J259" s="140"/>
      <c r="K259" s="140"/>
      <c r="L259" s="140"/>
      <c r="M259" s="140"/>
      <c r="N259" s="140"/>
      <c r="O259" s="140"/>
      <c r="P259" s="140"/>
      <c r="Q259" s="140"/>
      <c r="R259" s="140"/>
      <c r="S259" s="140"/>
      <c r="T259" s="140"/>
      <c r="U259" s="140"/>
      <c r="V259" s="140"/>
      <c r="W259" s="140"/>
      <c r="X259" s="140"/>
      <c r="Y259" s="140"/>
      <c r="Z259" s="140"/>
      <c r="AA259" s="73"/>
      <c r="AB259" s="275"/>
      <c r="AC259" s="276"/>
      <c r="AD259" s="277"/>
    </row>
    <row r="260" spans="1:30" ht="13.5" customHeight="1">
      <c r="A260" s="83"/>
      <c r="B260" s="180"/>
      <c r="C260" s="267"/>
      <c r="D260" s="258"/>
      <c r="E260" s="1085"/>
      <c r="F260" s="72"/>
      <c r="G260" s="140"/>
      <c r="H260" s="140"/>
      <c r="I260" s="140"/>
      <c r="J260" s="140"/>
      <c r="K260" s="140"/>
      <c r="L260" s="140"/>
      <c r="M260" s="140"/>
      <c r="N260" s="140"/>
      <c r="O260" s="140"/>
      <c r="P260" s="140"/>
      <c r="Q260" s="140"/>
      <c r="R260" s="140"/>
      <c r="S260" s="140"/>
      <c r="T260" s="140"/>
      <c r="U260" s="140"/>
      <c r="V260" s="140"/>
      <c r="W260" s="140"/>
      <c r="X260" s="140"/>
      <c r="Y260" s="140"/>
      <c r="Z260" s="140"/>
      <c r="AA260" s="73"/>
      <c r="AB260" s="275"/>
      <c r="AC260" s="276"/>
      <c r="AD260" s="277"/>
    </row>
    <row r="261" spans="1:30" ht="13.5" customHeight="1">
      <c r="A261" s="83"/>
      <c r="B261" s="180"/>
      <c r="C261" s="267"/>
      <c r="D261" s="258"/>
      <c r="E261" s="1085"/>
      <c r="F261" s="72"/>
      <c r="G261" s="140"/>
      <c r="H261" s="140"/>
      <c r="I261" s="140"/>
      <c r="J261" s="140"/>
      <c r="K261" s="140"/>
      <c r="L261" s="140"/>
      <c r="M261" s="140"/>
      <c r="N261" s="140"/>
      <c r="O261" s="140"/>
      <c r="P261" s="140"/>
      <c r="Q261" s="140"/>
      <c r="R261" s="140"/>
      <c r="S261" s="140"/>
      <c r="T261" s="140"/>
      <c r="U261" s="140"/>
      <c r="V261" s="140"/>
      <c r="W261" s="140"/>
      <c r="X261" s="140"/>
      <c r="Y261" s="140"/>
      <c r="Z261" s="140"/>
      <c r="AA261" s="73"/>
      <c r="AB261" s="275"/>
      <c r="AC261" s="276"/>
      <c r="AD261" s="277"/>
    </row>
    <row r="262" spans="1:30" ht="13.5" customHeight="1">
      <c r="A262" s="83"/>
      <c r="B262" s="180"/>
      <c r="C262" s="267"/>
      <c r="D262" s="258"/>
      <c r="E262" s="1085"/>
      <c r="F262" s="72"/>
      <c r="G262" s="140"/>
      <c r="H262" s="140"/>
      <c r="I262" s="140"/>
      <c r="J262" s="140"/>
      <c r="K262" s="140"/>
      <c r="L262" s="140"/>
      <c r="M262" s="140"/>
      <c r="N262" s="140"/>
      <c r="O262" s="140"/>
      <c r="P262" s="140"/>
      <c r="Q262" s="140"/>
      <c r="R262" s="140"/>
      <c r="S262" s="140"/>
      <c r="T262" s="140"/>
      <c r="U262" s="140"/>
      <c r="V262" s="140"/>
      <c r="W262" s="140"/>
      <c r="X262" s="140"/>
      <c r="Y262" s="140"/>
      <c r="Z262" s="140"/>
      <c r="AA262" s="73"/>
      <c r="AB262" s="275"/>
      <c r="AC262" s="276"/>
      <c r="AD262" s="277"/>
    </row>
    <row r="263" spans="1:30" ht="13.5" customHeight="1">
      <c r="A263" s="83"/>
      <c r="B263" s="180"/>
      <c r="C263" s="267"/>
      <c r="D263" s="258"/>
      <c r="E263" s="1085"/>
      <c r="F263" s="72"/>
      <c r="G263" s="140"/>
      <c r="H263" s="140"/>
      <c r="I263" s="140"/>
      <c r="J263" s="140"/>
      <c r="K263" s="140"/>
      <c r="L263" s="140"/>
      <c r="M263" s="140"/>
      <c r="N263" s="140"/>
      <c r="O263" s="140"/>
      <c r="P263" s="140"/>
      <c r="Q263" s="140"/>
      <c r="R263" s="140"/>
      <c r="S263" s="140"/>
      <c r="T263" s="140"/>
      <c r="U263" s="140"/>
      <c r="V263" s="140"/>
      <c r="W263" s="140"/>
      <c r="X263" s="140"/>
      <c r="Y263" s="140"/>
      <c r="Z263" s="140"/>
      <c r="AA263" s="73"/>
      <c r="AB263" s="275"/>
      <c r="AC263" s="276"/>
      <c r="AD263" s="277"/>
    </row>
    <row r="264" spans="1:30" ht="13.5" customHeight="1">
      <c r="A264" s="83"/>
      <c r="B264" s="180"/>
      <c r="C264" s="267"/>
      <c r="D264" s="258"/>
      <c r="E264" s="1085"/>
      <c r="F264" s="72"/>
      <c r="G264" s="140"/>
      <c r="H264" s="140"/>
      <c r="I264" s="140"/>
      <c r="J264" s="140"/>
      <c r="K264" s="140"/>
      <c r="L264" s="140"/>
      <c r="M264" s="140"/>
      <c r="N264" s="140"/>
      <c r="O264" s="140"/>
      <c r="P264" s="140"/>
      <c r="Q264" s="140"/>
      <c r="R264" s="140"/>
      <c r="S264" s="140"/>
      <c r="T264" s="140"/>
      <c r="U264" s="140"/>
      <c r="V264" s="140"/>
      <c r="W264" s="140"/>
      <c r="X264" s="140"/>
      <c r="Y264" s="140"/>
      <c r="Z264" s="140"/>
      <c r="AA264" s="73"/>
      <c r="AB264" s="275"/>
      <c r="AC264" s="276"/>
      <c r="AD264" s="277"/>
    </row>
    <row r="265" spans="1:30" ht="13.5" customHeight="1">
      <c r="A265" s="83"/>
      <c r="B265" s="180"/>
      <c r="C265" s="267"/>
      <c r="D265" s="258"/>
      <c r="E265" s="1085"/>
      <c r="F265" s="72"/>
      <c r="G265" s="140"/>
      <c r="H265" s="140"/>
      <c r="I265" s="140"/>
      <c r="J265" s="140"/>
      <c r="K265" s="140"/>
      <c r="L265" s="140"/>
      <c r="M265" s="140"/>
      <c r="N265" s="140"/>
      <c r="O265" s="140"/>
      <c r="P265" s="140"/>
      <c r="Q265" s="140"/>
      <c r="R265" s="140"/>
      <c r="S265" s="140"/>
      <c r="T265" s="140"/>
      <c r="U265" s="140"/>
      <c r="V265" s="140"/>
      <c r="W265" s="140"/>
      <c r="X265" s="140"/>
      <c r="Y265" s="140"/>
      <c r="Z265" s="140"/>
      <c r="AA265" s="73"/>
      <c r="AB265" s="275"/>
      <c r="AC265" s="276"/>
      <c r="AD265" s="277"/>
    </row>
    <row r="266" spans="1:30" ht="13.5" customHeight="1">
      <c r="A266" s="83"/>
      <c r="B266" s="180"/>
      <c r="C266" s="267"/>
      <c r="D266" s="258"/>
      <c r="E266" s="1085"/>
      <c r="F266" s="72"/>
      <c r="G266" s="140"/>
      <c r="H266" s="140"/>
      <c r="I266" s="140"/>
      <c r="J266" s="140"/>
      <c r="K266" s="140"/>
      <c r="L266" s="140"/>
      <c r="M266" s="140"/>
      <c r="N266" s="140"/>
      <c r="O266" s="140"/>
      <c r="P266" s="140"/>
      <c r="Q266" s="140"/>
      <c r="R266" s="140"/>
      <c r="S266" s="140"/>
      <c r="T266" s="140"/>
      <c r="U266" s="140"/>
      <c r="V266" s="140"/>
      <c r="W266" s="140"/>
      <c r="X266" s="140"/>
      <c r="Y266" s="140"/>
      <c r="Z266" s="140"/>
      <c r="AA266" s="73"/>
      <c r="AB266" s="275"/>
      <c r="AC266" s="276"/>
      <c r="AD266" s="277"/>
    </row>
    <row r="267" spans="1:30" ht="13.5" customHeight="1">
      <c r="A267" s="83"/>
      <c r="B267" s="180"/>
      <c r="C267" s="267"/>
      <c r="D267" s="258"/>
      <c r="E267" s="1085"/>
      <c r="F267" s="72"/>
      <c r="G267" s="140"/>
      <c r="H267" s="140"/>
      <c r="I267" s="140"/>
      <c r="J267" s="140"/>
      <c r="K267" s="140"/>
      <c r="L267" s="140"/>
      <c r="M267" s="140"/>
      <c r="N267" s="140"/>
      <c r="O267" s="140"/>
      <c r="P267" s="140"/>
      <c r="Q267" s="140"/>
      <c r="R267" s="140"/>
      <c r="S267" s="140"/>
      <c r="T267" s="140"/>
      <c r="U267" s="140"/>
      <c r="V267" s="140"/>
      <c r="W267" s="140"/>
      <c r="X267" s="140"/>
      <c r="Y267" s="140"/>
      <c r="Z267" s="140"/>
      <c r="AA267" s="73"/>
      <c r="AB267" s="275"/>
      <c r="AC267" s="276"/>
      <c r="AD267" s="277"/>
    </row>
    <row r="268" spans="1:30" ht="13.5" customHeight="1">
      <c r="A268" s="83"/>
      <c r="B268" s="180"/>
      <c r="C268" s="267"/>
      <c r="D268" s="258"/>
      <c r="E268" s="1085"/>
      <c r="F268" s="72"/>
      <c r="G268" s="140"/>
      <c r="H268" s="140"/>
      <c r="I268" s="140"/>
      <c r="J268" s="140"/>
      <c r="K268" s="140"/>
      <c r="L268" s="140"/>
      <c r="M268" s="140"/>
      <c r="N268" s="140"/>
      <c r="O268" s="140"/>
      <c r="P268" s="140"/>
      <c r="Q268" s="140"/>
      <c r="R268" s="140"/>
      <c r="S268" s="140"/>
      <c r="T268" s="140"/>
      <c r="U268" s="140"/>
      <c r="V268" s="140"/>
      <c r="W268" s="140"/>
      <c r="X268" s="140"/>
      <c r="Y268" s="140"/>
      <c r="Z268" s="140"/>
      <c r="AA268" s="73"/>
      <c r="AB268" s="275"/>
      <c r="AC268" s="276"/>
      <c r="AD268" s="277"/>
    </row>
    <row r="269" spans="1:30" ht="13.5" customHeight="1">
      <c r="A269" s="83"/>
      <c r="B269" s="180"/>
      <c r="C269" s="267"/>
      <c r="D269" s="258"/>
      <c r="E269" s="1085"/>
      <c r="F269" s="72"/>
      <c r="G269" s="140"/>
      <c r="H269" s="140"/>
      <c r="I269" s="140"/>
      <c r="J269" s="140"/>
      <c r="K269" s="140"/>
      <c r="L269" s="140"/>
      <c r="M269" s="140"/>
      <c r="N269" s="140"/>
      <c r="O269" s="140"/>
      <c r="P269" s="140"/>
      <c r="Q269" s="140"/>
      <c r="R269" s="140"/>
      <c r="S269" s="140"/>
      <c r="T269" s="140"/>
      <c r="U269" s="140"/>
      <c r="V269" s="140"/>
      <c r="W269" s="140"/>
      <c r="X269" s="140"/>
      <c r="Y269" s="140"/>
      <c r="Z269" s="140"/>
      <c r="AA269" s="73"/>
      <c r="AB269" s="275"/>
      <c r="AC269" s="276"/>
      <c r="AD269" s="277"/>
    </row>
    <row r="270" spans="1:30" ht="13.5" customHeight="1">
      <c r="A270" s="83"/>
      <c r="B270" s="180"/>
      <c r="C270" s="267"/>
      <c r="D270" s="258"/>
      <c r="E270" s="1085"/>
      <c r="F270" s="72"/>
      <c r="G270" s="140"/>
      <c r="H270" s="140"/>
      <c r="I270" s="140"/>
      <c r="J270" s="140"/>
      <c r="K270" s="140"/>
      <c r="L270" s="140"/>
      <c r="M270" s="140"/>
      <c r="N270" s="140"/>
      <c r="O270" s="140"/>
      <c r="P270" s="140"/>
      <c r="Q270" s="140"/>
      <c r="R270" s="140"/>
      <c r="S270" s="140"/>
      <c r="T270" s="140"/>
      <c r="U270" s="140"/>
      <c r="V270" s="140"/>
      <c r="W270" s="140"/>
      <c r="X270" s="140"/>
      <c r="Y270" s="140"/>
      <c r="Z270" s="140"/>
      <c r="AA270" s="73"/>
      <c r="AB270" s="275"/>
      <c r="AC270" s="276"/>
      <c r="AD270" s="277"/>
    </row>
    <row r="271" spans="1:30" ht="13.5" customHeight="1">
      <c r="A271" s="83"/>
      <c r="B271" s="180"/>
      <c r="C271" s="267"/>
      <c r="D271" s="258"/>
      <c r="E271" s="1085"/>
      <c r="F271" s="72"/>
      <c r="G271" s="140"/>
      <c r="H271" s="140"/>
      <c r="I271" s="140"/>
      <c r="J271" s="140"/>
      <c r="K271" s="140"/>
      <c r="L271" s="140"/>
      <c r="M271" s="140"/>
      <c r="N271" s="140"/>
      <c r="O271" s="140"/>
      <c r="P271" s="140"/>
      <c r="Q271" s="140"/>
      <c r="R271" s="140"/>
      <c r="S271" s="140"/>
      <c r="T271" s="140"/>
      <c r="U271" s="140"/>
      <c r="V271" s="140"/>
      <c r="W271" s="140"/>
      <c r="X271" s="140"/>
      <c r="Y271" s="140"/>
      <c r="Z271" s="140"/>
      <c r="AA271" s="73"/>
      <c r="AB271" s="275"/>
      <c r="AC271" s="276"/>
      <c r="AD271" s="277"/>
    </row>
    <row r="272" spans="1:30" ht="13.5" customHeight="1">
      <c r="A272" s="83"/>
      <c r="B272" s="180"/>
      <c r="C272" s="267"/>
      <c r="D272" s="258"/>
      <c r="E272" s="1085"/>
      <c r="F272" s="72"/>
      <c r="G272" s="140"/>
      <c r="H272" s="140"/>
      <c r="I272" s="140"/>
      <c r="J272" s="140"/>
      <c r="K272" s="140"/>
      <c r="L272" s="140"/>
      <c r="M272" s="140"/>
      <c r="N272" s="140"/>
      <c r="O272" s="140"/>
      <c r="P272" s="140"/>
      <c r="Q272" s="140"/>
      <c r="R272" s="140"/>
      <c r="S272" s="140"/>
      <c r="T272" s="140"/>
      <c r="U272" s="140"/>
      <c r="V272" s="140"/>
      <c r="W272" s="140"/>
      <c r="X272" s="140"/>
      <c r="Y272" s="140"/>
      <c r="Z272" s="140"/>
      <c r="AA272" s="73"/>
      <c r="AB272" s="275"/>
      <c r="AC272" s="276"/>
      <c r="AD272" s="277"/>
    </row>
    <row r="273" spans="1:30" ht="13.5" customHeight="1">
      <c r="A273" s="83"/>
      <c r="B273" s="180"/>
      <c r="C273" s="267"/>
      <c r="D273" s="258"/>
      <c r="E273" s="1085" t="s">
        <v>1448</v>
      </c>
      <c r="F273" s="72"/>
      <c r="G273" s="140"/>
      <c r="H273" s="140"/>
      <c r="I273" s="140"/>
      <c r="J273" s="140"/>
      <c r="K273" s="140"/>
      <c r="L273" s="140"/>
      <c r="M273" s="140"/>
      <c r="N273" s="140"/>
      <c r="O273" s="140"/>
      <c r="P273" s="140"/>
      <c r="Q273" s="140"/>
      <c r="R273" s="140"/>
      <c r="S273" s="140"/>
      <c r="T273" s="140"/>
      <c r="U273" s="140"/>
      <c r="V273" s="140"/>
      <c r="W273" s="140"/>
      <c r="X273" s="140"/>
      <c r="Y273" s="140"/>
      <c r="Z273" s="140"/>
      <c r="AA273" s="73"/>
      <c r="AB273" s="275"/>
      <c r="AC273" s="276"/>
      <c r="AD273" s="277"/>
    </row>
    <row r="274" spans="1:30" ht="13.5" customHeight="1">
      <c r="A274" s="83"/>
      <c r="B274" s="180"/>
      <c r="C274" s="267"/>
      <c r="D274" s="258"/>
      <c r="E274" s="1085"/>
      <c r="F274" s="72"/>
      <c r="G274" s="140"/>
      <c r="H274" s="140"/>
      <c r="I274" s="140"/>
      <c r="J274" s="140"/>
      <c r="K274" s="140"/>
      <c r="L274" s="140"/>
      <c r="M274" s="140"/>
      <c r="N274" s="140"/>
      <c r="O274" s="140"/>
      <c r="P274" s="140"/>
      <c r="Q274" s="140"/>
      <c r="R274" s="140"/>
      <c r="S274" s="140"/>
      <c r="T274" s="140"/>
      <c r="U274" s="140"/>
      <c r="V274" s="140"/>
      <c r="W274" s="140"/>
      <c r="X274" s="140"/>
      <c r="Y274" s="140"/>
      <c r="Z274" s="140"/>
      <c r="AA274" s="73"/>
      <c r="AB274" s="275"/>
      <c r="AC274" s="276"/>
      <c r="AD274" s="277"/>
    </row>
    <row r="275" spans="1:30" ht="13.5" customHeight="1">
      <c r="A275" s="83"/>
      <c r="B275" s="180"/>
      <c r="C275" s="267"/>
      <c r="D275" s="258"/>
      <c r="E275" s="1085"/>
      <c r="F275" s="72"/>
      <c r="G275" s="140"/>
      <c r="H275" s="140"/>
      <c r="I275" s="140"/>
      <c r="J275" s="140"/>
      <c r="K275" s="140"/>
      <c r="L275" s="140"/>
      <c r="M275" s="140"/>
      <c r="N275" s="140"/>
      <c r="O275" s="140"/>
      <c r="P275" s="140"/>
      <c r="Q275" s="140"/>
      <c r="R275" s="140"/>
      <c r="S275" s="140"/>
      <c r="T275" s="140"/>
      <c r="U275" s="140"/>
      <c r="V275" s="140"/>
      <c r="W275" s="140"/>
      <c r="X275" s="140"/>
      <c r="Y275" s="140"/>
      <c r="Z275" s="140"/>
      <c r="AA275" s="73"/>
      <c r="AB275" s="275"/>
      <c r="AC275" s="276"/>
      <c r="AD275" s="277"/>
    </row>
    <row r="276" spans="1:30" ht="13.5" customHeight="1">
      <c r="A276" s="83"/>
      <c r="B276" s="180"/>
      <c r="C276" s="267"/>
      <c r="D276" s="258"/>
      <c r="E276" s="1085"/>
      <c r="F276" s="72"/>
      <c r="G276" s="140"/>
      <c r="H276" s="140"/>
      <c r="I276" s="140"/>
      <c r="J276" s="140"/>
      <c r="K276" s="140"/>
      <c r="L276" s="140"/>
      <c r="M276" s="140"/>
      <c r="N276" s="140"/>
      <c r="O276" s="140"/>
      <c r="P276" s="140"/>
      <c r="Q276" s="140"/>
      <c r="R276" s="140"/>
      <c r="S276" s="140"/>
      <c r="T276" s="140"/>
      <c r="U276" s="140"/>
      <c r="V276" s="140"/>
      <c r="W276" s="140"/>
      <c r="X276" s="140"/>
      <c r="Y276" s="140"/>
      <c r="Z276" s="140"/>
      <c r="AA276" s="73"/>
      <c r="AB276" s="275"/>
      <c r="AC276" s="276"/>
      <c r="AD276" s="277"/>
    </row>
    <row r="277" spans="1:30" ht="13.5" customHeight="1">
      <c r="A277" s="83"/>
      <c r="B277" s="180"/>
      <c r="C277" s="267"/>
      <c r="D277" s="258"/>
      <c r="E277" s="1085"/>
      <c r="F277" s="72"/>
      <c r="G277" s="140"/>
      <c r="H277" s="140"/>
      <c r="I277" s="140"/>
      <c r="J277" s="140"/>
      <c r="K277" s="140"/>
      <c r="L277" s="140"/>
      <c r="M277" s="140"/>
      <c r="N277" s="140"/>
      <c r="O277" s="140"/>
      <c r="P277" s="140"/>
      <c r="Q277" s="140"/>
      <c r="R277" s="140"/>
      <c r="S277" s="140"/>
      <c r="T277" s="140"/>
      <c r="U277" s="140"/>
      <c r="V277" s="140"/>
      <c r="W277" s="140"/>
      <c r="X277" s="140"/>
      <c r="Y277" s="140"/>
      <c r="Z277" s="140"/>
      <c r="AA277" s="73"/>
      <c r="AB277" s="275"/>
      <c r="AC277" s="276"/>
      <c r="AD277" s="277"/>
    </row>
    <row r="278" spans="1:30" ht="13.5" customHeight="1">
      <c r="A278" s="83"/>
      <c r="B278" s="180"/>
      <c r="C278" s="267"/>
      <c r="D278" s="258"/>
      <c r="E278" s="1085"/>
      <c r="F278" s="72"/>
      <c r="G278" s="140"/>
      <c r="H278" s="140"/>
      <c r="I278" s="140"/>
      <c r="J278" s="140"/>
      <c r="K278" s="140"/>
      <c r="L278" s="140"/>
      <c r="M278" s="140"/>
      <c r="N278" s="140"/>
      <c r="O278" s="140"/>
      <c r="P278" s="140"/>
      <c r="Q278" s="140"/>
      <c r="R278" s="140"/>
      <c r="S278" s="140"/>
      <c r="T278" s="140"/>
      <c r="U278" s="140"/>
      <c r="V278" s="140"/>
      <c r="W278" s="140"/>
      <c r="X278" s="140"/>
      <c r="Y278" s="140"/>
      <c r="Z278" s="140"/>
      <c r="AA278" s="73"/>
      <c r="AB278" s="275"/>
      <c r="AC278" s="276"/>
      <c r="AD278" s="277"/>
    </row>
    <row r="279" spans="1:30" ht="13.5" customHeight="1">
      <c r="A279" s="83"/>
      <c r="B279" s="180"/>
      <c r="C279" s="267"/>
      <c r="D279" s="258"/>
      <c r="E279" s="1085"/>
      <c r="F279" s="72"/>
      <c r="G279" s="140"/>
      <c r="H279" s="140"/>
      <c r="I279" s="140"/>
      <c r="J279" s="140"/>
      <c r="K279" s="140"/>
      <c r="L279" s="140"/>
      <c r="M279" s="140"/>
      <c r="N279" s="140"/>
      <c r="O279" s="140"/>
      <c r="P279" s="140"/>
      <c r="Q279" s="140"/>
      <c r="R279" s="140"/>
      <c r="S279" s="140"/>
      <c r="T279" s="140"/>
      <c r="U279" s="140"/>
      <c r="V279" s="140"/>
      <c r="W279" s="140"/>
      <c r="X279" s="140"/>
      <c r="Y279" s="140"/>
      <c r="Z279" s="140"/>
      <c r="AA279" s="73"/>
      <c r="AB279" s="275"/>
      <c r="AC279" s="276"/>
      <c r="AD279" s="277"/>
    </row>
    <row r="280" spans="1:30" ht="13.5" customHeight="1">
      <c r="A280" s="83"/>
      <c r="B280" s="180"/>
      <c r="C280" s="267"/>
      <c r="D280" s="258"/>
      <c r="E280" s="1085"/>
      <c r="F280" s="72"/>
      <c r="G280" s="140"/>
      <c r="H280" s="140"/>
      <c r="I280" s="140"/>
      <c r="J280" s="140"/>
      <c r="K280" s="140"/>
      <c r="L280" s="140"/>
      <c r="M280" s="140"/>
      <c r="N280" s="140"/>
      <c r="O280" s="140"/>
      <c r="P280" s="140"/>
      <c r="Q280" s="140"/>
      <c r="R280" s="140"/>
      <c r="S280" s="140"/>
      <c r="T280" s="140"/>
      <c r="U280" s="140"/>
      <c r="V280" s="140"/>
      <c r="W280" s="140"/>
      <c r="X280" s="140"/>
      <c r="Y280" s="140"/>
      <c r="Z280" s="140"/>
      <c r="AA280" s="73"/>
      <c r="AB280" s="275"/>
      <c r="AC280" s="276"/>
      <c r="AD280" s="277"/>
    </row>
    <row r="281" spans="1:30" ht="13.5" customHeight="1">
      <c r="A281" s="83"/>
      <c r="B281" s="180"/>
      <c r="C281" s="267"/>
      <c r="D281" s="258"/>
      <c r="E281" s="1085"/>
      <c r="F281" s="72"/>
      <c r="G281" s="140"/>
      <c r="H281" s="140"/>
      <c r="I281" s="140"/>
      <c r="J281" s="140"/>
      <c r="K281" s="140"/>
      <c r="L281" s="140"/>
      <c r="M281" s="140"/>
      <c r="N281" s="140"/>
      <c r="O281" s="140"/>
      <c r="P281" s="140"/>
      <c r="Q281" s="140"/>
      <c r="R281" s="140"/>
      <c r="S281" s="140"/>
      <c r="T281" s="140"/>
      <c r="U281" s="140"/>
      <c r="V281" s="140"/>
      <c r="W281" s="140"/>
      <c r="X281" s="140"/>
      <c r="Y281" s="140"/>
      <c r="Z281" s="140"/>
      <c r="AA281" s="73"/>
      <c r="AB281" s="275"/>
      <c r="AC281" s="276"/>
      <c r="AD281" s="277"/>
    </row>
    <row r="282" spans="1:30" ht="13.5" customHeight="1">
      <c r="A282" s="83"/>
      <c r="B282" s="180"/>
      <c r="C282" s="267"/>
      <c r="D282" s="258"/>
      <c r="E282" s="1085"/>
      <c r="F282" s="72"/>
      <c r="G282" s="140"/>
      <c r="H282" s="140"/>
      <c r="I282" s="140"/>
      <c r="J282" s="140"/>
      <c r="K282" s="140"/>
      <c r="L282" s="140"/>
      <c r="M282" s="140"/>
      <c r="N282" s="140"/>
      <c r="O282" s="140"/>
      <c r="P282" s="140"/>
      <c r="Q282" s="140"/>
      <c r="R282" s="140"/>
      <c r="S282" s="140"/>
      <c r="T282" s="140"/>
      <c r="U282" s="140"/>
      <c r="V282" s="140"/>
      <c r="W282" s="140"/>
      <c r="X282" s="140"/>
      <c r="Y282" s="140"/>
      <c r="Z282" s="140"/>
      <c r="AA282" s="73"/>
      <c r="AB282" s="275"/>
      <c r="AC282" s="276"/>
      <c r="AD282" s="277"/>
    </row>
    <row r="283" spans="1:30" ht="13.5" customHeight="1">
      <c r="A283" s="83"/>
      <c r="B283" s="180"/>
      <c r="C283" s="267"/>
      <c r="D283" s="258"/>
      <c r="E283" s="1085"/>
      <c r="F283" s="72"/>
      <c r="G283" s="140"/>
      <c r="H283" s="140"/>
      <c r="I283" s="140"/>
      <c r="J283" s="140"/>
      <c r="K283" s="140"/>
      <c r="L283" s="140"/>
      <c r="M283" s="140"/>
      <c r="N283" s="140"/>
      <c r="O283" s="140"/>
      <c r="P283" s="140"/>
      <c r="Q283" s="140"/>
      <c r="R283" s="140"/>
      <c r="S283" s="140"/>
      <c r="T283" s="140"/>
      <c r="U283" s="140"/>
      <c r="V283" s="140"/>
      <c r="W283" s="140"/>
      <c r="X283" s="140"/>
      <c r="Y283" s="140"/>
      <c r="Z283" s="140"/>
      <c r="AA283" s="73"/>
      <c r="AB283" s="275"/>
      <c r="AC283" s="276"/>
      <c r="AD283" s="277"/>
    </row>
    <row r="284" spans="1:30" ht="13.5" customHeight="1">
      <c r="A284" s="83"/>
      <c r="B284" s="180"/>
      <c r="C284" s="267"/>
      <c r="D284" s="258"/>
      <c r="E284" s="1085"/>
      <c r="F284" s="72"/>
      <c r="G284" s="140"/>
      <c r="H284" s="140"/>
      <c r="I284" s="140"/>
      <c r="J284" s="140"/>
      <c r="K284" s="140"/>
      <c r="L284" s="140"/>
      <c r="M284" s="140"/>
      <c r="N284" s="140"/>
      <c r="O284" s="140"/>
      <c r="P284" s="140"/>
      <c r="Q284" s="140"/>
      <c r="R284" s="140"/>
      <c r="S284" s="140"/>
      <c r="T284" s="140"/>
      <c r="U284" s="140"/>
      <c r="V284" s="140"/>
      <c r="W284" s="140"/>
      <c r="X284" s="140"/>
      <c r="Y284" s="140"/>
      <c r="Z284" s="140"/>
      <c r="AA284" s="73"/>
      <c r="AB284" s="275"/>
      <c r="AC284" s="276"/>
      <c r="AD284" s="277"/>
    </row>
    <row r="285" spans="1:30" ht="13.5" customHeight="1">
      <c r="A285" s="83"/>
      <c r="B285" s="180"/>
      <c r="C285" s="267"/>
      <c r="D285" s="258"/>
      <c r="E285" s="1085"/>
      <c r="F285" s="72"/>
      <c r="G285" s="140"/>
      <c r="H285" s="140"/>
      <c r="I285" s="140"/>
      <c r="J285" s="140"/>
      <c r="K285" s="140"/>
      <c r="L285" s="140"/>
      <c r="M285" s="140"/>
      <c r="N285" s="140"/>
      <c r="O285" s="140"/>
      <c r="P285" s="140"/>
      <c r="Q285" s="140"/>
      <c r="R285" s="140"/>
      <c r="S285" s="140"/>
      <c r="T285" s="140"/>
      <c r="U285" s="140"/>
      <c r="V285" s="140"/>
      <c r="W285" s="140"/>
      <c r="X285" s="140"/>
      <c r="Y285" s="140"/>
      <c r="Z285" s="140"/>
      <c r="AA285" s="73"/>
      <c r="AB285" s="275"/>
      <c r="AC285" s="276"/>
      <c r="AD285" s="277"/>
    </row>
    <row r="286" spans="1:30" ht="13.5" customHeight="1">
      <c r="A286" s="83"/>
      <c r="B286" s="180"/>
      <c r="C286" s="267"/>
      <c r="D286" s="258"/>
      <c r="E286" s="1085"/>
      <c r="F286" s="72"/>
      <c r="G286" s="140"/>
      <c r="H286" s="140"/>
      <c r="I286" s="140"/>
      <c r="J286" s="140"/>
      <c r="K286" s="140"/>
      <c r="L286" s="140"/>
      <c r="M286" s="140"/>
      <c r="N286" s="140"/>
      <c r="O286" s="140"/>
      <c r="P286" s="140"/>
      <c r="Q286" s="140"/>
      <c r="R286" s="140"/>
      <c r="S286" s="140"/>
      <c r="T286" s="140"/>
      <c r="U286" s="140"/>
      <c r="V286" s="140"/>
      <c r="W286" s="140"/>
      <c r="X286" s="140"/>
      <c r="Y286" s="140"/>
      <c r="Z286" s="140"/>
      <c r="AA286" s="73"/>
      <c r="AB286" s="275"/>
      <c r="AC286" s="276"/>
      <c r="AD286" s="277"/>
    </row>
    <row r="287" spans="1:30" ht="6" customHeight="1">
      <c r="A287" s="90"/>
      <c r="B287" s="179"/>
      <c r="C287" s="282"/>
      <c r="D287" s="263"/>
      <c r="E287" s="169"/>
      <c r="F287" s="103"/>
      <c r="G287" s="136"/>
      <c r="H287" s="136"/>
      <c r="I287" s="136"/>
      <c r="J287" s="136"/>
      <c r="K287" s="136"/>
      <c r="L287" s="136"/>
      <c r="M287" s="136"/>
      <c r="N287" s="136"/>
      <c r="O287" s="136"/>
      <c r="P287" s="136"/>
      <c r="Q287" s="136"/>
      <c r="R287" s="136"/>
      <c r="S287" s="136"/>
      <c r="T287" s="136"/>
      <c r="U287" s="136"/>
      <c r="V287" s="136"/>
      <c r="W287" s="136"/>
      <c r="X287" s="136"/>
      <c r="Y287" s="136"/>
      <c r="Z287" s="136"/>
      <c r="AA287" s="108"/>
      <c r="AB287" s="279"/>
      <c r="AC287" s="280"/>
      <c r="AD287" s="281"/>
    </row>
    <row r="288" spans="1:30" ht="6" customHeight="1" thickBot="1">
      <c r="A288" s="83"/>
      <c r="B288" s="180"/>
      <c r="C288" s="267"/>
      <c r="D288" s="258"/>
      <c r="E288" s="81"/>
      <c r="F288" s="72"/>
      <c r="G288" s="140"/>
      <c r="H288" s="140"/>
      <c r="I288" s="140"/>
      <c r="J288" s="140"/>
      <c r="K288" s="140"/>
      <c r="L288" s="140"/>
      <c r="M288" s="140"/>
      <c r="N288" s="140"/>
      <c r="O288" s="140"/>
      <c r="P288" s="140"/>
      <c r="Q288" s="140"/>
      <c r="R288" s="140"/>
      <c r="S288" s="140"/>
      <c r="T288" s="140"/>
      <c r="U288" s="140"/>
      <c r="V288" s="140"/>
      <c r="W288" s="140"/>
      <c r="X288" s="140"/>
      <c r="Y288" s="140"/>
      <c r="Z288" s="140"/>
      <c r="AA288" s="73"/>
      <c r="AB288" s="275"/>
      <c r="AC288" s="276"/>
      <c r="AD288" s="277"/>
    </row>
    <row r="289" spans="1:30" ht="14.25" customHeight="1" thickBot="1">
      <c r="A289" s="83"/>
      <c r="B289" s="180"/>
      <c r="C289" s="267"/>
      <c r="D289" s="258"/>
      <c r="E289" s="1085" t="s">
        <v>1449</v>
      </c>
      <c r="F289" s="72"/>
      <c r="G289" s="1507" t="s">
        <v>622</v>
      </c>
      <c r="H289" s="1507"/>
      <c r="I289" s="1507"/>
      <c r="J289" s="1507"/>
      <c r="K289" s="1507"/>
      <c r="L289" s="1507"/>
      <c r="M289" s="1507"/>
      <c r="N289" s="1507"/>
      <c r="O289" s="1507"/>
      <c r="P289" s="2125"/>
      <c r="Q289" s="2119" t="str">
        <f>IFERROR(管理運営!O83+管理運営!O84,"")</f>
        <v/>
      </c>
      <c r="R289" s="2120"/>
      <c r="S289" s="137" t="s">
        <v>138</v>
      </c>
      <c r="T289" s="137"/>
      <c r="U289" s="137"/>
      <c r="V289" s="2121" t="s">
        <v>739</v>
      </c>
      <c r="W289" s="2121"/>
      <c r="X289" s="2121"/>
      <c r="Y289" s="2121"/>
      <c r="Z289" s="2121"/>
      <c r="AA289" s="73"/>
      <c r="AB289" s="275"/>
      <c r="AC289" s="276"/>
      <c r="AD289" s="277"/>
    </row>
    <row r="290" spans="1:30">
      <c r="A290" s="83"/>
      <c r="B290" s="180"/>
      <c r="C290" s="267"/>
      <c r="D290" s="258"/>
      <c r="E290" s="1085"/>
      <c r="F290" s="72"/>
      <c r="G290" s="137"/>
      <c r="H290" s="137"/>
      <c r="I290" s="137"/>
      <c r="J290" s="137"/>
      <c r="K290" s="137"/>
      <c r="L290" s="137"/>
      <c r="M290" s="137"/>
      <c r="N290" s="137"/>
      <c r="O290" s="137"/>
      <c r="P290" s="137"/>
      <c r="Q290" s="137"/>
      <c r="R290" s="137"/>
      <c r="S290" s="137"/>
      <c r="T290" s="137"/>
      <c r="U290" s="137"/>
      <c r="V290" s="2121"/>
      <c r="W290" s="2121"/>
      <c r="X290" s="2121"/>
      <c r="Y290" s="2121"/>
      <c r="Z290" s="2121"/>
      <c r="AA290" s="73"/>
      <c r="AB290" s="275"/>
      <c r="AC290" s="276"/>
      <c r="AD290" s="277"/>
    </row>
    <row r="291" spans="1:30">
      <c r="A291" s="83"/>
      <c r="B291" s="180"/>
      <c r="C291" s="267"/>
      <c r="D291" s="258"/>
      <c r="E291" s="1085"/>
      <c r="F291" s="72"/>
      <c r="G291" s="1164" t="s">
        <v>625</v>
      </c>
      <c r="H291" s="1164"/>
      <c r="I291" s="1164"/>
      <c r="J291" s="1164"/>
      <c r="K291" s="1164"/>
      <c r="L291" s="1164"/>
      <c r="M291" s="1164"/>
      <c r="N291" s="1164"/>
      <c r="O291" s="1164"/>
      <c r="P291" s="1164"/>
      <c r="Q291" s="1164"/>
      <c r="R291" s="1164"/>
      <c r="S291" s="137"/>
      <c r="T291" s="137"/>
      <c r="U291" s="137"/>
      <c r="Z291" s="140"/>
      <c r="AA291" s="73"/>
      <c r="AB291" s="275"/>
      <c r="AC291" s="276"/>
      <c r="AD291" s="277"/>
    </row>
    <row r="292" spans="1:30" ht="13.5" customHeight="1">
      <c r="A292" s="83"/>
      <c r="B292" s="180"/>
      <c r="C292" s="267"/>
      <c r="D292" s="258"/>
      <c r="E292" s="1085"/>
      <c r="F292" s="72"/>
      <c r="G292" s="140"/>
      <c r="H292" s="140"/>
      <c r="I292" s="140"/>
      <c r="J292" s="140"/>
      <c r="K292" s="140"/>
      <c r="L292" s="140"/>
      <c r="N292" s="1181" t="s">
        <v>189</v>
      </c>
      <c r="O292" s="1186"/>
      <c r="P292" s="1186"/>
      <c r="Q292" s="1186"/>
      <c r="R292" s="1182"/>
      <c r="S292" s="137"/>
      <c r="T292" s="137"/>
      <c r="U292" s="137"/>
      <c r="V292" s="2122" t="s">
        <v>738</v>
      </c>
      <c r="W292" s="2122"/>
      <c r="X292" s="2122"/>
      <c r="Y292" s="2122"/>
      <c r="Z292" s="2122"/>
      <c r="AA292" s="73"/>
      <c r="AB292" s="275"/>
      <c r="AC292" s="276"/>
      <c r="AD292" s="277"/>
    </row>
    <row r="293" spans="1:30">
      <c r="A293" s="83"/>
      <c r="B293" s="180"/>
      <c r="C293" s="267"/>
      <c r="D293" s="258"/>
      <c r="E293" s="1085"/>
      <c r="F293" s="72"/>
      <c r="G293" s="99"/>
      <c r="H293" s="99"/>
      <c r="I293" s="99"/>
      <c r="J293" s="99"/>
      <c r="K293" s="99"/>
      <c r="L293" s="99"/>
      <c r="M293" s="99"/>
      <c r="N293" s="99"/>
      <c r="O293" s="99"/>
      <c r="P293" s="99"/>
      <c r="Q293" s="99"/>
      <c r="R293" s="99"/>
      <c r="S293" s="99"/>
      <c r="V293" s="2122"/>
      <c r="W293" s="2122"/>
      <c r="X293" s="2122"/>
      <c r="Y293" s="2122"/>
      <c r="Z293" s="2122"/>
      <c r="AA293" s="73"/>
      <c r="AB293" s="275"/>
      <c r="AC293" s="276"/>
      <c r="AD293" s="277"/>
    </row>
    <row r="294" spans="1:30" ht="13.5" customHeight="1">
      <c r="A294" s="83"/>
      <c r="B294" s="180"/>
      <c r="C294" s="267"/>
      <c r="D294" s="258"/>
      <c r="E294" s="1085"/>
      <c r="F294" s="72"/>
      <c r="G294" s="1327" t="s">
        <v>736</v>
      </c>
      <c r="H294" s="1327"/>
      <c r="I294" s="1327"/>
      <c r="J294" s="1327"/>
      <c r="K294" s="1327"/>
      <c r="L294" s="1327"/>
      <c r="M294" s="1327"/>
      <c r="N294" s="1327"/>
      <c r="O294" s="1327"/>
      <c r="P294" s="1327"/>
      <c r="Q294" s="1327"/>
      <c r="R294" s="1327"/>
      <c r="S294" s="1327"/>
      <c r="T294" s="1327"/>
      <c r="U294" s="1327"/>
      <c r="V294" s="2122" t="s">
        <v>999</v>
      </c>
      <c r="W294" s="2122"/>
      <c r="X294" s="2122"/>
      <c r="Y294" s="2122"/>
      <c r="Z294" s="2122"/>
      <c r="AA294" s="73"/>
      <c r="AB294" s="275"/>
      <c r="AC294" s="276"/>
      <c r="AD294" s="277"/>
    </row>
    <row r="295" spans="1:30">
      <c r="A295" s="83"/>
      <c r="B295" s="180"/>
      <c r="C295" s="267"/>
      <c r="D295" s="258"/>
      <c r="E295" s="1085"/>
      <c r="F295" s="72"/>
      <c r="G295" s="140"/>
      <c r="H295" s="140"/>
      <c r="I295" s="140"/>
      <c r="J295" s="140"/>
      <c r="K295" s="2123" t="s">
        <v>1000</v>
      </c>
      <c r="L295" s="2123"/>
      <c r="M295" s="2124"/>
      <c r="N295" s="1181" t="s">
        <v>189</v>
      </c>
      <c r="O295" s="1186"/>
      <c r="P295" s="1186"/>
      <c r="Q295" s="1186"/>
      <c r="R295" s="1182"/>
      <c r="S295" s="140"/>
      <c r="T295" s="140"/>
      <c r="U295" s="140"/>
      <c r="V295" s="2122"/>
      <c r="W295" s="2122"/>
      <c r="X295" s="2122"/>
      <c r="Y295" s="2122"/>
      <c r="Z295" s="2122"/>
      <c r="AA295" s="73"/>
      <c r="AB295" s="275"/>
      <c r="AC295" s="276"/>
      <c r="AD295" s="277"/>
    </row>
    <row r="296" spans="1:30">
      <c r="A296" s="83"/>
      <c r="B296" s="180"/>
      <c r="C296" s="267"/>
      <c r="D296" s="258"/>
      <c r="E296" s="1085"/>
      <c r="F296" s="72"/>
      <c r="G296" s="140"/>
      <c r="H296" s="140"/>
      <c r="I296" s="140"/>
      <c r="J296" s="140"/>
      <c r="K296" s="2123" t="s">
        <v>1001</v>
      </c>
      <c r="L296" s="2123"/>
      <c r="M296" s="2124"/>
      <c r="N296" s="1181" t="s">
        <v>189</v>
      </c>
      <c r="O296" s="1186"/>
      <c r="P296" s="1186"/>
      <c r="Q296" s="1186"/>
      <c r="R296" s="1182"/>
      <c r="S296" s="140"/>
      <c r="T296" s="140"/>
      <c r="U296" s="140"/>
      <c r="V296" s="2122"/>
      <c r="W296" s="2122"/>
      <c r="X296" s="2122"/>
      <c r="Y296" s="2122"/>
      <c r="Z296" s="2122"/>
      <c r="AA296" s="73"/>
      <c r="AB296" s="275"/>
      <c r="AC296" s="276"/>
      <c r="AD296" s="277"/>
    </row>
    <row r="297" spans="1:30">
      <c r="A297" s="83"/>
      <c r="B297" s="180"/>
      <c r="C297" s="267"/>
      <c r="D297" s="258"/>
      <c r="E297" s="1085"/>
      <c r="F297" s="72"/>
      <c r="G297" s="140"/>
      <c r="H297" s="140"/>
      <c r="I297" s="140"/>
      <c r="J297" s="140"/>
      <c r="K297" s="246"/>
      <c r="L297" s="246"/>
      <c r="M297" s="246"/>
      <c r="N297" s="140"/>
      <c r="O297" s="140"/>
      <c r="P297" s="140"/>
      <c r="Q297" s="140"/>
      <c r="R297" s="246"/>
      <c r="S297" s="140"/>
      <c r="T297" s="140"/>
      <c r="U297" s="140"/>
      <c r="V297" s="122"/>
      <c r="W297" s="122"/>
      <c r="X297" s="122"/>
      <c r="Y297" s="122"/>
      <c r="Z297" s="122"/>
      <c r="AA297" s="73"/>
      <c r="AB297" s="275"/>
      <c r="AC297" s="276"/>
      <c r="AD297" s="277"/>
    </row>
    <row r="298" spans="1:30">
      <c r="A298" s="83"/>
      <c r="B298" s="180"/>
      <c r="C298" s="267"/>
      <c r="D298" s="258"/>
      <c r="E298" s="1085"/>
      <c r="F298" s="72"/>
      <c r="G298" s="140" t="s">
        <v>753</v>
      </c>
      <c r="H298" s="140"/>
      <c r="I298" s="140"/>
      <c r="J298" s="140"/>
      <c r="K298" s="140"/>
      <c r="L298" s="140"/>
      <c r="M298" s="140"/>
      <c r="N298" s="140"/>
      <c r="O298" s="140"/>
      <c r="P298" s="140"/>
      <c r="Q298" s="140"/>
      <c r="R298" s="140"/>
      <c r="S298" s="140"/>
      <c r="AA298" s="73"/>
      <c r="AB298" s="275"/>
      <c r="AC298" s="276"/>
      <c r="AD298" s="277"/>
    </row>
    <row r="299" spans="1:30">
      <c r="A299" s="83"/>
      <c r="B299" s="180"/>
      <c r="C299" s="267"/>
      <c r="D299" s="258"/>
      <c r="E299" s="1085"/>
      <c r="F299" s="72"/>
      <c r="G299" s="140"/>
      <c r="H299" s="1597" t="s">
        <v>754</v>
      </c>
      <c r="I299" s="1598"/>
      <c r="J299" s="1598"/>
      <c r="K299" s="1598"/>
      <c r="L299" s="1598"/>
      <c r="M299" s="1598"/>
      <c r="N299" s="1598"/>
      <c r="O299" s="1598"/>
      <c r="P299" s="1599"/>
      <c r="Q299" s="2126" t="str">
        <f>IF(V203=0,"",V203)</f>
        <v/>
      </c>
      <c r="R299" s="2127"/>
      <c r="S299" s="923" t="s">
        <v>138</v>
      </c>
      <c r="AA299" s="73"/>
      <c r="AB299" s="275"/>
      <c r="AC299" s="276"/>
      <c r="AD299" s="277"/>
    </row>
    <row r="300" spans="1:30">
      <c r="A300" s="83"/>
      <c r="B300" s="180"/>
      <c r="C300" s="267"/>
      <c r="D300" s="258"/>
      <c r="E300" s="1085" t="s">
        <v>950</v>
      </c>
      <c r="F300" s="72"/>
      <c r="H300" s="1597" t="s">
        <v>755</v>
      </c>
      <c r="I300" s="1598"/>
      <c r="J300" s="1598"/>
      <c r="K300" s="1598"/>
      <c r="L300" s="1598"/>
      <c r="M300" s="1598"/>
      <c r="N300" s="1598"/>
      <c r="O300" s="1598"/>
      <c r="P300" s="1599"/>
      <c r="Q300" s="2126" t="str">
        <f>IF(Q289="","",IF(Q289&lt;=90,1,0))</f>
        <v/>
      </c>
      <c r="R300" s="2127"/>
      <c r="S300" s="923" t="s">
        <v>138</v>
      </c>
      <c r="AA300" s="73"/>
      <c r="AB300" s="275"/>
      <c r="AC300" s="276"/>
      <c r="AD300" s="277"/>
    </row>
    <row r="301" spans="1:30">
      <c r="A301" s="83"/>
      <c r="B301" s="180"/>
      <c r="C301" s="267"/>
      <c r="D301" s="258"/>
      <c r="E301" s="1085"/>
      <c r="F301" s="72"/>
      <c r="H301" s="1597" t="s">
        <v>756</v>
      </c>
      <c r="I301" s="1598"/>
      <c r="J301" s="1598"/>
      <c r="K301" s="1598"/>
      <c r="L301" s="1598"/>
      <c r="M301" s="1598"/>
      <c r="N301" s="1598"/>
      <c r="O301" s="1598"/>
      <c r="P301" s="1599"/>
      <c r="Q301" s="2126" t="str">
        <f>IF(N292="有",1,"")</f>
        <v/>
      </c>
      <c r="R301" s="2127"/>
      <c r="S301" s="923" t="s">
        <v>138</v>
      </c>
      <c r="AA301" s="73"/>
      <c r="AB301" s="275"/>
      <c r="AC301" s="276"/>
      <c r="AD301" s="277"/>
    </row>
    <row r="302" spans="1:30">
      <c r="A302" s="83"/>
      <c r="B302" s="180"/>
      <c r="C302" s="267"/>
      <c r="D302" s="258"/>
      <c r="E302" s="1085"/>
      <c r="F302" s="72"/>
      <c r="H302" s="1597" t="s">
        <v>1002</v>
      </c>
      <c r="I302" s="1598"/>
      <c r="J302" s="1598"/>
      <c r="K302" s="1598"/>
      <c r="L302" s="1598"/>
      <c r="M302" s="1598"/>
      <c r="N302" s="1598"/>
      <c r="O302" s="1598"/>
      <c r="P302" s="1599"/>
      <c r="Q302" s="2126" t="str">
        <f>IF(N295="有",1,"")</f>
        <v/>
      </c>
      <c r="R302" s="2127"/>
      <c r="S302" s="923" t="s">
        <v>138</v>
      </c>
      <c r="AA302" s="73"/>
      <c r="AB302" s="275"/>
      <c r="AC302" s="276"/>
      <c r="AD302" s="277"/>
    </row>
    <row r="303" spans="1:30">
      <c r="A303" s="83"/>
      <c r="B303" s="180"/>
      <c r="C303" s="267"/>
      <c r="D303" s="258"/>
      <c r="E303" s="1085"/>
      <c r="F303" s="72"/>
      <c r="H303" s="1597" t="s">
        <v>1003</v>
      </c>
      <c r="I303" s="1598"/>
      <c r="J303" s="1598"/>
      <c r="K303" s="1598"/>
      <c r="L303" s="1598"/>
      <c r="M303" s="1598"/>
      <c r="N303" s="1598"/>
      <c r="O303" s="1598"/>
      <c r="P303" s="1599"/>
      <c r="Q303" s="2126" t="str">
        <f>IF(N296="有",1,"")</f>
        <v/>
      </c>
      <c r="R303" s="2127"/>
      <c r="S303" s="923" t="s">
        <v>138</v>
      </c>
      <c r="AA303" s="73"/>
      <c r="AB303" s="275"/>
      <c r="AC303" s="276"/>
      <c r="AD303" s="277"/>
    </row>
    <row r="304" spans="1:30">
      <c r="A304" s="83"/>
      <c r="B304" s="180"/>
      <c r="C304" s="267"/>
      <c r="D304" s="258"/>
      <c r="E304" s="1085"/>
      <c r="F304" s="72"/>
      <c r="H304" s="1597" t="s">
        <v>33</v>
      </c>
      <c r="I304" s="1598"/>
      <c r="J304" s="1598"/>
      <c r="K304" s="1598"/>
      <c r="L304" s="1598"/>
      <c r="M304" s="1598"/>
      <c r="N304" s="1598"/>
      <c r="O304" s="1598"/>
      <c r="P304" s="1599"/>
      <c r="Q304" s="2126" t="str">
        <f>IF(SUM(Q299:R303)=0,"",SUM(Q299:R303))</f>
        <v/>
      </c>
      <c r="R304" s="2127"/>
      <c r="S304" s="923" t="s">
        <v>138</v>
      </c>
      <c r="Y304" s="140"/>
      <c r="Z304" s="140"/>
      <c r="AA304" s="73"/>
      <c r="AB304" s="275"/>
      <c r="AC304" s="276"/>
      <c r="AD304" s="277"/>
    </row>
    <row r="305" spans="1:30">
      <c r="A305" s="83"/>
      <c r="B305" s="180"/>
      <c r="C305" s="267"/>
      <c r="D305" s="258"/>
      <c r="E305" s="1085"/>
      <c r="F305" s="72"/>
      <c r="AA305" s="73"/>
      <c r="AB305" s="275"/>
      <c r="AC305" s="276"/>
      <c r="AD305" s="277"/>
    </row>
    <row r="306" spans="1:30">
      <c r="A306" s="83"/>
      <c r="B306" s="180"/>
      <c r="C306" s="267"/>
      <c r="D306" s="258"/>
      <c r="E306" s="1085"/>
      <c r="F306" s="72"/>
      <c r="AA306" s="73"/>
      <c r="AB306" s="275"/>
      <c r="AC306" s="276"/>
      <c r="AD306" s="277"/>
    </row>
    <row r="307" spans="1:30" ht="13.2" customHeight="1">
      <c r="A307" s="83"/>
      <c r="B307" s="180"/>
      <c r="C307" s="267"/>
      <c r="D307" s="258"/>
      <c r="E307" s="1085"/>
      <c r="F307" s="72"/>
      <c r="G307" s="137" t="s">
        <v>757</v>
      </c>
      <c r="T307" s="2100" t="s">
        <v>758</v>
      </c>
      <c r="U307" s="2100"/>
      <c r="V307" s="2100"/>
      <c r="W307" s="2100"/>
      <c r="X307" s="2100"/>
      <c r="Y307" s="2100"/>
      <c r="Z307" s="2100"/>
      <c r="AA307" s="2132"/>
      <c r="AB307" s="275"/>
      <c r="AC307" s="276"/>
      <c r="AD307" s="277"/>
    </row>
    <row r="308" spans="1:30">
      <c r="A308" s="83"/>
      <c r="B308" s="180"/>
      <c r="C308" s="267"/>
      <c r="D308" s="258"/>
      <c r="E308" s="1085"/>
      <c r="F308" s="72"/>
      <c r="H308" s="2073" t="s">
        <v>614</v>
      </c>
      <c r="I308" s="2074"/>
      <c r="J308" s="2074"/>
      <c r="K308" s="2074"/>
      <c r="L308" s="2074"/>
      <c r="M308" s="2074"/>
      <c r="N308" s="2074"/>
      <c r="O308" s="2074"/>
      <c r="P308" s="2075"/>
      <c r="Q308" s="2084" t="str">
        <f>IF(勤務実績１!S3="","",勤務実績１!S3)</f>
        <v/>
      </c>
      <c r="R308" s="2085"/>
      <c r="S308" s="923" t="s">
        <v>138</v>
      </c>
      <c r="T308" s="2100"/>
      <c r="U308" s="2100"/>
      <c r="V308" s="2100"/>
      <c r="W308" s="2100"/>
      <c r="X308" s="2100"/>
      <c r="Y308" s="2100"/>
      <c r="Z308" s="2100"/>
      <c r="AA308" s="2132"/>
      <c r="AB308" s="275"/>
      <c r="AC308" s="276"/>
      <c r="AD308" s="277"/>
    </row>
    <row r="309" spans="1:30">
      <c r="A309" s="83"/>
      <c r="B309" s="180"/>
      <c r="C309" s="267"/>
      <c r="D309" s="258"/>
      <c r="E309" s="1085"/>
      <c r="F309" s="72"/>
      <c r="H309" s="2073" t="s">
        <v>759</v>
      </c>
      <c r="I309" s="2074"/>
      <c r="J309" s="2074"/>
      <c r="K309" s="2074"/>
      <c r="L309" s="2074"/>
      <c r="M309" s="2074"/>
      <c r="N309" s="2074"/>
      <c r="O309" s="2074"/>
      <c r="P309" s="2075"/>
      <c r="Q309" s="2084" t="str">
        <f>勤務実績２!W3</f>
        <v/>
      </c>
      <c r="R309" s="2085"/>
      <c r="S309" s="923" t="s">
        <v>138</v>
      </c>
      <c r="T309" s="2100"/>
      <c r="U309" s="2100"/>
      <c r="V309" s="2100"/>
      <c r="W309" s="2100"/>
      <c r="X309" s="2100"/>
      <c r="Y309" s="2100"/>
      <c r="Z309" s="2100"/>
      <c r="AA309" s="2132"/>
      <c r="AB309" s="275"/>
      <c r="AC309" s="276"/>
      <c r="AD309" s="277"/>
    </row>
    <row r="310" spans="1:30" ht="13.5" customHeight="1">
      <c r="A310" s="83"/>
      <c r="B310" s="180"/>
      <c r="C310" s="267"/>
      <c r="D310" s="258"/>
      <c r="E310" s="1085"/>
      <c r="F310" s="72"/>
      <c r="H310" s="2073" t="s">
        <v>33</v>
      </c>
      <c r="I310" s="2074"/>
      <c r="J310" s="2074"/>
      <c r="K310" s="2074"/>
      <c r="L310" s="2074"/>
      <c r="M310" s="2074"/>
      <c r="N310" s="2074"/>
      <c r="O310" s="2074"/>
      <c r="P310" s="2075"/>
      <c r="Q310" s="2084" t="str">
        <f>IF(SUM(Q308:R309)=0,"",SUM(Q308:R309))</f>
        <v/>
      </c>
      <c r="R310" s="2085"/>
      <c r="S310" s="923" t="s">
        <v>138</v>
      </c>
      <c r="T310" s="2100"/>
      <c r="U310" s="2100"/>
      <c r="V310" s="2100"/>
      <c r="W310" s="2100"/>
      <c r="X310" s="2100"/>
      <c r="Y310" s="2100"/>
      <c r="Z310" s="2100"/>
      <c r="AA310" s="2132"/>
      <c r="AB310" s="275"/>
      <c r="AC310" s="276"/>
      <c r="AD310" s="277"/>
    </row>
    <row r="311" spans="1:30">
      <c r="A311" s="83"/>
      <c r="B311" s="180"/>
      <c r="C311" s="267"/>
      <c r="D311" s="258"/>
      <c r="E311" s="1085"/>
      <c r="F311" s="72"/>
      <c r="Q311" s="140"/>
      <c r="R311" s="140"/>
      <c r="S311" s="140"/>
      <c r="T311" s="2100"/>
      <c r="U311" s="2100"/>
      <c r="V311" s="2100"/>
      <c r="W311" s="2100"/>
      <c r="X311" s="2100"/>
      <c r="Y311" s="2100"/>
      <c r="Z311" s="2100"/>
      <c r="AA311" s="2132"/>
      <c r="AB311" s="275"/>
      <c r="AC311" s="276"/>
      <c r="AD311" s="277"/>
    </row>
    <row r="312" spans="1:30">
      <c r="A312" s="83"/>
      <c r="B312" s="180"/>
      <c r="C312" s="267"/>
      <c r="D312" s="258"/>
      <c r="E312" s="1085"/>
      <c r="F312" s="72"/>
      <c r="G312" s="140"/>
      <c r="H312" s="140"/>
      <c r="I312" s="140"/>
      <c r="J312" s="140"/>
      <c r="K312" s="246"/>
      <c r="L312" s="246"/>
      <c r="M312" s="246"/>
      <c r="N312" s="140"/>
      <c r="O312" s="140"/>
      <c r="P312" s="140"/>
      <c r="Q312" s="140"/>
      <c r="R312" s="246"/>
      <c r="S312" s="140"/>
      <c r="T312" s="2100"/>
      <c r="U312" s="2100"/>
      <c r="V312" s="2100"/>
      <c r="W312" s="2100"/>
      <c r="X312" s="2100"/>
      <c r="Y312" s="2100"/>
      <c r="Z312" s="2100"/>
      <c r="AA312" s="2132"/>
      <c r="AB312" s="275"/>
      <c r="AC312" s="276"/>
      <c r="AD312" s="277"/>
    </row>
    <row r="313" spans="1:30">
      <c r="A313" s="83"/>
      <c r="B313" s="180"/>
      <c r="C313" s="267"/>
      <c r="D313" s="258"/>
      <c r="E313" s="1085"/>
      <c r="F313" s="72"/>
      <c r="G313" s="140"/>
      <c r="H313" s="140"/>
      <c r="I313" s="140"/>
      <c r="J313" s="140"/>
      <c r="K313" s="246"/>
      <c r="L313" s="246"/>
      <c r="M313" s="246"/>
      <c r="N313" s="140"/>
      <c r="O313" s="140"/>
      <c r="P313" s="140"/>
      <c r="Q313" s="140"/>
      <c r="R313" s="246"/>
      <c r="S313" s="140"/>
      <c r="T313" s="140"/>
      <c r="U313" s="140"/>
      <c r="V313" s="122"/>
      <c r="W313" s="122"/>
      <c r="X313" s="122"/>
      <c r="Y313" s="122"/>
      <c r="Z313" s="122"/>
      <c r="AA313" s="73"/>
      <c r="AB313" s="275"/>
      <c r="AC313" s="276"/>
      <c r="AD313" s="277"/>
    </row>
    <row r="314" spans="1:30">
      <c r="A314" s="83"/>
      <c r="B314" s="180"/>
      <c r="C314" s="267"/>
      <c r="D314" s="258"/>
      <c r="E314" s="197"/>
      <c r="F314" s="72"/>
      <c r="G314" s="140"/>
      <c r="H314" s="140"/>
      <c r="I314" s="140"/>
      <c r="J314" s="140"/>
      <c r="K314" s="140"/>
      <c r="L314" s="140"/>
      <c r="M314" s="140"/>
      <c r="N314" s="140"/>
      <c r="O314" s="140"/>
      <c r="P314" s="140"/>
      <c r="Q314" s="140"/>
      <c r="R314" s="140"/>
      <c r="S314" s="140"/>
      <c r="T314" s="140"/>
      <c r="U314" s="140"/>
      <c r="V314" s="122"/>
      <c r="W314" s="122"/>
      <c r="X314" s="122"/>
      <c r="Y314" s="122"/>
      <c r="Z314" s="122"/>
      <c r="AA314" s="73"/>
      <c r="AB314" s="275"/>
      <c r="AC314" s="276"/>
      <c r="AD314" s="277"/>
    </row>
    <row r="315" spans="1:30">
      <c r="A315" s="83"/>
      <c r="B315" s="180"/>
      <c r="C315" s="267"/>
      <c r="D315" s="258"/>
      <c r="E315" s="197"/>
      <c r="F315" s="72"/>
      <c r="G315" s="140"/>
      <c r="H315" s="140"/>
      <c r="I315" s="140"/>
      <c r="J315" s="140"/>
      <c r="K315" s="140"/>
      <c r="L315" s="140"/>
      <c r="M315" s="140"/>
      <c r="N315" s="140"/>
      <c r="O315" s="140"/>
      <c r="P315" s="140"/>
      <c r="Q315" s="140"/>
      <c r="R315" s="140"/>
      <c r="Y315" s="140"/>
      <c r="Z315" s="140"/>
      <c r="AA315" s="73"/>
      <c r="AB315" s="275"/>
      <c r="AC315" s="276"/>
      <c r="AD315" s="277"/>
    </row>
    <row r="316" spans="1:30">
      <c r="A316" s="83"/>
      <c r="B316" s="180"/>
      <c r="C316" s="267"/>
      <c r="D316" s="258"/>
      <c r="E316" s="197"/>
      <c r="F316" s="72"/>
      <c r="G316" s="140"/>
      <c r="H316" s="140"/>
      <c r="I316" s="140"/>
      <c r="J316" s="140"/>
      <c r="K316" s="140"/>
      <c r="L316" s="140"/>
      <c r="M316" s="140"/>
      <c r="N316" s="140"/>
      <c r="O316" s="140"/>
      <c r="P316" s="140"/>
      <c r="Q316" s="140"/>
      <c r="R316" s="140"/>
      <c r="S316" s="140"/>
      <c r="T316" s="140"/>
      <c r="U316" s="140"/>
      <c r="V316" s="140"/>
      <c r="W316" s="140"/>
      <c r="X316" s="140"/>
      <c r="Y316" s="140"/>
      <c r="Z316" s="140"/>
      <c r="AA316" s="73"/>
      <c r="AB316" s="275"/>
      <c r="AC316" s="276"/>
      <c r="AD316" s="277"/>
    </row>
    <row r="317" spans="1:30" ht="13.8" thickBot="1">
      <c r="A317" s="83"/>
      <c r="B317" s="2028"/>
      <c r="C317" s="2029"/>
      <c r="D317" s="267"/>
      <c r="E317" s="1085" t="s">
        <v>716</v>
      </c>
      <c r="F317" s="72"/>
      <c r="G317" s="140"/>
      <c r="H317" s="140"/>
      <c r="I317" s="140"/>
      <c r="J317" s="140"/>
      <c r="K317" s="140"/>
      <c r="L317" s="140"/>
      <c r="M317" s="140"/>
      <c r="N317" s="140"/>
      <c r="O317" s="140"/>
      <c r="P317" s="140"/>
      <c r="Q317" s="140"/>
      <c r="R317" s="140"/>
      <c r="S317" s="140"/>
      <c r="T317" s="140"/>
      <c r="U317" s="140"/>
      <c r="V317" s="140"/>
      <c r="W317" s="140"/>
      <c r="X317" s="140"/>
      <c r="Y317" s="140"/>
      <c r="Z317" s="140"/>
      <c r="AA317" s="73"/>
      <c r="AB317" s="275"/>
      <c r="AC317" s="276"/>
      <c r="AD317" s="277"/>
    </row>
    <row r="318" spans="1:30" ht="13.8" thickBot="1">
      <c r="A318" s="83"/>
      <c r="B318" s="2028"/>
      <c r="C318" s="2029"/>
      <c r="D318" s="267"/>
      <c r="E318" s="1085"/>
      <c r="F318" s="72"/>
      <c r="G318" s="1164" t="s">
        <v>626</v>
      </c>
      <c r="H318" s="1164"/>
      <c r="I318" s="1164"/>
      <c r="J318" s="1164"/>
      <c r="K318" s="1164"/>
      <c r="L318" s="1164"/>
      <c r="M318" s="1164"/>
      <c r="N318" s="1164"/>
      <c r="O318" s="1164"/>
      <c r="P318" s="1164"/>
      <c r="Q318" s="1030" t="s">
        <v>465</v>
      </c>
      <c r="R318" s="2128"/>
      <c r="S318" s="2129"/>
      <c r="T318" s="2130"/>
      <c r="U318" s="2130"/>
      <c r="V318" s="2130"/>
      <c r="W318" s="2130"/>
      <c r="X318" s="2130"/>
      <c r="Y318" s="2131"/>
      <c r="Z318" s="246"/>
      <c r="AA318" s="73"/>
      <c r="AB318" s="275"/>
      <c r="AC318" s="276"/>
      <c r="AD318" s="277"/>
    </row>
    <row r="319" spans="1:30">
      <c r="A319" s="83"/>
      <c r="B319" s="2028"/>
      <c r="C319" s="2029"/>
      <c r="D319" s="267"/>
      <c r="E319" s="1085"/>
      <c r="F319" s="72"/>
      <c r="G319" s="99"/>
      <c r="H319" s="99"/>
      <c r="I319" s="99"/>
      <c r="J319" s="99"/>
      <c r="K319" s="99"/>
      <c r="L319" s="99"/>
      <c r="M319" s="99"/>
      <c r="W319" s="140"/>
      <c r="X319" s="140"/>
      <c r="Y319" s="140"/>
      <c r="Z319" s="140"/>
      <c r="AA319" s="73"/>
      <c r="AB319" s="275"/>
      <c r="AC319" s="276"/>
      <c r="AD319" s="277"/>
    </row>
    <row r="320" spans="1:30">
      <c r="A320" s="83"/>
      <c r="B320" s="180"/>
      <c r="C320" s="258"/>
      <c r="D320" s="267"/>
      <c r="E320" s="81"/>
      <c r="F320" s="72"/>
      <c r="G320" s="224"/>
      <c r="H320" s="224"/>
      <c r="I320" s="224"/>
      <c r="J320" s="224"/>
      <c r="K320" s="224"/>
      <c r="L320" s="224"/>
      <c r="M320" s="224"/>
      <c r="N320" s="224"/>
      <c r="O320" s="224"/>
      <c r="P320" s="140"/>
      <c r="Q320" s="140"/>
      <c r="R320" s="140"/>
      <c r="S320" s="1181" t="s">
        <v>865</v>
      </c>
      <c r="T320" s="1186"/>
      <c r="U320" s="1186"/>
      <c r="V320" s="1186"/>
      <c r="W320" s="1186"/>
      <c r="X320" s="1186"/>
      <c r="Y320" s="1182"/>
      <c r="Z320" s="140"/>
      <c r="AA320" s="73"/>
      <c r="AB320" s="283"/>
      <c r="AC320" s="284"/>
      <c r="AD320" s="285"/>
    </row>
    <row r="321" spans="1:30" ht="13.8" thickBot="1">
      <c r="A321" s="83"/>
      <c r="B321" s="180"/>
      <c r="C321" s="258"/>
      <c r="D321" s="267"/>
      <c r="E321" s="81"/>
      <c r="F321" s="72"/>
      <c r="G321" s="224"/>
      <c r="H321" s="224"/>
      <c r="I321" s="224"/>
      <c r="J321" s="224"/>
      <c r="K321" s="224"/>
      <c r="L321" s="224"/>
      <c r="M321" s="224"/>
      <c r="N321" s="224"/>
      <c r="O321" s="224"/>
      <c r="P321" s="140"/>
      <c r="Q321" s="140"/>
      <c r="R321" s="140"/>
      <c r="S321" s="140"/>
      <c r="T321" s="140"/>
      <c r="U321" s="140"/>
      <c r="V321" s="140"/>
      <c r="W321" s="140"/>
      <c r="X321" s="140"/>
      <c r="Y321" s="140"/>
      <c r="Z321" s="140"/>
      <c r="AA321" s="73"/>
      <c r="AB321" s="283"/>
      <c r="AC321" s="284"/>
      <c r="AD321" s="285"/>
    </row>
    <row r="322" spans="1:30" ht="13.8" customHeight="1" thickBot="1">
      <c r="A322" s="83"/>
      <c r="B322" s="180"/>
      <c r="C322" s="2029"/>
      <c r="D322" s="267"/>
      <c r="E322" s="1085" t="s">
        <v>1466</v>
      </c>
      <c r="F322" s="72"/>
      <c r="G322" s="2073" t="s">
        <v>622</v>
      </c>
      <c r="H322" s="2074"/>
      <c r="I322" s="2074"/>
      <c r="J322" s="2074"/>
      <c r="K322" s="2074"/>
      <c r="L322" s="2074"/>
      <c r="M322" s="2074"/>
      <c r="N322" s="2074"/>
      <c r="O322" s="2074"/>
      <c r="P322" s="2074"/>
      <c r="Q322" s="2074"/>
      <c r="R322" s="2137"/>
      <c r="S322" s="2119" t="str">
        <f>Q289</f>
        <v/>
      </c>
      <c r="T322" s="2138"/>
      <c r="U322" s="2120"/>
      <c r="V322" s="286" t="s">
        <v>232</v>
      </c>
      <c r="Y322" s="140"/>
      <c r="Z322" s="140"/>
      <c r="AA322" s="73"/>
      <c r="AB322" s="275"/>
      <c r="AC322" s="276"/>
      <c r="AD322" s="277"/>
    </row>
    <row r="323" spans="1:30">
      <c r="A323" s="83"/>
      <c r="B323" s="180"/>
      <c r="C323" s="2029"/>
      <c r="D323" s="267"/>
      <c r="E323" s="1085"/>
      <c r="F323" s="72"/>
      <c r="G323" s="2139"/>
      <c r="H323" s="2140"/>
      <c r="I323" s="2141" t="s">
        <v>627</v>
      </c>
      <c r="J323" s="2142"/>
      <c r="K323" s="2142"/>
      <c r="L323" s="2142"/>
      <c r="M323" s="2142"/>
      <c r="N323" s="2142"/>
      <c r="O323" s="1597" t="s">
        <v>631</v>
      </c>
      <c r="P323" s="1598"/>
      <c r="Q323" s="1598"/>
      <c r="R323" s="1599"/>
      <c r="S323" s="287"/>
      <c r="T323" s="246"/>
      <c r="U323" s="246"/>
      <c r="V323" s="246"/>
      <c r="Y323" s="140"/>
      <c r="Z323" s="140"/>
      <c r="AA323" s="73"/>
      <c r="AB323" s="275"/>
      <c r="AC323" s="276"/>
      <c r="AD323" s="277"/>
    </row>
    <row r="324" spans="1:30">
      <c r="A324" s="83"/>
      <c r="B324" s="180"/>
      <c r="C324" s="2029"/>
      <c r="D324" s="267"/>
      <c r="E324" s="1085"/>
      <c r="F324" s="72"/>
      <c r="G324" s="2133"/>
      <c r="H324" s="2134"/>
      <c r="I324" s="1459" t="s">
        <v>629</v>
      </c>
      <c r="J324" s="1460"/>
      <c r="K324" s="1460"/>
      <c r="L324" s="1460"/>
      <c r="M324" s="1460"/>
      <c r="N324" s="1460"/>
      <c r="O324" s="1597" t="s">
        <v>630</v>
      </c>
      <c r="P324" s="1598"/>
      <c r="Q324" s="1598"/>
      <c r="R324" s="1599"/>
      <c r="S324" s="287"/>
      <c r="T324" s="246"/>
      <c r="U324" s="246"/>
      <c r="V324" s="246"/>
      <c r="Y324" s="140"/>
      <c r="Z324" s="140"/>
      <c r="AA324" s="73"/>
      <c r="AB324" s="275"/>
      <c r="AC324" s="276"/>
      <c r="AD324" s="277"/>
    </row>
    <row r="325" spans="1:30">
      <c r="A325" s="83"/>
      <c r="B325" s="180"/>
      <c r="C325" s="2029"/>
      <c r="D325" s="267"/>
      <c r="E325" s="1085"/>
      <c r="F325" s="72"/>
      <c r="G325" s="924"/>
      <c r="H325" s="925"/>
      <c r="I325" s="1459" t="s">
        <v>1468</v>
      </c>
      <c r="J325" s="1460"/>
      <c r="K325" s="1460"/>
      <c r="L325" s="1460"/>
      <c r="M325" s="1460"/>
      <c r="N325" s="1460"/>
      <c r="O325" s="1597" t="s">
        <v>630</v>
      </c>
      <c r="P325" s="1598"/>
      <c r="Q325" s="1598"/>
      <c r="R325" s="1599"/>
      <c r="S325" s="287"/>
      <c r="T325" s="246"/>
      <c r="U325" s="246"/>
      <c r="V325" s="246"/>
      <c r="Y325" s="140"/>
      <c r="Z325" s="140"/>
      <c r="AA325" s="73"/>
      <c r="AB325" s="275"/>
      <c r="AC325" s="276"/>
      <c r="AD325" s="277"/>
    </row>
    <row r="326" spans="1:30">
      <c r="A326" s="83"/>
      <c r="B326" s="180"/>
      <c r="C326" s="2029"/>
      <c r="D326" s="267"/>
      <c r="E326" s="1085"/>
      <c r="F326" s="72"/>
      <c r="G326" s="2133"/>
      <c r="H326" s="2134"/>
      <c r="I326" s="2135" t="s">
        <v>1467</v>
      </c>
      <c r="J326" s="2136"/>
      <c r="K326" s="2136"/>
      <c r="L326" s="2136"/>
      <c r="M326" s="2136"/>
      <c r="N326" s="2136"/>
      <c r="O326" s="1597" t="s">
        <v>628</v>
      </c>
      <c r="P326" s="1598"/>
      <c r="Q326" s="1598"/>
      <c r="R326" s="1599"/>
      <c r="S326" s="287"/>
      <c r="T326" s="246"/>
      <c r="U326" s="246"/>
      <c r="V326" s="246"/>
      <c r="W326" s="140"/>
      <c r="X326" s="140"/>
      <c r="Y326" s="140"/>
      <c r="Z326" s="140"/>
      <c r="AA326" s="73"/>
      <c r="AB326" s="275"/>
      <c r="AC326" s="276"/>
      <c r="AD326" s="277"/>
    </row>
    <row r="327" spans="1:30">
      <c r="A327" s="83"/>
      <c r="B327" s="180"/>
      <c r="C327" s="258"/>
      <c r="D327" s="267"/>
      <c r="E327" s="1085"/>
      <c r="F327" s="72"/>
      <c r="G327" s="140"/>
      <c r="H327" s="140"/>
      <c r="I327" s="140"/>
      <c r="J327" s="140"/>
      <c r="K327" s="140"/>
      <c r="L327" s="140"/>
      <c r="M327" s="140"/>
      <c r="N327" s="140"/>
      <c r="O327" s="246"/>
      <c r="P327" s="246"/>
      <c r="Q327" s="246"/>
      <c r="R327" s="246"/>
      <c r="S327" s="246"/>
      <c r="Y327" s="140"/>
      <c r="Z327" s="140"/>
      <c r="AA327" s="73"/>
      <c r="AB327" s="275"/>
      <c r="AC327" s="276"/>
      <c r="AD327" s="277"/>
    </row>
    <row r="328" spans="1:30" ht="13.8" thickBot="1">
      <c r="A328" s="83"/>
      <c r="B328" s="180"/>
      <c r="C328" s="258"/>
      <c r="D328" s="267"/>
      <c r="E328" s="1085"/>
      <c r="F328" s="72"/>
      <c r="G328" s="2044" t="s">
        <v>632</v>
      </c>
      <c r="H328" s="2044"/>
      <c r="I328" s="2044"/>
      <c r="J328" s="1596"/>
      <c r="K328" s="1596"/>
      <c r="L328" s="2044"/>
      <c r="M328" s="140"/>
      <c r="N328" s="140"/>
      <c r="O328" s="246"/>
      <c r="P328" s="246"/>
      <c r="Q328" s="246"/>
      <c r="R328" s="246"/>
      <c r="S328" s="246"/>
      <c r="Y328" s="140"/>
      <c r="Z328" s="140"/>
      <c r="AA328" s="73"/>
      <c r="AB328" s="275"/>
      <c r="AC328" s="276"/>
      <c r="AD328" s="277"/>
    </row>
    <row r="329" spans="1:30" ht="13.8" thickBot="1">
      <c r="A329" s="83"/>
      <c r="B329" s="180"/>
      <c r="C329" s="258"/>
      <c r="D329" s="267"/>
      <c r="E329" s="1085"/>
      <c r="F329" s="72"/>
      <c r="G329" s="2044" t="s">
        <v>38</v>
      </c>
      <c r="H329" s="2044"/>
      <c r="I329" s="1597"/>
      <c r="J329" s="2129"/>
      <c r="K329" s="2131"/>
      <c r="L329" s="923" t="s">
        <v>232</v>
      </c>
      <c r="M329" s="140"/>
      <c r="N329" s="140"/>
      <c r="O329" s="246"/>
      <c r="P329" s="246"/>
      <c r="Q329" s="246"/>
      <c r="R329" s="246"/>
      <c r="S329" s="246"/>
      <c r="T329" s="246"/>
      <c r="U329" s="246"/>
      <c r="V329" s="246"/>
      <c r="W329" s="140"/>
      <c r="X329" s="140"/>
      <c r="Y329" s="140"/>
      <c r="Z329" s="140"/>
      <c r="AA329" s="73"/>
      <c r="AB329" s="275"/>
      <c r="AC329" s="276"/>
      <c r="AD329" s="277"/>
    </row>
    <row r="330" spans="1:30" ht="13.8" thickBot="1">
      <c r="A330" s="83"/>
      <c r="B330" s="180"/>
      <c r="C330" s="258"/>
      <c r="D330" s="267"/>
      <c r="E330" s="81"/>
      <c r="F330" s="72"/>
      <c r="G330" s="2044" t="s">
        <v>39</v>
      </c>
      <c r="H330" s="2044"/>
      <c r="I330" s="1597"/>
      <c r="J330" s="2129"/>
      <c r="K330" s="2131"/>
      <c r="L330" s="923" t="s">
        <v>232</v>
      </c>
      <c r="M330" s="140"/>
      <c r="N330" s="140"/>
      <c r="O330" s="246"/>
      <c r="P330" s="246"/>
      <c r="Q330" s="246"/>
      <c r="R330" s="246"/>
      <c r="S330" s="246"/>
      <c r="T330" s="246"/>
      <c r="U330" s="246"/>
      <c r="V330" s="246"/>
      <c r="W330" s="140"/>
      <c r="X330" s="140"/>
      <c r="Y330" s="140"/>
      <c r="Z330" s="140"/>
      <c r="AA330" s="73"/>
      <c r="AB330" s="275"/>
      <c r="AC330" s="276"/>
      <c r="AD330" s="277"/>
    </row>
    <row r="331" spans="1:30" ht="6" customHeight="1">
      <c r="A331" s="90"/>
      <c r="B331" s="179"/>
      <c r="C331" s="263"/>
      <c r="D331" s="282"/>
      <c r="E331" s="169"/>
      <c r="F331" s="103"/>
      <c r="G331" s="136"/>
      <c r="H331" s="136"/>
      <c r="I331" s="136"/>
      <c r="J331" s="136"/>
      <c r="K331" s="136"/>
      <c r="L331" s="136"/>
      <c r="M331" s="136"/>
      <c r="N331" s="136"/>
      <c r="O331" s="288"/>
      <c r="P331" s="288"/>
      <c r="Q331" s="288"/>
      <c r="R331" s="288"/>
      <c r="S331" s="288"/>
      <c r="T331" s="288"/>
      <c r="U331" s="288"/>
      <c r="V331" s="288"/>
      <c r="W331" s="136"/>
      <c r="X331" s="136"/>
      <c r="Y331" s="136"/>
      <c r="Z331" s="136"/>
      <c r="AA331" s="108"/>
      <c r="AB331" s="279"/>
      <c r="AC331" s="280"/>
      <c r="AD331" s="281"/>
    </row>
    <row r="332" spans="1:30" ht="6" customHeight="1">
      <c r="A332" s="83"/>
      <c r="B332" s="180"/>
      <c r="C332" s="258"/>
      <c r="D332" s="267"/>
      <c r="E332" s="81"/>
      <c r="F332" s="72"/>
      <c r="G332" s="140"/>
      <c r="H332" s="140"/>
      <c r="I332" s="140"/>
      <c r="J332" s="140"/>
      <c r="K332" s="140"/>
      <c r="L332" s="140"/>
      <c r="M332" s="140"/>
      <c r="N332" s="140"/>
      <c r="O332" s="246"/>
      <c r="P332" s="246"/>
      <c r="Q332" s="246"/>
      <c r="R332" s="246"/>
      <c r="S332" s="246"/>
      <c r="T332" s="246"/>
      <c r="U332" s="246"/>
      <c r="V332" s="246"/>
      <c r="W332" s="140"/>
      <c r="X332" s="140"/>
      <c r="Y332" s="140"/>
      <c r="Z332" s="140"/>
      <c r="AA332" s="73"/>
      <c r="AB332" s="275"/>
      <c r="AC332" s="276"/>
      <c r="AD332" s="277"/>
    </row>
    <row r="333" spans="1:30" ht="13.8" thickBot="1">
      <c r="A333" s="83"/>
      <c r="B333" s="180"/>
      <c r="C333" s="2029"/>
      <c r="D333" s="267"/>
      <c r="E333" s="1085" t="s">
        <v>951</v>
      </c>
      <c r="F333" s="72"/>
      <c r="G333" s="2154" t="s">
        <v>633</v>
      </c>
      <c r="H333" s="2155"/>
      <c r="I333" s="2155"/>
      <c r="J333" s="2155"/>
      <c r="K333" s="2155"/>
      <c r="L333" s="2155"/>
      <c r="M333" s="2155"/>
      <c r="N333" s="2155"/>
      <c r="O333" s="2155"/>
      <c r="P333" s="2155"/>
      <c r="Q333" s="2155"/>
      <c r="R333" s="2155"/>
      <c r="S333" s="2155"/>
      <c r="T333" s="2155"/>
      <c r="U333" s="2155"/>
      <c r="V333" s="2155"/>
      <c r="W333" s="2155"/>
      <c r="X333" s="2156"/>
      <c r="Y333" s="140"/>
      <c r="Z333" s="140"/>
      <c r="AA333" s="73"/>
      <c r="AB333" s="275"/>
      <c r="AC333" s="276"/>
      <c r="AD333" s="277"/>
    </row>
    <row r="334" spans="1:30" ht="13.8" thickBot="1">
      <c r="A334" s="83"/>
      <c r="B334" s="180"/>
      <c r="C334" s="2029"/>
      <c r="D334" s="267"/>
      <c r="E334" s="1085"/>
      <c r="F334" s="72"/>
      <c r="G334" s="2133"/>
      <c r="H334" s="2134"/>
      <c r="I334" s="2073" t="s">
        <v>634</v>
      </c>
      <c r="J334" s="2074"/>
      <c r="K334" s="2074"/>
      <c r="L334" s="2074"/>
      <c r="M334" s="2074"/>
      <c r="N334" s="2075"/>
      <c r="O334" s="2143" t="s">
        <v>635</v>
      </c>
      <c r="P334" s="2144"/>
      <c r="Q334" s="2145"/>
      <c r="R334" s="289" t="s">
        <v>509</v>
      </c>
      <c r="S334" s="2129"/>
      <c r="T334" s="2130"/>
      <c r="U334" s="2130"/>
      <c r="V334" s="2130"/>
      <c r="W334" s="2130"/>
      <c r="X334" s="2131"/>
      <c r="Y334" s="140"/>
      <c r="Z334" s="140"/>
      <c r="AA334" s="73"/>
      <c r="AB334" s="275"/>
      <c r="AC334" s="276"/>
      <c r="AD334" s="277"/>
    </row>
    <row r="335" spans="1:30" ht="13.8" thickBot="1">
      <c r="A335" s="83"/>
      <c r="B335" s="180"/>
      <c r="C335" s="2029"/>
      <c r="D335" s="267"/>
      <c r="E335" s="1085"/>
      <c r="F335" s="72"/>
      <c r="G335" s="2133"/>
      <c r="H335" s="2134"/>
      <c r="I335" s="2073" t="s">
        <v>636</v>
      </c>
      <c r="J335" s="2074"/>
      <c r="K335" s="2074"/>
      <c r="L335" s="2074"/>
      <c r="M335" s="2074"/>
      <c r="N335" s="2075"/>
      <c r="O335" s="2143" t="s">
        <v>637</v>
      </c>
      <c r="P335" s="2144"/>
      <c r="Q335" s="2145"/>
      <c r="R335" s="140" t="s">
        <v>509</v>
      </c>
      <c r="S335" s="2152"/>
      <c r="T335" s="2153"/>
      <c r="U335" s="136" t="s">
        <v>232</v>
      </c>
      <c r="V335" s="316"/>
      <c r="W335" s="140"/>
      <c r="X335" s="140"/>
      <c r="Y335" s="140"/>
      <c r="Z335" s="140"/>
      <c r="AA335" s="73"/>
      <c r="AB335" s="275"/>
      <c r="AC335" s="276"/>
      <c r="AD335" s="277"/>
    </row>
    <row r="336" spans="1:30" ht="13.8" thickBot="1">
      <c r="A336" s="83"/>
      <c r="B336" s="180"/>
      <c r="C336" s="2029"/>
      <c r="D336" s="267"/>
      <c r="E336" s="1085"/>
      <c r="F336" s="72"/>
      <c r="G336" s="2133"/>
      <c r="H336" s="2134"/>
      <c r="I336" s="2073" t="s">
        <v>614</v>
      </c>
      <c r="J336" s="2074"/>
      <c r="K336" s="2074"/>
      <c r="L336" s="2074"/>
      <c r="M336" s="2074"/>
      <c r="N336" s="2075"/>
      <c r="O336" s="2143" t="s">
        <v>465</v>
      </c>
      <c r="P336" s="2144"/>
      <c r="Q336" s="2145"/>
      <c r="R336" s="140" t="s">
        <v>509</v>
      </c>
      <c r="S336" s="2146"/>
      <c r="T336" s="2147"/>
      <c r="U336" s="2147"/>
      <c r="V336" s="2147"/>
      <c r="W336" s="2147"/>
      <c r="X336" s="2148"/>
      <c r="Y336" s="140"/>
      <c r="Z336" s="140"/>
      <c r="AA336" s="73"/>
      <c r="AB336" s="275"/>
      <c r="AC336" s="276"/>
      <c r="AD336" s="277"/>
    </row>
    <row r="337" spans="1:30" ht="13.8" thickBot="1">
      <c r="A337" s="83"/>
      <c r="B337" s="180"/>
      <c r="C337" s="2029"/>
      <c r="D337" s="267"/>
      <c r="E337" s="1085"/>
      <c r="F337" s="72"/>
      <c r="G337" s="2133"/>
      <c r="H337" s="2134"/>
      <c r="I337" s="2073" t="s">
        <v>618</v>
      </c>
      <c r="J337" s="2074"/>
      <c r="K337" s="2074"/>
      <c r="L337" s="2074"/>
      <c r="M337" s="2074"/>
      <c r="N337" s="2075"/>
      <c r="O337" s="2143" t="s">
        <v>465</v>
      </c>
      <c r="P337" s="2144"/>
      <c r="Q337" s="2145"/>
      <c r="R337" s="140" t="s">
        <v>509</v>
      </c>
      <c r="S337" s="2146"/>
      <c r="T337" s="2147"/>
      <c r="U337" s="2147"/>
      <c r="V337" s="2147"/>
      <c r="W337" s="2147"/>
      <c r="X337" s="2148"/>
      <c r="Y337" s="140"/>
      <c r="Z337" s="140"/>
      <c r="AA337" s="73"/>
      <c r="AB337" s="275"/>
      <c r="AC337" s="276"/>
      <c r="AD337" s="277"/>
    </row>
    <row r="338" spans="1:30">
      <c r="A338" s="83"/>
      <c r="B338" s="180"/>
      <c r="C338" s="2029"/>
      <c r="D338" s="267"/>
      <c r="E338" s="1085"/>
      <c r="F338" s="72"/>
      <c r="G338" s="140"/>
      <c r="H338" s="140"/>
      <c r="I338" s="140"/>
      <c r="J338" s="140"/>
      <c r="K338" s="140"/>
      <c r="L338" s="140"/>
      <c r="M338" s="140"/>
      <c r="N338" s="140"/>
      <c r="O338" s="140"/>
      <c r="P338" s="140"/>
      <c r="Q338" s="140"/>
      <c r="R338" s="140"/>
      <c r="S338" s="140"/>
      <c r="T338" s="140"/>
      <c r="U338" s="140"/>
      <c r="V338" s="140"/>
      <c r="W338" s="140"/>
      <c r="X338" s="140"/>
      <c r="Y338" s="140"/>
      <c r="Z338" s="140"/>
      <c r="AA338" s="73"/>
      <c r="AB338" s="275"/>
      <c r="AC338" s="276"/>
      <c r="AD338" s="277"/>
    </row>
    <row r="339" spans="1:30" ht="13.8" thickBot="1">
      <c r="A339" s="83"/>
      <c r="B339" s="180"/>
      <c r="C339" s="2029"/>
      <c r="D339" s="267"/>
      <c r="E339" s="1085"/>
      <c r="F339" s="72"/>
      <c r="G339" s="1295"/>
      <c r="H339" s="1295"/>
      <c r="I339" s="1295"/>
      <c r="J339" s="1295"/>
      <c r="K339" s="1295"/>
      <c r="L339" s="1295"/>
      <c r="M339" s="2149" t="s">
        <v>638</v>
      </c>
      <c r="N339" s="2150"/>
      <c r="O339" s="2150"/>
      <c r="P339" s="2150"/>
      <c r="Q339" s="2150"/>
      <c r="R339" s="2151"/>
      <c r="S339" s="2149" t="s">
        <v>465</v>
      </c>
      <c r="T339" s="2150"/>
      <c r="U339" s="2150"/>
      <c r="V339" s="2150"/>
      <c r="W339" s="2150"/>
      <c r="X339" s="2151"/>
      <c r="Y339" s="140"/>
      <c r="Z339" s="140"/>
      <c r="AA339" s="73"/>
      <c r="AB339" s="275"/>
      <c r="AC339" s="276"/>
      <c r="AD339" s="277"/>
    </row>
    <row r="340" spans="1:30" ht="13.8" thickBot="1">
      <c r="A340" s="83"/>
      <c r="B340" s="180"/>
      <c r="C340" s="2029"/>
      <c r="D340" s="267"/>
      <c r="E340" s="1085" t="s">
        <v>717</v>
      </c>
      <c r="F340" s="72"/>
      <c r="G340" s="2073" t="s">
        <v>639</v>
      </c>
      <c r="H340" s="2074"/>
      <c r="I340" s="2074"/>
      <c r="J340" s="2074"/>
      <c r="K340" s="2074"/>
      <c r="L340" s="2075"/>
      <c r="M340" s="2146"/>
      <c r="N340" s="2147"/>
      <c r="O340" s="2147"/>
      <c r="P340" s="2147"/>
      <c r="Q340" s="2147"/>
      <c r="R340" s="2148"/>
      <c r="S340" s="2146"/>
      <c r="T340" s="2147"/>
      <c r="U340" s="2147"/>
      <c r="V340" s="2147"/>
      <c r="W340" s="2147"/>
      <c r="X340" s="2148"/>
      <c r="Y340" s="140"/>
      <c r="Z340" s="140"/>
      <c r="AA340" s="73"/>
      <c r="AB340" s="275"/>
      <c r="AC340" s="276"/>
      <c r="AD340" s="277"/>
    </row>
    <row r="341" spans="1:30" ht="13.8" thickBot="1">
      <c r="A341" s="83"/>
      <c r="B341" s="180"/>
      <c r="C341" s="2029"/>
      <c r="D341" s="267"/>
      <c r="E341" s="1085"/>
      <c r="F341" s="72"/>
      <c r="G341" s="2073" t="s">
        <v>640</v>
      </c>
      <c r="H341" s="2074"/>
      <c r="I341" s="2074"/>
      <c r="J341" s="2074"/>
      <c r="K341" s="2074"/>
      <c r="L341" s="2075"/>
      <c r="M341" s="2146"/>
      <c r="N341" s="2147"/>
      <c r="O341" s="2147"/>
      <c r="P341" s="2147"/>
      <c r="Q341" s="2147"/>
      <c r="R341" s="2148"/>
      <c r="S341" s="2146"/>
      <c r="T341" s="2147"/>
      <c r="U341" s="2147"/>
      <c r="V341" s="2147"/>
      <c r="W341" s="2147"/>
      <c r="X341" s="2148"/>
      <c r="Y341" s="140"/>
      <c r="Z341" s="140"/>
      <c r="AA341" s="73"/>
      <c r="AB341" s="275"/>
      <c r="AC341" s="276"/>
      <c r="AD341" s="277"/>
    </row>
    <row r="342" spans="1:30" ht="13.8" thickBot="1">
      <c r="A342" s="83"/>
      <c r="B342" s="180"/>
      <c r="C342" s="2029"/>
      <c r="D342" s="267"/>
      <c r="E342" s="1085"/>
      <c r="F342" s="72"/>
      <c r="G342" s="2073" t="s">
        <v>641</v>
      </c>
      <c r="H342" s="2074"/>
      <c r="I342" s="2074"/>
      <c r="J342" s="2074"/>
      <c r="K342" s="2074"/>
      <c r="L342" s="2075"/>
      <c r="M342" s="2146"/>
      <c r="N342" s="2147"/>
      <c r="O342" s="2147"/>
      <c r="P342" s="2147"/>
      <c r="Q342" s="2147"/>
      <c r="R342" s="2148"/>
      <c r="S342" s="2146"/>
      <c r="T342" s="2147"/>
      <c r="U342" s="2147"/>
      <c r="V342" s="2147"/>
      <c r="W342" s="2147"/>
      <c r="X342" s="2148"/>
      <c r="Y342" s="140"/>
      <c r="Z342" s="140"/>
      <c r="AA342" s="73"/>
      <c r="AB342" s="275"/>
      <c r="AC342" s="276"/>
      <c r="AD342" s="277"/>
    </row>
    <row r="343" spans="1:30">
      <c r="A343" s="83"/>
      <c r="B343" s="180"/>
      <c r="C343" s="2029"/>
      <c r="D343" s="267"/>
      <c r="E343" s="1085"/>
      <c r="F343" s="72"/>
      <c r="G343" s="2160" t="s">
        <v>1009</v>
      </c>
      <c r="H343" s="2160"/>
      <c r="I343" s="2160"/>
      <c r="J343" s="2160"/>
      <c r="K343" s="2160"/>
      <c r="L343" s="2160"/>
      <c r="M343" s="2160"/>
      <c r="N343" s="2160"/>
      <c r="O343" s="2160"/>
      <c r="P343" s="2160"/>
      <c r="Q343" s="2160"/>
      <c r="R343" s="2160"/>
      <c r="S343" s="2160"/>
      <c r="T343" s="2160"/>
      <c r="U343" s="2160"/>
      <c r="V343" s="2160"/>
      <c r="W343" s="2160"/>
      <c r="X343" s="2160"/>
      <c r="Y343" s="2160"/>
      <c r="Z343" s="2160"/>
      <c r="AA343" s="73"/>
      <c r="AB343" s="275"/>
      <c r="AC343" s="276"/>
      <c r="AD343" s="277"/>
    </row>
    <row r="344" spans="1:30" ht="6" customHeight="1">
      <c r="A344" s="81"/>
      <c r="B344" s="180"/>
      <c r="C344" s="257"/>
      <c r="D344" s="258"/>
      <c r="E344" s="81"/>
      <c r="F344" s="72"/>
      <c r="G344" s="140"/>
      <c r="H344" s="140"/>
      <c r="I344" s="140"/>
      <c r="J344" s="140"/>
      <c r="K344" s="140"/>
      <c r="L344" s="140"/>
      <c r="M344" s="140"/>
      <c r="N344" s="140"/>
      <c r="O344" s="140"/>
      <c r="P344" s="140"/>
      <c r="Q344" s="140"/>
      <c r="R344" s="140"/>
      <c r="S344" s="140"/>
      <c r="T344" s="140"/>
      <c r="U344" s="140"/>
      <c r="V344" s="140"/>
      <c r="W344" s="140"/>
      <c r="X344" s="140"/>
      <c r="Y344" s="140"/>
      <c r="Z344" s="140"/>
      <c r="AA344" s="73"/>
      <c r="AB344" s="275"/>
      <c r="AC344" s="276"/>
      <c r="AD344" s="277"/>
    </row>
    <row r="345" spans="1:30" ht="6" customHeight="1">
      <c r="A345" s="81"/>
      <c r="B345" s="180"/>
      <c r="C345" s="257"/>
      <c r="D345" s="258"/>
      <c r="E345" s="81"/>
      <c r="F345" s="72"/>
      <c r="G345" s="140"/>
      <c r="H345" s="140"/>
      <c r="I345" s="140"/>
      <c r="J345" s="140"/>
      <c r="K345" s="140"/>
      <c r="L345" s="140"/>
      <c r="M345" s="140"/>
      <c r="N345" s="140"/>
      <c r="O345" s="140"/>
      <c r="P345" s="140"/>
      <c r="Q345" s="140"/>
      <c r="R345" s="140"/>
      <c r="S345" s="140"/>
      <c r="T345" s="140"/>
      <c r="U345" s="140"/>
      <c r="V345" s="140"/>
      <c r="W345" s="140"/>
      <c r="X345" s="140"/>
      <c r="Y345" s="140"/>
      <c r="Z345" s="140"/>
      <c r="AA345" s="73"/>
      <c r="AB345" s="275"/>
      <c r="AC345" s="276"/>
      <c r="AD345" s="277"/>
    </row>
    <row r="346" spans="1:30" ht="13.5" customHeight="1">
      <c r="A346" s="1085" t="s">
        <v>723</v>
      </c>
      <c r="B346" s="2028">
        <v>16</v>
      </c>
      <c r="C346" s="1301" t="s">
        <v>873</v>
      </c>
      <c r="D346" s="1504" t="s">
        <v>867</v>
      </c>
      <c r="E346" s="2063" t="s">
        <v>1450</v>
      </c>
      <c r="F346" s="72"/>
      <c r="G346" s="1096" t="s">
        <v>114</v>
      </c>
      <c r="H346" s="1096"/>
      <c r="I346" s="1096"/>
      <c r="J346" s="1096"/>
      <c r="K346" s="1096"/>
      <c r="L346" s="1096"/>
      <c r="M346" s="1906"/>
      <c r="N346" s="1174" t="s">
        <v>642</v>
      </c>
      <c r="O346" s="1175"/>
      <c r="P346" s="1175"/>
      <c r="Q346" s="1175"/>
      <c r="R346" s="1175"/>
      <c r="S346" s="1175"/>
      <c r="T346" s="1175"/>
      <c r="U346" s="1175"/>
      <c r="V346" s="1176"/>
      <c r="W346" s="140"/>
      <c r="X346" s="140"/>
      <c r="Y346" s="140"/>
      <c r="Z346" s="140"/>
      <c r="AA346" s="73"/>
      <c r="AB346" s="2101" t="s">
        <v>885</v>
      </c>
      <c r="AC346" s="2102"/>
      <c r="AD346" s="2103"/>
    </row>
    <row r="347" spans="1:30">
      <c r="A347" s="1085"/>
      <c r="B347" s="2028"/>
      <c r="C347" s="1301"/>
      <c r="D347" s="1504"/>
      <c r="E347" s="2063"/>
      <c r="F347" s="72"/>
      <c r="G347" s="1096"/>
      <c r="H347" s="1096"/>
      <c r="I347" s="1096"/>
      <c r="J347" s="1096"/>
      <c r="K347" s="1096"/>
      <c r="L347" s="1096"/>
      <c r="M347" s="1906"/>
      <c r="N347" s="1177"/>
      <c r="O347" s="1178"/>
      <c r="P347" s="1178"/>
      <c r="Q347" s="1178"/>
      <c r="R347" s="1178"/>
      <c r="S347" s="1178"/>
      <c r="T347" s="1178"/>
      <c r="U347" s="1178"/>
      <c r="V347" s="1179"/>
      <c r="W347" s="140"/>
      <c r="X347" s="140"/>
      <c r="Y347" s="140"/>
      <c r="Z347" s="140"/>
      <c r="AA347" s="73"/>
      <c r="AB347" s="2101"/>
      <c r="AC347" s="2102"/>
      <c r="AD347" s="2103"/>
    </row>
    <row r="348" spans="1:30">
      <c r="A348" s="1085"/>
      <c r="B348" s="2028"/>
      <c r="C348" s="1301"/>
      <c r="D348" s="1504"/>
      <c r="E348" s="2063"/>
      <c r="F348" s="72"/>
      <c r="G348" s="171"/>
      <c r="H348" s="171"/>
      <c r="I348" s="171"/>
      <c r="J348" s="171"/>
      <c r="K348" s="171"/>
      <c r="L348" s="171"/>
      <c r="M348" s="171"/>
      <c r="N348" s="278" t="s">
        <v>643</v>
      </c>
      <c r="O348" s="140"/>
      <c r="P348" s="140"/>
      <c r="Q348" s="140"/>
      <c r="R348" s="140"/>
      <c r="S348" s="140"/>
      <c r="T348" s="140"/>
      <c r="U348" s="140"/>
      <c r="V348" s="140"/>
      <c r="W348" s="140"/>
      <c r="X348" s="140"/>
      <c r="Y348" s="140"/>
      <c r="Z348" s="140"/>
      <c r="AA348" s="73"/>
      <c r="AB348" s="2101"/>
      <c r="AC348" s="2102"/>
      <c r="AD348" s="2103"/>
    </row>
    <row r="349" spans="1:30">
      <c r="A349" s="1085"/>
      <c r="B349" s="2028"/>
      <c r="C349" s="1301"/>
      <c r="D349" s="1504"/>
      <c r="E349" s="2063"/>
      <c r="F349" s="72"/>
      <c r="G349" s="140"/>
      <c r="H349" s="140"/>
      <c r="I349" s="140"/>
      <c r="J349" s="140"/>
      <c r="K349" s="140"/>
      <c r="L349" s="140"/>
      <c r="M349" s="140"/>
      <c r="N349" s="140"/>
      <c r="O349" s="140"/>
      <c r="P349" s="140"/>
      <c r="Q349" s="140"/>
      <c r="R349" s="140"/>
      <c r="S349" s="140"/>
      <c r="T349" s="140"/>
      <c r="U349" s="140"/>
      <c r="V349" s="140"/>
      <c r="W349" s="140"/>
      <c r="X349" s="140"/>
      <c r="Y349" s="140"/>
      <c r="Z349" s="140"/>
      <c r="AA349" s="73"/>
      <c r="AB349" s="2101"/>
      <c r="AC349" s="2102"/>
      <c r="AD349" s="2103"/>
    </row>
    <row r="350" spans="1:30" ht="13.8" customHeight="1" thickBot="1">
      <c r="A350" s="1085"/>
      <c r="B350" s="2028"/>
      <c r="C350" s="1301"/>
      <c r="D350" s="1504"/>
      <c r="E350" s="2063"/>
      <c r="F350" s="72"/>
      <c r="G350" s="2154" t="s">
        <v>644</v>
      </c>
      <c r="H350" s="2155"/>
      <c r="I350" s="2155"/>
      <c r="J350" s="2155"/>
      <c r="K350" s="2155"/>
      <c r="L350" s="2155"/>
      <c r="M350" s="2155"/>
      <c r="N350" s="2155"/>
      <c r="O350" s="2155"/>
      <c r="P350" s="2155"/>
      <c r="Q350" s="2155"/>
      <c r="R350" s="2155"/>
      <c r="S350" s="2155"/>
      <c r="T350" s="2155"/>
      <c r="U350" s="2155"/>
      <c r="V350" s="2155"/>
      <c r="W350" s="2155"/>
      <c r="X350" s="2156"/>
      <c r="Y350" s="137"/>
      <c r="Z350" s="137"/>
      <c r="AA350" s="73"/>
      <c r="AB350" s="275"/>
      <c r="AC350" s="276"/>
      <c r="AD350" s="277"/>
    </row>
    <row r="351" spans="1:30" ht="13.8" thickBot="1">
      <c r="A351" s="1085"/>
      <c r="B351" s="2028"/>
      <c r="C351" s="1301"/>
      <c r="D351" s="1504"/>
      <c r="E351" s="2063"/>
      <c r="F351" s="72"/>
      <c r="G351" s="2133"/>
      <c r="H351" s="2134"/>
      <c r="I351" s="2073" t="s">
        <v>617</v>
      </c>
      <c r="J351" s="2074"/>
      <c r="K351" s="2075"/>
      <c r="L351" s="2143" t="s">
        <v>465</v>
      </c>
      <c r="M351" s="2144"/>
      <c r="N351" s="2145"/>
      <c r="O351" s="289" t="s">
        <v>509</v>
      </c>
      <c r="P351" s="2157"/>
      <c r="Q351" s="2158"/>
      <c r="R351" s="2158"/>
      <c r="S351" s="2158"/>
      <c r="T351" s="2158"/>
      <c r="U351" s="2158"/>
      <c r="V351" s="2158"/>
      <c r="W351" s="2158"/>
      <c r="X351" s="2159"/>
      <c r="Y351" s="140"/>
      <c r="Z351" s="140"/>
      <c r="AA351" s="73"/>
      <c r="AB351" s="275"/>
      <c r="AC351" s="276"/>
      <c r="AD351" s="277"/>
    </row>
    <row r="352" spans="1:30" ht="13.8" thickBot="1">
      <c r="A352" s="1085"/>
      <c r="B352" s="2028"/>
      <c r="C352" s="1301"/>
      <c r="D352" s="1504"/>
      <c r="E352" s="2063"/>
      <c r="F352" s="72"/>
      <c r="G352" s="2133"/>
      <c r="H352" s="2134"/>
      <c r="I352" s="2073" t="s">
        <v>645</v>
      </c>
      <c r="J352" s="2074"/>
      <c r="K352" s="2075"/>
      <c r="L352" s="2143" t="s">
        <v>465</v>
      </c>
      <c r="M352" s="2144"/>
      <c r="N352" s="2145"/>
      <c r="O352" s="289" t="s">
        <v>509</v>
      </c>
      <c r="P352" s="2157"/>
      <c r="Q352" s="2158"/>
      <c r="R352" s="2158"/>
      <c r="S352" s="2158"/>
      <c r="T352" s="2158"/>
      <c r="U352" s="2158"/>
      <c r="V352" s="2158"/>
      <c r="W352" s="2158"/>
      <c r="X352" s="2159"/>
      <c r="Y352" s="140"/>
      <c r="Z352" s="140"/>
      <c r="AA352" s="73"/>
      <c r="AB352" s="275"/>
      <c r="AC352" s="276"/>
      <c r="AD352" s="277"/>
    </row>
    <row r="353" spans="1:30">
      <c r="A353" s="1085"/>
      <c r="B353" s="2028"/>
      <c r="C353" s="1301"/>
      <c r="D353" s="1504"/>
      <c r="E353" s="2063"/>
      <c r="F353" s="72"/>
      <c r="G353" s="137"/>
      <c r="H353" s="137"/>
      <c r="I353" s="137"/>
      <c r="J353" s="137"/>
      <c r="K353" s="137"/>
      <c r="L353" s="137"/>
      <c r="M353" s="137"/>
      <c r="N353" s="137"/>
      <c r="O353" s="509"/>
      <c r="P353" s="137"/>
      <c r="Q353" s="137"/>
      <c r="R353" s="140"/>
      <c r="S353" s="140"/>
      <c r="T353" s="140"/>
      <c r="U353" s="140"/>
      <c r="V353" s="140"/>
      <c r="W353" s="140"/>
      <c r="X353" s="140"/>
      <c r="Y353" s="140"/>
      <c r="Z353" s="140"/>
      <c r="AA353" s="73"/>
      <c r="AB353" s="275"/>
      <c r="AC353" s="276"/>
      <c r="AD353" s="277"/>
    </row>
    <row r="354" spans="1:30">
      <c r="A354" s="1085"/>
      <c r="B354" s="2028"/>
      <c r="C354" s="1301"/>
      <c r="D354" s="1504"/>
      <c r="E354" s="2063"/>
      <c r="F354" s="72"/>
      <c r="G354" s="137"/>
      <c r="H354" s="137"/>
      <c r="I354" s="137"/>
      <c r="J354" s="137"/>
      <c r="K354" s="137"/>
      <c r="L354" s="137"/>
      <c r="M354" s="137"/>
      <c r="N354" s="137"/>
      <c r="O354" s="137"/>
      <c r="P354" s="137"/>
      <c r="Q354" s="137"/>
      <c r="R354" s="140"/>
      <c r="S354" s="140"/>
      <c r="T354" s="140"/>
      <c r="U354" s="140"/>
      <c r="V354" s="140"/>
      <c r="W354" s="140"/>
      <c r="X354" s="140"/>
      <c r="Y354" s="140"/>
      <c r="Z354" s="140"/>
      <c r="AA354" s="73"/>
      <c r="AB354" s="275"/>
      <c r="AC354" s="276"/>
      <c r="AD354" s="277"/>
    </row>
    <row r="355" spans="1:30">
      <c r="A355" s="1085"/>
      <c r="B355" s="2028"/>
      <c r="C355" s="1301"/>
      <c r="D355" s="1504"/>
      <c r="E355" s="2063"/>
      <c r="F355" s="72"/>
      <c r="G355" s="140"/>
      <c r="H355" s="140"/>
      <c r="I355" s="140"/>
      <c r="J355" s="140"/>
      <c r="K355" s="140"/>
      <c r="L355" s="140"/>
      <c r="M355" s="140"/>
      <c r="N355" s="140"/>
      <c r="O355" s="140"/>
      <c r="P355" s="140"/>
      <c r="Q355" s="140"/>
      <c r="R355" s="140"/>
      <c r="S355" s="140"/>
      <c r="T355" s="140"/>
      <c r="U355" s="140"/>
      <c r="V355" s="140"/>
      <c r="W355" s="140"/>
      <c r="X355" s="140"/>
      <c r="Y355" s="140"/>
      <c r="Z355" s="140"/>
      <c r="AA355" s="73"/>
      <c r="AB355" s="275"/>
      <c r="AC355" s="276"/>
      <c r="AD355" s="277"/>
    </row>
    <row r="356" spans="1:30">
      <c r="A356" s="83"/>
      <c r="B356" s="180"/>
      <c r="C356" s="267"/>
      <c r="D356" s="258"/>
      <c r="E356" s="2063"/>
      <c r="F356" s="72"/>
      <c r="G356" s="137"/>
      <c r="H356" s="137"/>
      <c r="I356" s="137"/>
      <c r="J356" s="137"/>
      <c r="K356" s="137"/>
      <c r="L356" s="137"/>
      <c r="M356" s="137"/>
      <c r="N356" s="137"/>
      <c r="O356" s="137"/>
      <c r="P356" s="137"/>
      <c r="Q356" s="137"/>
      <c r="R356" s="140"/>
      <c r="S356" s="140"/>
      <c r="T356" s="140"/>
      <c r="U356" s="140"/>
      <c r="V356" s="140"/>
      <c r="W356" s="140"/>
      <c r="X356" s="140"/>
      <c r="Y356" s="140"/>
      <c r="Z356" s="140"/>
      <c r="AA356" s="73"/>
      <c r="AB356" s="2101"/>
      <c r="AC356" s="2102"/>
      <c r="AD356" s="2103"/>
    </row>
    <row r="357" spans="1:30">
      <c r="A357" s="83"/>
      <c r="B357" s="180"/>
      <c r="C357" s="267"/>
      <c r="D357" s="258"/>
      <c r="E357" s="2063"/>
      <c r="F357" s="72"/>
      <c r="G357" s="1549" t="s">
        <v>646</v>
      </c>
      <c r="H357" s="1549"/>
      <c r="I357" s="1549"/>
      <c r="J357" s="1549"/>
      <c r="K357" s="1549"/>
      <c r="L357" s="1549"/>
      <c r="M357" s="1549"/>
      <c r="N357" s="2026"/>
      <c r="O357" s="1181" t="s">
        <v>189</v>
      </c>
      <c r="P357" s="1186"/>
      <c r="Q357" s="1186"/>
      <c r="R357" s="1186"/>
      <c r="S357" s="1182"/>
      <c r="Y357" s="140"/>
      <c r="Z357" s="140"/>
      <c r="AA357" s="73"/>
      <c r="AB357" s="2101"/>
      <c r="AC357" s="2102"/>
      <c r="AD357" s="2103"/>
    </row>
    <row r="358" spans="1:30">
      <c r="A358" s="83"/>
      <c r="B358" s="180"/>
      <c r="C358" s="267"/>
      <c r="D358" s="258"/>
      <c r="E358" s="2063"/>
      <c r="F358" s="72"/>
      <c r="G358" s="137"/>
      <c r="H358" s="137"/>
      <c r="I358" s="137"/>
      <c r="J358" s="137"/>
      <c r="K358" s="137"/>
      <c r="L358" s="137"/>
      <c r="M358" s="137"/>
      <c r="N358" s="137"/>
      <c r="O358" s="137"/>
      <c r="P358" s="137"/>
      <c r="Q358" s="137"/>
      <c r="R358" s="140"/>
      <c r="S358" s="140"/>
      <c r="T358" s="140"/>
      <c r="U358" s="140"/>
      <c r="V358" s="140"/>
      <c r="W358" s="140"/>
      <c r="X358" s="140"/>
      <c r="Y358" s="140"/>
      <c r="Z358" s="140"/>
      <c r="AA358" s="73"/>
      <c r="AB358" s="2101"/>
      <c r="AC358" s="2102"/>
      <c r="AD358" s="2103"/>
    </row>
    <row r="359" spans="1:30">
      <c r="A359" s="83"/>
      <c r="B359" s="180"/>
      <c r="C359" s="267"/>
      <c r="D359" s="258"/>
      <c r="E359" s="2063"/>
      <c r="F359" s="72"/>
      <c r="G359" s="140"/>
      <c r="H359" s="140"/>
      <c r="I359" s="140"/>
      <c r="J359" s="140"/>
      <c r="K359" s="140"/>
      <c r="L359" s="140"/>
      <c r="M359" s="140"/>
      <c r="N359" s="140"/>
      <c r="O359" s="140"/>
      <c r="P359" s="140"/>
      <c r="Q359" s="140"/>
      <c r="R359" s="140"/>
      <c r="S359" s="140"/>
      <c r="T359" s="140"/>
      <c r="U359" s="140"/>
      <c r="V359" s="140"/>
      <c r="W359" s="140"/>
      <c r="X359" s="140"/>
      <c r="Y359" s="140"/>
      <c r="Z359" s="140"/>
      <c r="AA359" s="73"/>
      <c r="AB359" s="2101"/>
      <c r="AC359" s="2102"/>
      <c r="AD359" s="2103"/>
    </row>
    <row r="360" spans="1:30">
      <c r="A360" s="83"/>
      <c r="B360" s="180"/>
      <c r="C360" s="267"/>
      <c r="D360" s="258"/>
      <c r="E360" s="2063"/>
      <c r="F360" s="72"/>
      <c r="G360" s="1549" t="s">
        <v>647</v>
      </c>
      <c r="H360" s="1549"/>
      <c r="I360" s="1549"/>
      <c r="J360" s="1549"/>
      <c r="K360" s="1549"/>
      <c r="L360" s="1549"/>
      <c r="M360" s="1549"/>
      <c r="N360" s="2026"/>
      <c r="O360" s="1181" t="s">
        <v>419</v>
      </c>
      <c r="P360" s="1186"/>
      <c r="Q360" s="1186"/>
      <c r="R360" s="1186"/>
      <c r="S360" s="1182"/>
      <c r="AA360" s="73"/>
      <c r="AB360" s="2101"/>
      <c r="AC360" s="2102"/>
      <c r="AD360" s="2103"/>
    </row>
    <row r="361" spans="1:30">
      <c r="A361" s="83"/>
      <c r="B361" s="180"/>
      <c r="C361" s="267"/>
      <c r="D361" s="258"/>
      <c r="E361" s="2063"/>
      <c r="F361" s="72"/>
      <c r="G361" s="137"/>
      <c r="H361" s="137"/>
      <c r="I361" s="137"/>
      <c r="J361" s="137"/>
      <c r="K361" s="137"/>
      <c r="L361" s="137"/>
      <c r="M361" s="137"/>
      <c r="N361" s="137"/>
      <c r="O361" s="137"/>
      <c r="P361" s="137"/>
      <c r="Q361" s="137"/>
      <c r="R361" s="140"/>
      <c r="S361" s="140"/>
      <c r="T361" s="140"/>
      <c r="U361" s="140"/>
      <c r="V361" s="140"/>
      <c r="W361" s="140"/>
      <c r="X361" s="140"/>
      <c r="Y361" s="140"/>
      <c r="Z361" s="140"/>
      <c r="AA361" s="73"/>
      <c r="AB361" s="275"/>
      <c r="AC361" s="276"/>
      <c r="AD361" s="277"/>
    </row>
    <row r="362" spans="1:30">
      <c r="A362" s="83"/>
      <c r="B362" s="180"/>
      <c r="C362" s="267"/>
      <c r="D362" s="258"/>
      <c r="E362" s="2063"/>
      <c r="F362" s="72"/>
      <c r="G362" s="140"/>
      <c r="H362" s="140"/>
      <c r="I362" s="140"/>
      <c r="J362" s="140"/>
      <c r="K362" s="140"/>
      <c r="L362" s="140"/>
      <c r="M362" s="140"/>
      <c r="N362" s="140"/>
      <c r="O362" s="140"/>
      <c r="P362" s="140"/>
      <c r="Q362" s="140"/>
      <c r="R362" s="140"/>
      <c r="S362" s="140"/>
      <c r="T362" s="140"/>
      <c r="U362" s="140"/>
      <c r="V362" s="140"/>
      <c r="W362" s="140"/>
      <c r="X362" s="140"/>
      <c r="Y362" s="140"/>
      <c r="Z362" s="140"/>
      <c r="AA362" s="73"/>
      <c r="AB362" s="275"/>
      <c r="AC362" s="276"/>
      <c r="AD362" s="277"/>
    </row>
    <row r="363" spans="1:30">
      <c r="A363" s="83"/>
      <c r="B363" s="180"/>
      <c r="C363" s="267"/>
      <c r="D363" s="258"/>
      <c r="E363" s="2063"/>
      <c r="F363" s="72"/>
      <c r="G363" s="1549" t="s">
        <v>648</v>
      </c>
      <c r="H363" s="1549"/>
      <c r="I363" s="1549"/>
      <c r="J363" s="1549"/>
      <c r="K363" s="1549"/>
      <c r="L363" s="1549"/>
      <c r="M363" s="1549"/>
      <c r="N363" s="2026"/>
      <c r="O363" s="1181" t="s">
        <v>419</v>
      </c>
      <c r="P363" s="1186"/>
      <c r="Q363" s="1186"/>
      <c r="R363" s="1186"/>
      <c r="S363" s="1182"/>
      <c r="T363" s="140"/>
      <c r="Z363" s="140"/>
      <c r="AA363" s="73"/>
      <c r="AB363" s="275"/>
      <c r="AC363" s="276"/>
      <c r="AD363" s="277"/>
    </row>
    <row r="364" spans="1:30">
      <c r="A364" s="83"/>
      <c r="B364" s="180"/>
      <c r="C364" s="267"/>
      <c r="D364" s="258"/>
      <c r="E364" s="2063"/>
      <c r="F364" s="72"/>
      <c r="R364" s="140"/>
      <c r="S364" s="140"/>
      <c r="T364" s="140"/>
      <c r="U364" s="140"/>
      <c r="V364" s="140"/>
      <c r="W364" s="140"/>
      <c r="X364" s="140"/>
      <c r="Y364" s="140"/>
      <c r="Z364" s="140"/>
      <c r="AA364" s="73"/>
      <c r="AB364" s="275"/>
      <c r="AC364" s="276"/>
      <c r="AD364" s="277"/>
    </row>
    <row r="365" spans="1:30">
      <c r="A365" s="83"/>
      <c r="B365" s="180"/>
      <c r="C365" s="267"/>
      <c r="D365" s="258"/>
      <c r="E365" s="2063"/>
      <c r="F365" s="72"/>
      <c r="G365" s="140"/>
      <c r="H365" s="140"/>
      <c r="I365" s="140"/>
      <c r="J365" s="140"/>
      <c r="K365" s="140"/>
      <c r="L365" s="140"/>
      <c r="M365" s="140"/>
      <c r="N365" s="140"/>
      <c r="O365" s="140"/>
      <c r="P365" s="140"/>
      <c r="Q365" s="140"/>
      <c r="R365" s="140"/>
      <c r="S365" s="140"/>
      <c r="T365" s="140"/>
      <c r="U365" s="140"/>
      <c r="V365" s="140"/>
      <c r="W365" s="140"/>
      <c r="X365" s="140"/>
      <c r="Y365" s="140"/>
      <c r="Z365" s="140"/>
      <c r="AA365" s="73"/>
      <c r="AB365" s="275"/>
      <c r="AC365" s="276"/>
      <c r="AD365" s="277"/>
    </row>
    <row r="366" spans="1:30">
      <c r="A366" s="83"/>
      <c r="B366" s="180"/>
      <c r="C366" s="267"/>
      <c r="D366" s="258"/>
      <c r="E366" s="2063"/>
      <c r="F366" s="72"/>
      <c r="AA366" s="73"/>
      <c r="AB366" s="275"/>
      <c r="AC366" s="276"/>
      <c r="AD366" s="277"/>
    </row>
    <row r="367" spans="1:30">
      <c r="A367" s="83"/>
      <c r="B367" s="180"/>
      <c r="C367" s="267"/>
      <c r="D367" s="258"/>
      <c r="E367" s="2063"/>
      <c r="F367" s="72"/>
      <c r="G367" s="140"/>
      <c r="H367" s="140"/>
      <c r="I367" s="140"/>
      <c r="J367" s="140"/>
      <c r="K367" s="140"/>
      <c r="L367" s="140"/>
      <c r="M367" s="140"/>
      <c r="N367" s="140"/>
      <c r="O367" s="140"/>
      <c r="P367" s="140"/>
      <c r="Q367" s="140"/>
      <c r="R367" s="140"/>
      <c r="S367" s="140"/>
      <c r="T367" s="140"/>
      <c r="U367" s="140"/>
      <c r="V367" s="140"/>
      <c r="W367" s="140"/>
      <c r="X367" s="140"/>
      <c r="Y367" s="140"/>
      <c r="Z367" s="140"/>
      <c r="AA367" s="73"/>
      <c r="AB367" s="275"/>
      <c r="AC367" s="276"/>
      <c r="AD367" s="277"/>
    </row>
    <row r="368" spans="1:30">
      <c r="A368" s="83"/>
      <c r="B368" s="180"/>
      <c r="C368" s="267"/>
      <c r="D368" s="258"/>
      <c r="E368" s="2063"/>
      <c r="F368" s="72"/>
      <c r="G368" s="140"/>
      <c r="H368" s="140"/>
      <c r="I368" s="140"/>
      <c r="J368" s="140"/>
      <c r="K368" s="140"/>
      <c r="L368" s="140"/>
      <c r="M368" s="140"/>
      <c r="N368" s="140"/>
      <c r="O368" s="140"/>
      <c r="P368" s="140"/>
      <c r="Q368" s="140"/>
      <c r="R368" s="140"/>
      <c r="S368" s="140"/>
      <c r="T368" s="140"/>
      <c r="U368" s="140"/>
      <c r="V368" s="140"/>
      <c r="W368" s="140"/>
      <c r="X368" s="140"/>
      <c r="Y368" s="140"/>
      <c r="Z368" s="140"/>
      <c r="AA368" s="73"/>
      <c r="AB368" s="275"/>
      <c r="AC368" s="276"/>
      <c r="AD368" s="277"/>
    </row>
    <row r="369" spans="1:30" ht="6" customHeight="1">
      <c r="A369" s="81"/>
      <c r="B369" s="180"/>
      <c r="C369" s="257"/>
      <c r="D369" s="258"/>
      <c r="E369" s="81"/>
      <c r="F369" s="72"/>
      <c r="G369" s="278"/>
      <c r="H369" s="140"/>
      <c r="I369" s="140"/>
      <c r="J369" s="140"/>
      <c r="K369" s="140"/>
      <c r="L369" s="140"/>
      <c r="M369" s="140"/>
      <c r="N369" s="140"/>
      <c r="O369" s="140"/>
      <c r="P369" s="140"/>
      <c r="Q369" s="140"/>
      <c r="R369" s="140"/>
      <c r="S369" s="140"/>
      <c r="T369" s="140"/>
      <c r="U369" s="140"/>
      <c r="V369" s="140"/>
      <c r="W369" s="140"/>
      <c r="X369" s="140"/>
      <c r="Y369" s="140"/>
      <c r="Z369" s="140"/>
      <c r="AA369" s="73"/>
      <c r="AB369" s="268"/>
      <c r="AC369" s="269"/>
      <c r="AD369" s="270"/>
    </row>
    <row r="370" spans="1:30" ht="13.5" customHeight="1">
      <c r="A370" s="83"/>
      <c r="B370" s="2028">
        <v>17</v>
      </c>
      <c r="C370" s="1301" t="s">
        <v>874</v>
      </c>
      <c r="D370" s="1504" t="s">
        <v>867</v>
      </c>
      <c r="E370" s="1085" t="s">
        <v>1451</v>
      </c>
      <c r="F370" s="72"/>
      <c r="G370" s="1096" t="s">
        <v>114</v>
      </c>
      <c r="H370" s="1096"/>
      <c r="I370" s="1096"/>
      <c r="J370" s="1096"/>
      <c r="K370" s="1096"/>
      <c r="L370" s="1096"/>
      <c r="M370" s="1906"/>
      <c r="N370" s="1174" t="s">
        <v>642</v>
      </c>
      <c r="O370" s="1175"/>
      <c r="P370" s="1175"/>
      <c r="Q370" s="1175"/>
      <c r="R370" s="1175"/>
      <c r="S370" s="1175"/>
      <c r="T370" s="1175"/>
      <c r="U370" s="1175"/>
      <c r="V370" s="1176"/>
      <c r="W370" s="140"/>
      <c r="X370" s="140"/>
      <c r="Y370" s="140"/>
      <c r="Z370" s="140"/>
      <c r="AA370" s="73"/>
      <c r="AB370" s="2101" t="s">
        <v>885</v>
      </c>
      <c r="AC370" s="2102"/>
      <c r="AD370" s="2103"/>
    </row>
    <row r="371" spans="1:30">
      <c r="A371" s="83"/>
      <c r="B371" s="2028"/>
      <c r="C371" s="1301"/>
      <c r="D371" s="1504"/>
      <c r="E371" s="1085"/>
      <c r="F371" s="72"/>
      <c r="G371" s="1096"/>
      <c r="H371" s="1096"/>
      <c r="I371" s="1096"/>
      <c r="J371" s="1096"/>
      <c r="K371" s="1096"/>
      <c r="L371" s="1096"/>
      <c r="M371" s="1906"/>
      <c r="N371" s="1177"/>
      <c r="O371" s="1178"/>
      <c r="P371" s="1178"/>
      <c r="Q371" s="1178"/>
      <c r="R371" s="1178"/>
      <c r="S371" s="1178"/>
      <c r="T371" s="1178"/>
      <c r="U371" s="1178"/>
      <c r="V371" s="1179"/>
      <c r="W371" s="140"/>
      <c r="X371" s="140"/>
      <c r="Y371" s="140"/>
      <c r="Z371" s="140"/>
      <c r="AA371" s="73"/>
      <c r="AB371" s="2101"/>
      <c r="AC371" s="2102"/>
      <c r="AD371" s="2103"/>
    </row>
    <row r="372" spans="1:30">
      <c r="A372" s="83"/>
      <c r="B372" s="2028"/>
      <c r="C372" s="1301"/>
      <c r="D372" s="1504"/>
      <c r="E372" s="1085"/>
      <c r="F372" s="72"/>
      <c r="G372" s="140"/>
      <c r="H372" s="140"/>
      <c r="I372" s="140"/>
      <c r="J372" s="140"/>
      <c r="K372" s="140"/>
      <c r="L372" s="140"/>
      <c r="M372" s="140"/>
      <c r="N372" s="278" t="s">
        <v>643</v>
      </c>
      <c r="O372" s="140"/>
      <c r="P372" s="140"/>
      <c r="Q372" s="140"/>
      <c r="R372" s="140"/>
      <c r="S372" s="140"/>
      <c r="T372" s="140"/>
      <c r="U372" s="140"/>
      <c r="V372" s="140"/>
      <c r="W372" s="140"/>
      <c r="X372" s="140"/>
      <c r="Y372" s="140"/>
      <c r="Z372" s="140"/>
      <c r="AA372" s="73"/>
      <c r="AB372" s="2101"/>
      <c r="AC372" s="2102"/>
      <c r="AD372" s="2103"/>
    </row>
    <row r="373" spans="1:30" ht="6" customHeight="1">
      <c r="A373" s="83"/>
      <c r="B373" s="2028"/>
      <c r="C373" s="1301"/>
      <c r="D373" s="258"/>
      <c r="E373" s="1085"/>
      <c r="F373" s="72"/>
      <c r="G373" s="140"/>
      <c r="H373" s="140"/>
      <c r="I373" s="140"/>
      <c r="J373" s="140"/>
      <c r="K373" s="140"/>
      <c r="L373" s="140"/>
      <c r="M373" s="140"/>
      <c r="N373" s="140"/>
      <c r="O373" s="140"/>
      <c r="P373" s="140"/>
      <c r="Q373" s="140"/>
      <c r="R373" s="140"/>
      <c r="S373" s="140"/>
      <c r="T373" s="140"/>
      <c r="U373" s="140"/>
      <c r="V373" s="140"/>
      <c r="W373" s="140"/>
      <c r="X373" s="140"/>
      <c r="Y373" s="140"/>
      <c r="Z373" s="140"/>
      <c r="AA373" s="73"/>
      <c r="AB373" s="283"/>
      <c r="AC373" s="284"/>
      <c r="AD373" s="285"/>
    </row>
    <row r="374" spans="1:30" ht="13.5" customHeight="1">
      <c r="A374" s="83"/>
      <c r="B374" s="2028"/>
      <c r="C374" s="1301"/>
      <c r="D374" s="258"/>
      <c r="E374" s="1085"/>
      <c r="F374" s="72"/>
      <c r="G374" s="1450" t="s">
        <v>691</v>
      </c>
      <c r="H374" s="1451"/>
      <c r="I374" s="1451"/>
      <c r="J374" s="1451"/>
      <c r="K374" s="1451"/>
      <c r="L374" s="1451"/>
      <c r="M374" s="1451"/>
      <c r="N374" s="1451"/>
      <c r="O374" s="1451"/>
      <c r="P374" s="1451"/>
      <c r="Q374" s="1451"/>
      <c r="R374" s="1451"/>
      <c r="S374" s="1451"/>
      <c r="T374" s="1451"/>
      <c r="U374" s="1451"/>
      <c r="V374" s="1451"/>
      <c r="W374" s="1452"/>
      <c r="AA374" s="73"/>
      <c r="AB374" s="259"/>
      <c r="AC374" s="260"/>
      <c r="AD374" s="261"/>
    </row>
    <row r="375" spans="1:30" ht="13.8" thickBot="1">
      <c r="A375" s="83"/>
      <c r="B375" s="2028"/>
      <c r="C375" s="1301"/>
      <c r="D375" s="258"/>
      <c r="E375" s="1085"/>
      <c r="F375" s="72"/>
      <c r="G375" s="2161"/>
      <c r="H375" s="2162"/>
      <c r="I375" s="2162"/>
      <c r="J375" s="2162"/>
      <c r="K375" s="2162"/>
      <c r="L375" s="2162"/>
      <c r="M375" s="2162"/>
      <c r="N375" s="2162"/>
      <c r="O375" s="2162"/>
      <c r="P375" s="2162"/>
      <c r="Q375" s="2162"/>
      <c r="R375" s="2162"/>
      <c r="S375" s="2162"/>
      <c r="T375" s="2162"/>
      <c r="U375" s="2162"/>
      <c r="V375" s="2162"/>
      <c r="W375" s="2163"/>
      <c r="AA375" s="73"/>
      <c r="AB375" s="259"/>
      <c r="AC375" s="260"/>
      <c r="AD375" s="261"/>
    </row>
    <row r="376" spans="1:30" ht="13.8" thickBot="1">
      <c r="A376" s="83"/>
      <c r="B376" s="2028"/>
      <c r="C376" s="1301"/>
      <c r="D376" s="258"/>
      <c r="E376" s="1085"/>
      <c r="F376" s="72"/>
      <c r="G376" s="2164"/>
      <c r="H376" s="2164"/>
      <c r="I376" s="2135" t="s">
        <v>1469</v>
      </c>
      <c r="J376" s="2136"/>
      <c r="K376" s="2136"/>
      <c r="L376" s="2136"/>
      <c r="M376" s="2136"/>
      <c r="N376" s="2136"/>
      <c r="O376" s="2165"/>
      <c r="P376" s="2143" t="s">
        <v>624</v>
      </c>
      <c r="Q376" s="2144"/>
      <c r="R376" s="2145"/>
      <c r="S376" s="293" t="s">
        <v>509</v>
      </c>
      <c r="T376" s="2119" t="str">
        <f>IFERROR(管理運営!O83+管理運営!O84,"")</f>
        <v/>
      </c>
      <c r="U376" s="2138"/>
      <c r="V376" s="2120"/>
      <c r="W376" s="294" t="s">
        <v>232</v>
      </c>
      <c r="AA376" s="73"/>
      <c r="AB376" s="259"/>
      <c r="AC376" s="260"/>
      <c r="AD376" s="261"/>
    </row>
    <row r="377" spans="1:30" ht="8.4" customHeight="1">
      <c r="A377" s="90"/>
      <c r="B377" s="179"/>
      <c r="C377" s="262"/>
      <c r="D377" s="263"/>
      <c r="E377" s="372"/>
      <c r="F377" s="103"/>
      <c r="G377" s="84"/>
      <c r="H377" s="84"/>
      <c r="I377" s="84"/>
      <c r="J377" s="84"/>
      <c r="K377" s="84"/>
      <c r="L377" s="84"/>
      <c r="M377" s="84"/>
      <c r="N377" s="84"/>
      <c r="O377" s="84"/>
      <c r="P377" s="84"/>
      <c r="Q377" s="84"/>
      <c r="R377" s="84"/>
      <c r="S377" s="84"/>
      <c r="T377" s="84"/>
      <c r="U377" s="84"/>
      <c r="V377" s="84"/>
      <c r="W377" s="84"/>
      <c r="X377" s="84"/>
      <c r="Y377" s="84"/>
      <c r="Z377" s="84"/>
      <c r="AA377" s="108"/>
      <c r="AB377" s="264"/>
      <c r="AC377" s="265"/>
      <c r="AD377" s="266"/>
    </row>
    <row r="378" spans="1:30" ht="6" customHeight="1">
      <c r="A378" s="83"/>
      <c r="B378" s="180"/>
      <c r="C378" s="257"/>
      <c r="D378" s="258"/>
      <c r="E378" s="81"/>
      <c r="F378" s="72"/>
      <c r="AA378" s="73"/>
      <c r="AB378" s="259"/>
      <c r="AC378" s="260"/>
      <c r="AD378" s="261"/>
    </row>
    <row r="379" spans="1:30" ht="13.2" customHeight="1">
      <c r="A379" s="83"/>
      <c r="B379" s="180">
        <v>18</v>
      </c>
      <c r="C379" s="1301" t="s">
        <v>1081</v>
      </c>
      <c r="D379" s="1504" t="s">
        <v>1082</v>
      </c>
      <c r="E379" s="1085" t="s">
        <v>1083</v>
      </c>
      <c r="F379" s="72"/>
      <c r="G379" s="1096" t="s">
        <v>114</v>
      </c>
      <c r="H379" s="1096"/>
      <c r="I379" s="1096"/>
      <c r="J379" s="1096"/>
      <c r="K379" s="1096"/>
      <c r="L379" s="1096"/>
      <c r="M379" s="1906"/>
      <c r="N379" s="1174" t="s">
        <v>642</v>
      </c>
      <c r="O379" s="1175"/>
      <c r="P379" s="1175"/>
      <c r="Q379" s="1175"/>
      <c r="R379" s="1175"/>
      <c r="S379" s="1175"/>
      <c r="T379" s="1175"/>
      <c r="U379" s="1175"/>
      <c r="V379" s="1176"/>
      <c r="W379" s="140"/>
      <c r="X379" s="140"/>
      <c r="Y379" s="140"/>
      <c r="Z379" s="140"/>
      <c r="AA379" s="73"/>
      <c r="AB379" s="2101" t="s">
        <v>885</v>
      </c>
      <c r="AC379" s="2102"/>
      <c r="AD379" s="2103"/>
    </row>
    <row r="380" spans="1:30" ht="13.2" customHeight="1">
      <c r="A380" s="83"/>
      <c r="B380" s="180"/>
      <c r="C380" s="1301"/>
      <c r="D380" s="1504"/>
      <c r="E380" s="1085"/>
      <c r="F380" s="72"/>
      <c r="G380" s="1096"/>
      <c r="H380" s="1096"/>
      <c r="I380" s="1096"/>
      <c r="J380" s="1096"/>
      <c r="K380" s="1096"/>
      <c r="L380" s="1096"/>
      <c r="M380" s="1906"/>
      <c r="N380" s="1177"/>
      <c r="O380" s="1178"/>
      <c r="P380" s="1178"/>
      <c r="Q380" s="1178"/>
      <c r="R380" s="1178"/>
      <c r="S380" s="1178"/>
      <c r="T380" s="1178"/>
      <c r="U380" s="1178"/>
      <c r="V380" s="1179"/>
      <c r="W380" s="140"/>
      <c r="X380" s="140"/>
      <c r="Y380" s="140"/>
      <c r="Z380" s="140"/>
      <c r="AA380" s="73"/>
      <c r="AB380" s="2101"/>
      <c r="AC380" s="2102"/>
      <c r="AD380" s="2103"/>
    </row>
    <row r="381" spans="1:30" ht="13.2" customHeight="1">
      <c r="A381" s="83"/>
      <c r="B381" s="180"/>
      <c r="C381" s="1301"/>
      <c r="D381" s="1504"/>
      <c r="E381" s="1085"/>
      <c r="F381" s="72"/>
      <c r="G381" s="140"/>
      <c r="H381" s="140"/>
      <c r="I381" s="140"/>
      <c r="J381" s="140"/>
      <c r="K381" s="140"/>
      <c r="L381" s="140"/>
      <c r="M381" s="140"/>
      <c r="N381" s="278" t="s">
        <v>643</v>
      </c>
      <c r="O381" s="140"/>
      <c r="P381" s="140"/>
      <c r="Q381" s="140"/>
      <c r="R381" s="140"/>
      <c r="S381" s="140"/>
      <c r="T381" s="140"/>
      <c r="U381" s="140"/>
      <c r="V381" s="140"/>
      <c r="W381" s="140"/>
      <c r="X381" s="140"/>
      <c r="Y381" s="140"/>
      <c r="Z381" s="140"/>
      <c r="AA381" s="73"/>
      <c r="AB381" s="2101"/>
      <c r="AC381" s="2102"/>
      <c r="AD381" s="2103"/>
    </row>
    <row r="382" spans="1:30" ht="13.2" customHeight="1">
      <c r="A382" s="83"/>
      <c r="B382" s="180"/>
      <c r="C382" s="257"/>
      <c r="D382" s="258"/>
      <c r="E382" s="1085"/>
      <c r="F382" s="72"/>
      <c r="H382" s="1" t="s">
        <v>35</v>
      </c>
      <c r="M382" s="1" t="s">
        <v>36</v>
      </c>
      <c r="O382" s="88"/>
      <c r="P382" s="88"/>
      <c r="Q382" s="298"/>
      <c r="R382" s="298"/>
      <c r="S382" s="298"/>
      <c r="T382" s="298"/>
      <c r="U382" s="298"/>
      <c r="V382" s="298"/>
      <c r="W382" s="298"/>
      <c r="AA382" s="73"/>
      <c r="AB382" s="259"/>
      <c r="AC382" s="260"/>
      <c r="AD382" s="261"/>
    </row>
    <row r="383" spans="1:30" ht="13.2" customHeight="1">
      <c r="A383" s="83"/>
      <c r="B383" s="180"/>
      <c r="C383" s="257"/>
      <c r="D383" s="258"/>
      <c r="E383" s="1085"/>
      <c r="F383" s="72"/>
      <c r="H383" s="1591" t="s">
        <v>26</v>
      </c>
      <c r="I383" s="1592"/>
      <c r="J383" s="1591" t="s">
        <v>340</v>
      </c>
      <c r="K383" s="1592"/>
      <c r="M383" s="1591" t="s">
        <v>26</v>
      </c>
      <c r="N383" s="1592"/>
      <c r="O383" s="1591" t="s">
        <v>340</v>
      </c>
      <c r="P383" s="1592"/>
      <c r="Q383" s="298"/>
      <c r="R383" s="1591" t="s">
        <v>342</v>
      </c>
      <c r="S383" s="2109"/>
      <c r="T383" s="2109"/>
      <c r="U383" s="2109"/>
      <c r="V383" s="2109"/>
      <c r="W383" s="1592"/>
      <c r="AA383" s="73"/>
      <c r="AB383" s="259"/>
      <c r="AC383" s="260"/>
      <c r="AD383" s="261"/>
    </row>
    <row r="384" spans="1:30" ht="13.2" customHeight="1">
      <c r="A384" s="83"/>
      <c r="B384" s="180"/>
      <c r="C384" s="257"/>
      <c r="D384" s="258"/>
      <c r="E384" s="1085"/>
      <c r="F384" s="72"/>
      <c r="H384" s="1593"/>
      <c r="I384" s="1594"/>
      <c r="J384" s="1593" t="s">
        <v>341</v>
      </c>
      <c r="K384" s="1594"/>
      <c r="M384" s="1593"/>
      <c r="N384" s="1594"/>
      <c r="O384" s="1593" t="s">
        <v>341</v>
      </c>
      <c r="P384" s="1594"/>
      <c r="Q384" s="298"/>
      <c r="R384" s="1593" t="s">
        <v>343</v>
      </c>
      <c r="S384" s="2112"/>
      <c r="T384" s="2112"/>
      <c r="U384" s="2112"/>
      <c r="V384" s="2112"/>
      <c r="W384" s="1594"/>
      <c r="AA384" s="73"/>
      <c r="AB384" s="259"/>
      <c r="AC384" s="260"/>
      <c r="AD384" s="261"/>
    </row>
    <row r="385" spans="1:30" ht="13.2" customHeight="1">
      <c r="A385" s="83"/>
      <c r="B385" s="180"/>
      <c r="C385" s="257"/>
      <c r="D385" s="258"/>
      <c r="E385" s="81"/>
      <c r="F385" s="72"/>
      <c r="H385" s="1514" t="s">
        <v>27</v>
      </c>
      <c r="I385" s="1516"/>
      <c r="J385" s="2104">
        <f>SUM(管理運営!L66:Q66)</f>
        <v>0</v>
      </c>
      <c r="K385" s="2105"/>
      <c r="M385" s="1514" t="s">
        <v>27</v>
      </c>
      <c r="N385" s="1516"/>
      <c r="O385" s="2104">
        <f>SUM(管理運営!U66:Z66)</f>
        <v>0</v>
      </c>
      <c r="P385" s="2105"/>
      <c r="Q385" s="298"/>
      <c r="R385" s="967" t="s">
        <v>184</v>
      </c>
      <c r="S385" s="968"/>
      <c r="T385" s="968"/>
      <c r="U385" s="969"/>
      <c r="V385" s="1587">
        <f>ROUNDDOWN((J385+O385)/3,1)</f>
        <v>0</v>
      </c>
      <c r="W385" s="1588"/>
      <c r="Z385" s="298"/>
      <c r="AA385" s="73"/>
      <c r="AB385" s="259"/>
      <c r="AC385" s="260"/>
      <c r="AD385" s="261"/>
    </row>
    <row r="386" spans="1:30" ht="13.2" customHeight="1">
      <c r="A386" s="83"/>
      <c r="B386" s="180"/>
      <c r="C386" s="257"/>
      <c r="D386" s="258"/>
      <c r="E386" s="1085" t="s">
        <v>1452</v>
      </c>
      <c r="F386" s="72"/>
      <c r="H386" s="1514" t="s">
        <v>28</v>
      </c>
      <c r="I386" s="1516"/>
      <c r="J386" s="2104">
        <f>SUM(管理運営!L67:Q67)</f>
        <v>0</v>
      </c>
      <c r="K386" s="2105"/>
      <c r="M386" s="1514" t="s">
        <v>28</v>
      </c>
      <c r="N386" s="1516"/>
      <c r="O386" s="2104">
        <f>SUM(管理運営!U67:Z67)</f>
        <v>0</v>
      </c>
      <c r="P386" s="2105"/>
      <c r="Q386" s="298"/>
      <c r="R386" s="967" t="s">
        <v>1084</v>
      </c>
      <c r="S386" s="968"/>
      <c r="T386" s="968"/>
      <c r="U386" s="969"/>
      <c r="V386" s="1587">
        <f>ROUNDDOWN((J386+O386)/5,1)</f>
        <v>0</v>
      </c>
      <c r="W386" s="1588"/>
      <c r="Z386" s="298"/>
      <c r="AA386" s="73"/>
      <c r="AB386" s="259"/>
      <c r="AC386" s="260"/>
      <c r="AD386" s="261"/>
    </row>
    <row r="387" spans="1:30">
      <c r="A387" s="83"/>
      <c r="B387" s="180"/>
      <c r="C387" s="257"/>
      <c r="D387" s="258"/>
      <c r="E387" s="1085"/>
      <c r="F387" s="72"/>
      <c r="H387" s="1514" t="s">
        <v>29</v>
      </c>
      <c r="I387" s="1516"/>
      <c r="J387" s="2104">
        <f>SUM(管理運営!I68:Q69)</f>
        <v>0</v>
      </c>
      <c r="K387" s="2105"/>
      <c r="M387" s="1514" t="s">
        <v>29</v>
      </c>
      <c r="N387" s="1516"/>
      <c r="O387" s="2104">
        <f>SUM(管理運営!R68:Z69)</f>
        <v>0</v>
      </c>
      <c r="P387" s="2105"/>
      <c r="Q387" s="298"/>
      <c r="R387" s="967" t="s">
        <v>1085</v>
      </c>
      <c r="S387" s="968"/>
      <c r="T387" s="968"/>
      <c r="U387" s="969"/>
      <c r="V387" s="1587">
        <f>ROUNDDOWN((J387+O387)/6,1)</f>
        <v>0</v>
      </c>
      <c r="W387" s="1588"/>
      <c r="Z387" s="298"/>
      <c r="AA387" s="73"/>
      <c r="AB387" s="259"/>
      <c r="AC387" s="260"/>
      <c r="AD387" s="261"/>
    </row>
    <row r="388" spans="1:30">
      <c r="A388" s="83"/>
      <c r="B388" s="180"/>
      <c r="C388" s="257"/>
      <c r="D388" s="258"/>
      <c r="E388" s="1085"/>
      <c r="F388" s="72"/>
      <c r="H388" s="1514" t="s">
        <v>30</v>
      </c>
      <c r="I388" s="1516"/>
      <c r="J388" s="2104">
        <f>SUM(管理運営!I70:Q70)</f>
        <v>0</v>
      </c>
      <c r="K388" s="2105"/>
      <c r="M388" s="1514" t="s">
        <v>30</v>
      </c>
      <c r="N388" s="1516"/>
      <c r="O388" s="2104">
        <f>SUM(管理運営!R70:Z70)</f>
        <v>0</v>
      </c>
      <c r="P388" s="2105"/>
      <c r="Q388" s="298"/>
      <c r="R388" s="967" t="s">
        <v>185</v>
      </c>
      <c r="S388" s="968"/>
      <c r="T388" s="968"/>
      <c r="U388" s="969"/>
      <c r="V388" s="1587">
        <f>ROUNDDOWN((J388+O388)/20,1)</f>
        <v>0</v>
      </c>
      <c r="W388" s="1588"/>
      <c r="Z388" s="298"/>
      <c r="AA388" s="73"/>
      <c r="AB388" s="259"/>
      <c r="AC388" s="260"/>
      <c r="AD388" s="261"/>
    </row>
    <row r="389" spans="1:30">
      <c r="A389" s="83"/>
      <c r="B389" s="180"/>
      <c r="C389" s="257"/>
      <c r="D389" s="258"/>
      <c r="E389" s="1085"/>
      <c r="F389" s="72"/>
      <c r="H389" s="1514" t="s">
        <v>31</v>
      </c>
      <c r="I389" s="1516"/>
      <c r="J389" s="2104">
        <f>SUM(管理運営!I71:Q71)</f>
        <v>0</v>
      </c>
      <c r="K389" s="2105"/>
      <c r="M389" s="1514" t="s">
        <v>31</v>
      </c>
      <c r="N389" s="1516"/>
      <c r="O389" s="2104">
        <f>SUM(管理運営!R71:Z71)</f>
        <v>0</v>
      </c>
      <c r="P389" s="2105"/>
      <c r="Q389" s="298"/>
      <c r="R389" s="2168" t="s">
        <v>193</v>
      </c>
      <c r="S389" s="2048"/>
      <c r="T389" s="2048"/>
      <c r="U389" s="2049"/>
      <c r="V389" s="1574">
        <f>ROUNDDOWN((J389+J390+O389+O390)/30,1)</f>
        <v>0</v>
      </c>
      <c r="W389" s="1575"/>
      <c r="Z389" s="298"/>
      <c r="AA389" s="73"/>
      <c r="AB389" s="259"/>
      <c r="AC389" s="260"/>
      <c r="AD389" s="261"/>
    </row>
    <row r="390" spans="1:30" ht="13.8" thickBot="1">
      <c r="A390" s="83"/>
      <c r="B390" s="180"/>
      <c r="C390" s="257"/>
      <c r="D390" s="258"/>
      <c r="E390" s="1085"/>
      <c r="F390" s="72"/>
      <c r="H390" s="2166" t="s">
        <v>32</v>
      </c>
      <c r="I390" s="2167"/>
      <c r="J390" s="2104">
        <f>SUM(管理運営!I72:Q72)</f>
        <v>0</v>
      </c>
      <c r="K390" s="2105"/>
      <c r="M390" s="2166" t="s">
        <v>32</v>
      </c>
      <c r="N390" s="2167"/>
      <c r="O390" s="2104">
        <f>SUM(管理運営!R72:Z72)</f>
        <v>0</v>
      </c>
      <c r="P390" s="2105"/>
      <c r="Q390" s="298"/>
      <c r="R390" s="2169"/>
      <c r="S390" s="2170"/>
      <c r="T390" s="2170"/>
      <c r="U390" s="2171"/>
      <c r="V390" s="2117"/>
      <c r="W390" s="2118"/>
      <c r="Z390" s="298"/>
      <c r="AA390" s="73"/>
      <c r="AB390" s="259"/>
      <c r="AC390" s="260"/>
      <c r="AD390" s="261"/>
    </row>
    <row r="391" spans="1:30" ht="13.8" thickTop="1">
      <c r="A391" s="83"/>
      <c r="B391" s="180"/>
      <c r="C391" s="257"/>
      <c r="D391" s="258"/>
      <c r="E391" s="1085"/>
      <c r="F391" s="72"/>
      <c r="H391" s="1559" t="s">
        <v>347</v>
      </c>
      <c r="I391" s="1560"/>
      <c r="J391" s="2115">
        <f>SUM(J385:K390)</f>
        <v>0</v>
      </c>
      <c r="K391" s="2116"/>
      <c r="L391" s="131"/>
      <c r="M391" s="1559" t="s">
        <v>347</v>
      </c>
      <c r="N391" s="1560"/>
      <c r="O391" s="2115">
        <f>SUM(O385:P390)</f>
        <v>0</v>
      </c>
      <c r="P391" s="2116"/>
      <c r="Q391" s="298"/>
      <c r="R391" s="1632" t="s">
        <v>0</v>
      </c>
      <c r="S391" s="2172"/>
      <c r="T391" s="2172"/>
      <c r="U391" s="1633"/>
      <c r="V391" s="2113">
        <f>IF(ROUND(SUM(V385:W390),0)=0,0,IF(ROUND(SUM(V385:W390),0)&lt;2,2,ROUND(SUM(V385:W390),0)))</f>
        <v>0</v>
      </c>
      <c r="W391" s="2114"/>
      <c r="X391" s="2173" t="s">
        <v>1086</v>
      </c>
      <c r="Y391" s="2174"/>
      <c r="Z391" s="2174"/>
      <c r="AA391" s="73"/>
      <c r="AB391" s="259"/>
      <c r="AC391" s="260"/>
      <c r="AD391" s="261"/>
    </row>
    <row r="392" spans="1:30" ht="6" customHeight="1">
      <c r="A392" s="83"/>
      <c r="B392" s="180"/>
      <c r="C392" s="257"/>
      <c r="D392" s="258"/>
      <c r="E392" s="1085"/>
      <c r="F392" s="72"/>
      <c r="Q392" s="131"/>
      <c r="R392" s="131"/>
      <c r="S392" s="298"/>
      <c r="T392" s="298"/>
      <c r="U392" s="298"/>
      <c r="V392" s="298"/>
      <c r="W392" s="298"/>
      <c r="Z392" s="298"/>
      <c r="AA392" s="73"/>
      <c r="AB392" s="259"/>
      <c r="AC392" s="260"/>
      <c r="AD392" s="261"/>
    </row>
    <row r="393" spans="1:30">
      <c r="A393" s="83"/>
      <c r="B393" s="180"/>
      <c r="C393" s="257"/>
      <c r="D393" s="258"/>
      <c r="E393" s="1085"/>
      <c r="F393" s="72"/>
      <c r="G393" s="140" t="s">
        <v>753</v>
      </c>
      <c r="H393" s="140"/>
      <c r="I393" s="140"/>
      <c r="J393" s="140"/>
      <c r="K393" s="140"/>
      <c r="L393" s="140"/>
      <c r="M393" s="140"/>
      <c r="N393" s="140"/>
      <c r="O393" s="140"/>
      <c r="P393" s="140"/>
      <c r="T393" s="298"/>
      <c r="U393" s="298"/>
      <c r="V393" s="298"/>
      <c r="W393" s="298"/>
      <c r="X393" s="298"/>
      <c r="Y393" s="298"/>
      <c r="Z393" s="298"/>
      <c r="AA393" s="73"/>
      <c r="AB393" s="259"/>
      <c r="AC393" s="260"/>
      <c r="AD393" s="261"/>
    </row>
    <row r="394" spans="1:30">
      <c r="A394" s="83"/>
      <c r="B394" s="180"/>
      <c r="C394" s="257"/>
      <c r="D394" s="258"/>
      <c r="E394" s="1085"/>
      <c r="F394" s="72"/>
      <c r="G394" s="140"/>
      <c r="H394" s="1597" t="s">
        <v>754</v>
      </c>
      <c r="I394" s="1598"/>
      <c r="J394" s="1598"/>
      <c r="K394" s="1598"/>
      <c r="L394" s="1598"/>
      <c r="M394" s="1598"/>
      <c r="N394" s="1598"/>
      <c r="O394" s="1598"/>
      <c r="P394" s="1599"/>
      <c r="Q394" s="2126" t="str">
        <f>IF(V391=0,"",V391)</f>
        <v/>
      </c>
      <c r="R394" s="2127"/>
      <c r="S394" s="923" t="s">
        <v>138</v>
      </c>
      <c r="T394" s="298"/>
      <c r="U394" s="298"/>
      <c r="V394" s="298"/>
      <c r="W394" s="298"/>
      <c r="X394" s="298"/>
      <c r="Y394" s="298"/>
      <c r="Z394" s="298"/>
      <c r="AA394" s="73"/>
      <c r="AB394" s="259"/>
      <c r="AC394" s="260"/>
      <c r="AD394" s="261"/>
    </row>
    <row r="395" spans="1:30">
      <c r="A395" s="83"/>
      <c r="B395" s="180"/>
      <c r="C395" s="257"/>
      <c r="D395" s="258"/>
      <c r="E395" s="1085"/>
      <c r="F395" s="72"/>
      <c r="H395" s="1597" t="s">
        <v>755</v>
      </c>
      <c r="I395" s="1598"/>
      <c r="J395" s="1598"/>
      <c r="K395" s="1598"/>
      <c r="L395" s="1598"/>
      <c r="M395" s="1598"/>
      <c r="N395" s="1598"/>
      <c r="O395" s="1598"/>
      <c r="P395" s="1599"/>
      <c r="Q395" s="2084" t="str">
        <f>Q300</f>
        <v/>
      </c>
      <c r="R395" s="2085"/>
      <c r="S395" s="923" t="s">
        <v>138</v>
      </c>
      <c r="T395" s="298"/>
      <c r="U395" s="298"/>
      <c r="V395" s="298"/>
      <c r="W395" s="298"/>
      <c r="X395" s="298"/>
      <c r="Y395" s="298"/>
      <c r="Z395" s="298"/>
      <c r="AA395" s="73"/>
      <c r="AB395" s="259"/>
      <c r="AC395" s="260"/>
      <c r="AD395" s="261"/>
    </row>
    <row r="396" spans="1:30">
      <c r="A396" s="83"/>
      <c r="B396" s="180"/>
      <c r="C396" s="257"/>
      <c r="D396" s="258"/>
      <c r="E396" s="1085"/>
      <c r="F396" s="72"/>
      <c r="H396" s="1597" t="s">
        <v>756</v>
      </c>
      <c r="I396" s="1598"/>
      <c r="J396" s="1598"/>
      <c r="K396" s="1598"/>
      <c r="L396" s="1598"/>
      <c r="M396" s="1598"/>
      <c r="N396" s="1598"/>
      <c r="O396" s="1598"/>
      <c r="P396" s="1599"/>
      <c r="Q396" s="2084" t="str">
        <f>Q301</f>
        <v/>
      </c>
      <c r="R396" s="2085"/>
      <c r="S396" s="923" t="s">
        <v>138</v>
      </c>
      <c r="T396" s="298"/>
      <c r="U396" s="298"/>
      <c r="V396" s="298"/>
      <c r="W396" s="298"/>
      <c r="X396" s="298"/>
      <c r="Y396" s="298"/>
      <c r="Z396" s="298"/>
      <c r="AA396" s="73"/>
      <c r="AB396" s="259"/>
      <c r="AC396" s="260"/>
      <c r="AD396" s="261"/>
    </row>
    <row r="397" spans="1:30">
      <c r="A397" s="83"/>
      <c r="B397" s="180"/>
      <c r="C397" s="257"/>
      <c r="D397" s="258"/>
      <c r="E397" s="1085"/>
      <c r="F397" s="72"/>
      <c r="H397" s="1597" t="s">
        <v>1002</v>
      </c>
      <c r="I397" s="1598"/>
      <c r="J397" s="1598"/>
      <c r="K397" s="1598"/>
      <c r="L397" s="1598"/>
      <c r="M397" s="1598"/>
      <c r="N397" s="1598"/>
      <c r="O397" s="1598"/>
      <c r="P397" s="1599"/>
      <c r="Q397" s="2084" t="str">
        <f>Q302</f>
        <v/>
      </c>
      <c r="R397" s="2085"/>
      <c r="S397" s="923" t="s">
        <v>138</v>
      </c>
      <c r="T397" s="298"/>
      <c r="U397" s="298"/>
      <c r="V397" s="298"/>
      <c r="W397" s="298"/>
      <c r="X397" s="298"/>
      <c r="Y397" s="298"/>
      <c r="Z397" s="298"/>
      <c r="AA397" s="73"/>
      <c r="AB397" s="259"/>
      <c r="AC397" s="260"/>
      <c r="AD397" s="261"/>
    </row>
    <row r="398" spans="1:30">
      <c r="A398" s="83"/>
      <c r="B398" s="180"/>
      <c r="C398" s="257"/>
      <c r="D398" s="258"/>
      <c r="E398" s="1085"/>
      <c r="F398" s="72"/>
      <c r="H398" s="1597" t="s">
        <v>1003</v>
      </c>
      <c r="I398" s="1598"/>
      <c r="J398" s="1598"/>
      <c r="K398" s="1598"/>
      <c r="L398" s="1598"/>
      <c r="M398" s="1598"/>
      <c r="N398" s="1598"/>
      <c r="O398" s="1598"/>
      <c r="P398" s="1599"/>
      <c r="Q398" s="2084" t="str">
        <f>Q303</f>
        <v/>
      </c>
      <c r="R398" s="2085"/>
      <c r="S398" s="923" t="s">
        <v>138</v>
      </c>
      <c r="T398" s="298"/>
      <c r="U398" s="298"/>
      <c r="V398" s="298"/>
      <c r="W398" s="298"/>
      <c r="X398" s="298"/>
      <c r="Y398" s="298"/>
      <c r="Z398" s="298"/>
      <c r="AA398" s="73"/>
      <c r="AB398" s="259"/>
      <c r="AC398" s="260"/>
      <c r="AD398" s="261"/>
    </row>
    <row r="399" spans="1:30">
      <c r="A399" s="83"/>
      <c r="B399" s="180"/>
      <c r="C399" s="257"/>
      <c r="D399" s="258"/>
      <c r="E399" s="1085"/>
      <c r="F399" s="72"/>
      <c r="H399" s="2073" t="s">
        <v>33</v>
      </c>
      <c r="I399" s="2074"/>
      <c r="J399" s="2074"/>
      <c r="K399" s="2074"/>
      <c r="L399" s="2074"/>
      <c r="M399" s="2074"/>
      <c r="N399" s="2074"/>
      <c r="O399" s="2074"/>
      <c r="P399" s="2075"/>
      <c r="Q399" s="2084" t="str">
        <f>IF(SUM(Q394:R398)=0,"",SUM(Q394:R398))</f>
        <v/>
      </c>
      <c r="R399" s="2085"/>
      <c r="S399" s="923" t="s">
        <v>138</v>
      </c>
      <c r="T399" s="2173" t="s">
        <v>1086</v>
      </c>
      <c r="U399" s="2174"/>
      <c r="V399" s="2174"/>
      <c r="W399" s="298"/>
      <c r="X399" s="298"/>
      <c r="Y399" s="298"/>
      <c r="Z399" s="298"/>
      <c r="AA399" s="73"/>
      <c r="AB399" s="259"/>
      <c r="AC399" s="260"/>
      <c r="AD399" s="261"/>
    </row>
    <row r="400" spans="1:30" ht="6" customHeight="1">
      <c r="A400" s="83"/>
      <c r="B400" s="180"/>
      <c r="C400" s="257"/>
      <c r="D400" s="258"/>
      <c r="E400" s="1085"/>
      <c r="F400" s="72"/>
      <c r="H400" s="246"/>
      <c r="I400" s="246"/>
      <c r="J400" s="246"/>
      <c r="K400" s="246"/>
      <c r="L400" s="246"/>
      <c r="M400" s="246"/>
      <c r="N400" s="246"/>
      <c r="O400" s="246"/>
      <c r="P400" s="246"/>
      <c r="Q400" s="125"/>
      <c r="R400" s="125"/>
      <c r="S400" s="140"/>
      <c r="T400" s="298"/>
      <c r="U400" s="298"/>
      <c r="V400" s="298"/>
      <c r="W400" s="298"/>
      <c r="X400" s="298"/>
      <c r="Y400" s="298"/>
      <c r="Z400" s="298"/>
      <c r="AA400" s="73"/>
      <c r="AB400" s="259"/>
      <c r="AC400" s="260"/>
      <c r="AD400" s="261"/>
    </row>
    <row r="401" spans="1:30">
      <c r="A401" s="83"/>
      <c r="B401" s="180"/>
      <c r="C401" s="257"/>
      <c r="D401" s="258"/>
      <c r="E401" s="1085"/>
      <c r="F401" s="72"/>
      <c r="G401" s="137" t="s">
        <v>757</v>
      </c>
      <c r="T401" s="2186" t="s">
        <v>758</v>
      </c>
      <c r="U401" s="2186"/>
      <c r="V401" s="2186"/>
      <c r="W401" s="2186"/>
      <c r="X401" s="2186"/>
      <c r="Y401" s="2186"/>
      <c r="Z401" s="2186"/>
      <c r="AA401" s="2187"/>
      <c r="AB401" s="259"/>
      <c r="AC401" s="260"/>
      <c r="AD401" s="261"/>
    </row>
    <row r="402" spans="1:30" ht="13.2" customHeight="1">
      <c r="A402" s="83"/>
      <c r="B402" s="180"/>
      <c r="C402" s="257"/>
      <c r="D402" s="258"/>
      <c r="E402" s="1085"/>
      <c r="F402" s="72"/>
      <c r="G402" s="140"/>
      <c r="H402" s="2073" t="s">
        <v>614</v>
      </c>
      <c r="I402" s="2074"/>
      <c r="J402" s="2074"/>
      <c r="K402" s="2074"/>
      <c r="L402" s="2074"/>
      <c r="M402" s="2074"/>
      <c r="N402" s="2074"/>
      <c r="O402" s="2074"/>
      <c r="P402" s="2075"/>
      <c r="Q402" s="2084" t="str">
        <f>IF(勤務実績１!S3="","",勤務実績１!S3)</f>
        <v/>
      </c>
      <c r="R402" s="2085"/>
      <c r="S402" s="923" t="s">
        <v>138</v>
      </c>
      <c r="T402" s="2186"/>
      <c r="U402" s="2186"/>
      <c r="V402" s="2186"/>
      <c r="W402" s="2186"/>
      <c r="X402" s="2186"/>
      <c r="Y402" s="2186"/>
      <c r="Z402" s="2186"/>
      <c r="AA402" s="2187"/>
      <c r="AB402" s="259"/>
      <c r="AC402" s="260"/>
      <c r="AD402" s="261"/>
    </row>
    <row r="403" spans="1:30">
      <c r="A403" s="83"/>
      <c r="B403" s="180"/>
      <c r="C403" s="257"/>
      <c r="D403" s="258"/>
      <c r="E403" s="1085"/>
      <c r="F403" s="72"/>
      <c r="G403" s="140"/>
      <c r="H403" s="2073" t="s">
        <v>759</v>
      </c>
      <c r="I403" s="2074"/>
      <c r="J403" s="2074"/>
      <c r="K403" s="2074"/>
      <c r="L403" s="2074"/>
      <c r="M403" s="2074"/>
      <c r="N403" s="2074"/>
      <c r="O403" s="2074"/>
      <c r="P403" s="2075"/>
      <c r="Q403" s="2084" t="str">
        <f>IF(勤務実績２!W3="","",勤務実績２!W3)</f>
        <v/>
      </c>
      <c r="R403" s="2085"/>
      <c r="S403" s="923" t="s">
        <v>138</v>
      </c>
      <c r="T403" s="2186"/>
      <c r="U403" s="2186"/>
      <c r="V403" s="2186"/>
      <c r="W403" s="2186"/>
      <c r="X403" s="2186"/>
      <c r="Y403" s="2186"/>
      <c r="Z403" s="2186"/>
      <c r="AA403" s="2187"/>
      <c r="AB403" s="259"/>
      <c r="AC403" s="260"/>
      <c r="AD403" s="261"/>
    </row>
    <row r="404" spans="1:30">
      <c r="A404" s="83"/>
      <c r="B404" s="180"/>
      <c r="C404" s="257"/>
      <c r="D404" s="258"/>
      <c r="E404" s="1085"/>
      <c r="F404" s="72"/>
      <c r="H404" s="2073" t="s">
        <v>33</v>
      </c>
      <c r="I404" s="2074"/>
      <c r="J404" s="2074"/>
      <c r="K404" s="2074"/>
      <c r="L404" s="2074"/>
      <c r="M404" s="2074"/>
      <c r="N404" s="2074"/>
      <c r="O404" s="2074"/>
      <c r="P404" s="2075"/>
      <c r="Q404" s="2084" t="str">
        <f>IF(SUM(Q402:R403)=0,"",SUM(Q402:R403))</f>
        <v/>
      </c>
      <c r="R404" s="2085"/>
      <c r="S404" s="923" t="s">
        <v>138</v>
      </c>
      <c r="T404" s="2186"/>
      <c r="U404" s="2186"/>
      <c r="V404" s="2186"/>
      <c r="W404" s="2186"/>
      <c r="X404" s="2186"/>
      <c r="Y404" s="2186"/>
      <c r="Z404" s="2186"/>
      <c r="AA404" s="2187"/>
      <c r="AB404" s="259"/>
      <c r="AC404" s="260"/>
      <c r="AD404" s="261"/>
    </row>
    <row r="405" spans="1:30" ht="6" customHeight="1">
      <c r="A405" s="83"/>
      <c r="B405" s="180"/>
      <c r="C405" s="257"/>
      <c r="D405" s="258"/>
      <c r="E405" s="1085"/>
      <c r="F405" s="72"/>
      <c r="T405" s="2186"/>
      <c r="U405" s="2186"/>
      <c r="V405" s="2186"/>
      <c r="W405" s="2186"/>
      <c r="X405" s="2186"/>
      <c r="Y405" s="2186"/>
      <c r="Z405" s="2186"/>
      <c r="AA405" s="2187"/>
      <c r="AB405" s="259"/>
      <c r="AC405" s="260"/>
      <c r="AD405" s="261"/>
    </row>
    <row r="406" spans="1:30" ht="6" customHeight="1">
      <c r="A406" s="83"/>
      <c r="B406" s="180"/>
      <c r="C406" s="257"/>
      <c r="D406" s="258"/>
      <c r="E406" s="1085"/>
      <c r="F406" s="72"/>
      <c r="AA406" s="73"/>
      <c r="AB406" s="295"/>
      <c r="AC406" s="296"/>
      <c r="AD406" s="297"/>
    </row>
    <row r="407" spans="1:30">
      <c r="A407" s="83"/>
      <c r="B407" s="180"/>
      <c r="C407" s="257"/>
      <c r="D407" s="258"/>
      <c r="E407" s="1085"/>
      <c r="F407" s="72"/>
      <c r="G407" s="2073" t="s">
        <v>1087</v>
      </c>
      <c r="H407" s="2074"/>
      <c r="I407" s="2074"/>
      <c r="J407" s="2074"/>
      <c r="K407" s="2074"/>
      <c r="L407" s="2074"/>
      <c r="M407" s="2074"/>
      <c r="N407" s="2074"/>
      <c r="O407" s="2074"/>
      <c r="P407" s="2074"/>
      <c r="Q407" s="2074"/>
      <c r="R407" s="2074"/>
      <c r="S407" s="2074"/>
      <c r="T407" s="2074"/>
      <c r="U407" s="2074"/>
      <c r="V407" s="2074"/>
      <c r="W407" s="2074"/>
      <c r="X407" s="2074"/>
      <c r="Y407" s="2074"/>
      <c r="Z407" s="2075"/>
      <c r="AB407" s="268"/>
      <c r="AC407" s="269"/>
      <c r="AD407" s="270"/>
    </row>
    <row r="408" spans="1:30">
      <c r="A408" s="83"/>
      <c r="B408" s="180"/>
      <c r="C408" s="257"/>
      <c r="D408" s="258"/>
      <c r="E408" s="1085"/>
      <c r="F408" s="72"/>
      <c r="G408" s="2179"/>
      <c r="H408" s="2179"/>
      <c r="I408" s="1450" t="s">
        <v>1088</v>
      </c>
      <c r="J408" s="1451"/>
      <c r="K408" s="1451"/>
      <c r="L408" s="1451"/>
      <c r="M408" s="1451"/>
      <c r="N408" s="1451"/>
      <c r="O408" s="1451"/>
      <c r="P408" s="1451"/>
      <c r="Q408" s="1451"/>
      <c r="R408" s="1451"/>
      <c r="S408" s="1451"/>
      <c r="T408" s="1451"/>
      <c r="U408" s="1451"/>
      <c r="V408" s="1451"/>
      <c r="W408" s="1451"/>
      <c r="X408" s="1451"/>
      <c r="Y408" s="1451"/>
      <c r="Z408" s="1452"/>
      <c r="AB408" s="268"/>
      <c r="AC408" s="269"/>
      <c r="AD408" s="270"/>
    </row>
    <row r="409" spans="1:30">
      <c r="A409" s="83"/>
      <c r="B409" s="180"/>
      <c r="C409" s="257"/>
      <c r="D409" s="258"/>
      <c r="E409" s="1085"/>
      <c r="F409" s="72"/>
      <c r="G409" s="2179"/>
      <c r="H409" s="2179"/>
      <c r="I409" s="1453"/>
      <c r="J409" s="1454"/>
      <c r="K409" s="1454"/>
      <c r="L409" s="1454"/>
      <c r="M409" s="1454"/>
      <c r="N409" s="1454"/>
      <c r="O409" s="1454"/>
      <c r="P409" s="1454"/>
      <c r="Q409" s="1454"/>
      <c r="R409" s="1454"/>
      <c r="S409" s="1454"/>
      <c r="T409" s="1454"/>
      <c r="U409" s="1454"/>
      <c r="V409" s="1454"/>
      <c r="W409" s="1454"/>
      <c r="X409" s="1454"/>
      <c r="Y409" s="1454"/>
      <c r="Z409" s="1455"/>
      <c r="AB409" s="268"/>
      <c r="AC409" s="269"/>
      <c r="AD409" s="270"/>
    </row>
    <row r="410" spans="1:30">
      <c r="A410" s="83"/>
      <c r="B410" s="180"/>
      <c r="C410" s="257"/>
      <c r="D410" s="258"/>
      <c r="E410" s="1085"/>
      <c r="F410" s="72"/>
      <c r="G410" s="2179"/>
      <c r="H410" s="2179"/>
      <c r="I410" s="1450" t="s">
        <v>1089</v>
      </c>
      <c r="J410" s="1451"/>
      <c r="K410" s="1451"/>
      <c r="L410" s="1451"/>
      <c r="M410" s="1451"/>
      <c r="N410" s="1451"/>
      <c r="O410" s="1451"/>
      <c r="P410" s="1451"/>
      <c r="Q410" s="1451"/>
      <c r="R410" s="1451"/>
      <c r="S410" s="1451"/>
      <c r="T410" s="1451"/>
      <c r="U410" s="1451"/>
      <c r="V410" s="1451"/>
      <c r="W410" s="1451"/>
      <c r="X410" s="1451"/>
      <c r="Y410" s="1451"/>
      <c r="Z410" s="1452"/>
      <c r="AB410" s="268"/>
      <c r="AC410" s="269"/>
      <c r="AD410" s="270"/>
    </row>
    <row r="411" spans="1:30">
      <c r="A411" s="83"/>
      <c r="B411" s="180"/>
      <c r="C411" s="257"/>
      <c r="D411" s="258"/>
      <c r="E411" s="1085"/>
      <c r="F411" s="72"/>
      <c r="G411" s="2179"/>
      <c r="H411" s="2179"/>
      <c r="I411" s="2161"/>
      <c r="J411" s="2162"/>
      <c r="K411" s="2162"/>
      <c r="L411" s="2162"/>
      <c r="M411" s="2162"/>
      <c r="N411" s="2162"/>
      <c r="O411" s="2162"/>
      <c r="P411" s="2162"/>
      <c r="Q411" s="2162"/>
      <c r="R411" s="2162"/>
      <c r="S411" s="2162"/>
      <c r="T411" s="2162"/>
      <c r="U411" s="2162"/>
      <c r="V411" s="2162"/>
      <c r="W411" s="2162"/>
      <c r="X411" s="2162"/>
      <c r="Y411" s="2162"/>
      <c r="Z411" s="2163"/>
      <c r="AB411" s="268"/>
      <c r="AC411" s="269"/>
      <c r="AD411" s="270"/>
    </row>
    <row r="412" spans="1:30">
      <c r="A412" s="83"/>
      <c r="B412" s="180"/>
      <c r="C412" s="257"/>
      <c r="D412" s="258"/>
      <c r="E412" s="1085"/>
      <c r="F412" s="72"/>
      <c r="G412" s="2179"/>
      <c r="H412" s="2179"/>
      <c r="I412" s="1453"/>
      <c r="J412" s="1454"/>
      <c r="K412" s="1454"/>
      <c r="L412" s="1454"/>
      <c r="M412" s="1454"/>
      <c r="N412" s="1454"/>
      <c r="O412" s="1454"/>
      <c r="P412" s="1454"/>
      <c r="Q412" s="1454"/>
      <c r="R412" s="1454"/>
      <c r="S412" s="1454"/>
      <c r="T412" s="1454"/>
      <c r="U412" s="1454"/>
      <c r="V412" s="1454"/>
      <c r="W412" s="1454"/>
      <c r="X412" s="1454"/>
      <c r="Y412" s="1454"/>
      <c r="Z412" s="1455"/>
      <c r="AA412" s="73"/>
      <c r="AB412" s="268"/>
      <c r="AC412" s="269"/>
      <c r="AD412" s="270"/>
    </row>
    <row r="413" spans="1:30">
      <c r="A413" s="83"/>
      <c r="B413" s="180"/>
      <c r="C413" s="257"/>
      <c r="D413" s="258"/>
      <c r="E413" s="1085"/>
      <c r="F413" s="72"/>
      <c r="G413" s="2180"/>
      <c r="H413" s="2180"/>
      <c r="I413" s="2133"/>
      <c r="J413" s="2134"/>
      <c r="K413" s="2181" t="s">
        <v>1091</v>
      </c>
      <c r="L413" s="2182"/>
      <c r="M413" s="2182"/>
      <c r="N413" s="2182"/>
      <c r="O413" s="2182"/>
      <c r="P413" s="2182"/>
      <c r="Q413" s="2182"/>
      <c r="R413" s="2182"/>
      <c r="S413" s="2182"/>
      <c r="T413" s="2182"/>
      <c r="U413" s="2182"/>
      <c r="V413" s="2182"/>
      <c r="W413" s="2182"/>
      <c r="X413" s="2182"/>
      <c r="Y413" s="2182"/>
      <c r="Z413" s="2183"/>
      <c r="AA413" s="73"/>
      <c r="AB413" s="295"/>
      <c r="AC413" s="296"/>
      <c r="AD413" s="297"/>
    </row>
    <row r="414" spans="1:30">
      <c r="A414" s="83"/>
      <c r="B414" s="180"/>
      <c r="C414" s="257"/>
      <c r="D414" s="258"/>
      <c r="E414" s="1085"/>
      <c r="F414" s="72"/>
      <c r="G414" s="2180"/>
      <c r="H414" s="2180"/>
      <c r="I414" s="2164"/>
      <c r="J414" s="2164"/>
      <c r="K414" s="2175" t="s">
        <v>1092</v>
      </c>
      <c r="L414" s="2184"/>
      <c r="M414" s="2184"/>
      <c r="N414" s="2184"/>
      <c r="O414" s="2184"/>
      <c r="P414" s="2184"/>
      <c r="Q414" s="2184"/>
      <c r="R414" s="2184"/>
      <c r="S414" s="2184"/>
      <c r="T414" s="2184"/>
      <c r="U414" s="2184"/>
      <c r="V414" s="2184"/>
      <c r="W414" s="2184"/>
      <c r="X414" s="2184"/>
      <c r="Y414" s="2184"/>
      <c r="Z414" s="2185"/>
      <c r="AA414" s="73"/>
      <c r="AB414" s="268"/>
      <c r="AC414" s="269"/>
      <c r="AD414" s="270"/>
    </row>
    <row r="415" spans="1:30">
      <c r="A415" s="83"/>
      <c r="B415" s="180"/>
      <c r="C415" s="257"/>
      <c r="D415" s="258"/>
      <c r="E415" s="1085"/>
      <c r="F415" s="72"/>
      <c r="G415" s="2180"/>
      <c r="H415" s="2180"/>
      <c r="I415" s="2164"/>
      <c r="J415" s="2164"/>
      <c r="K415" s="2175" t="s">
        <v>1093</v>
      </c>
      <c r="L415" s="2176"/>
      <c r="M415" s="2176"/>
      <c r="N415" s="2176"/>
      <c r="O415" s="2176"/>
      <c r="P415" s="2176"/>
      <c r="Q415" s="2176"/>
      <c r="R415" s="2176"/>
      <c r="S415" s="2176"/>
      <c r="T415" s="2176"/>
      <c r="U415" s="2176"/>
      <c r="V415" s="2176"/>
      <c r="W415" s="2176"/>
      <c r="X415" s="2176"/>
      <c r="Y415" s="2176"/>
      <c r="Z415" s="2177"/>
      <c r="AA415" s="73"/>
      <c r="AB415" s="268"/>
      <c r="AC415" s="269"/>
      <c r="AD415" s="270"/>
    </row>
    <row r="416" spans="1:30">
      <c r="A416" s="83"/>
      <c r="B416" s="180"/>
      <c r="C416" s="257"/>
      <c r="D416" s="258"/>
      <c r="E416" s="1085" t="s">
        <v>1090</v>
      </c>
      <c r="F416" s="72"/>
      <c r="G416" s="2180"/>
      <c r="H416" s="2180"/>
      <c r="I416" s="2164"/>
      <c r="J416" s="2164"/>
      <c r="K416" s="2178" t="s">
        <v>1094</v>
      </c>
      <c r="L416" s="2176"/>
      <c r="M416" s="2176"/>
      <c r="N416" s="2176"/>
      <c r="O416" s="2176"/>
      <c r="P416" s="2176"/>
      <c r="Q416" s="2176"/>
      <c r="R416" s="2176"/>
      <c r="S416" s="2176"/>
      <c r="T416" s="2176"/>
      <c r="U416" s="2176"/>
      <c r="V416" s="2176"/>
      <c r="W416" s="2176"/>
      <c r="X416" s="2176"/>
      <c r="Y416" s="2176"/>
      <c r="Z416" s="2177"/>
      <c r="AA416" s="73"/>
      <c r="AB416" s="268"/>
      <c r="AC416" s="269"/>
      <c r="AD416" s="270"/>
    </row>
    <row r="417" spans="1:30">
      <c r="A417" s="83"/>
      <c r="B417" s="180"/>
      <c r="C417" s="257"/>
      <c r="D417" s="258"/>
      <c r="E417" s="1085"/>
      <c r="F417" s="72"/>
      <c r="G417" s="2054"/>
      <c r="H417" s="2056"/>
      <c r="I417" s="1450" t="s">
        <v>1095</v>
      </c>
      <c r="J417" s="1451"/>
      <c r="K417" s="1451"/>
      <c r="L417" s="1451"/>
      <c r="M417" s="1451"/>
      <c r="N417" s="1451"/>
      <c r="O417" s="1451"/>
      <c r="P417" s="1451"/>
      <c r="Q417" s="1451"/>
      <c r="R417" s="1451"/>
      <c r="S417" s="1451"/>
      <c r="T417" s="1451"/>
      <c r="U417" s="1451"/>
      <c r="V417" s="1451"/>
      <c r="W417" s="1451"/>
      <c r="X417" s="1451"/>
      <c r="Y417" s="1451"/>
      <c r="Z417" s="1452"/>
      <c r="AB417" s="295"/>
      <c r="AC417" s="296"/>
      <c r="AD417" s="297"/>
    </row>
    <row r="418" spans="1:30">
      <c r="A418" s="81"/>
      <c r="B418" s="180"/>
      <c r="C418" s="257"/>
      <c r="D418" s="347"/>
      <c r="E418" s="1085"/>
      <c r="F418" s="72"/>
      <c r="G418" s="2057"/>
      <c r="H418" s="2059"/>
      <c r="I418" s="2161"/>
      <c r="J418" s="2162"/>
      <c r="K418" s="2162"/>
      <c r="L418" s="2162"/>
      <c r="M418" s="2162"/>
      <c r="N418" s="2162"/>
      <c r="O418" s="2162"/>
      <c r="P418" s="2162"/>
      <c r="Q418" s="2162"/>
      <c r="R418" s="2162"/>
      <c r="S418" s="2162"/>
      <c r="T418" s="2162"/>
      <c r="U418" s="2162"/>
      <c r="V418" s="2162"/>
      <c r="W418" s="2162"/>
      <c r="X418" s="2162"/>
      <c r="Y418" s="2162"/>
      <c r="Z418" s="2163"/>
      <c r="AB418" s="295"/>
      <c r="AC418" s="296"/>
      <c r="AD418" s="297"/>
    </row>
    <row r="419" spans="1:30">
      <c r="A419" s="81"/>
      <c r="B419" s="214"/>
      <c r="C419" s="257"/>
      <c r="D419" s="234"/>
      <c r="E419" s="1085"/>
      <c r="F419" s="72"/>
      <c r="G419" s="2057"/>
      <c r="H419" s="2059"/>
      <c r="I419" s="2161"/>
      <c r="J419" s="2162"/>
      <c r="K419" s="2162"/>
      <c r="L419" s="2162"/>
      <c r="M419" s="2162"/>
      <c r="N419" s="2162"/>
      <c r="O419" s="2162"/>
      <c r="P419" s="2162"/>
      <c r="Q419" s="2162"/>
      <c r="R419" s="2162"/>
      <c r="S419" s="2162"/>
      <c r="T419" s="2162"/>
      <c r="U419" s="2162"/>
      <c r="V419" s="2162"/>
      <c r="W419" s="2162"/>
      <c r="X419" s="2162"/>
      <c r="Y419" s="2162"/>
      <c r="Z419" s="2163"/>
      <c r="AB419" s="295"/>
      <c r="AC419" s="296"/>
      <c r="AD419" s="297"/>
    </row>
    <row r="420" spans="1:30">
      <c r="A420" s="81"/>
      <c r="B420" s="214"/>
      <c r="C420" s="257"/>
      <c r="D420" s="234"/>
      <c r="E420" s="1085"/>
      <c r="F420" s="72"/>
      <c r="G420" s="2057"/>
      <c r="H420" s="2059"/>
      <c r="I420" s="2161"/>
      <c r="J420" s="2162"/>
      <c r="K420" s="2162"/>
      <c r="L420" s="2162"/>
      <c r="M420" s="2162"/>
      <c r="N420" s="2162"/>
      <c r="O420" s="2162"/>
      <c r="P420" s="2162"/>
      <c r="Q420" s="2162"/>
      <c r="R420" s="2162"/>
      <c r="S420" s="2162"/>
      <c r="T420" s="2162"/>
      <c r="U420" s="2162"/>
      <c r="V420" s="2162"/>
      <c r="W420" s="2162"/>
      <c r="X420" s="2162"/>
      <c r="Y420" s="2162"/>
      <c r="Z420" s="2163"/>
      <c r="AB420" s="295"/>
      <c r="AC420" s="296"/>
      <c r="AD420" s="297"/>
    </row>
    <row r="421" spans="1:30">
      <c r="A421" s="81"/>
      <c r="B421" s="214"/>
      <c r="C421" s="257"/>
      <c r="D421" s="234"/>
      <c r="E421" s="1085"/>
      <c r="F421" s="72"/>
      <c r="G421" s="2057"/>
      <c r="H421" s="2059"/>
      <c r="I421" s="2161"/>
      <c r="J421" s="2162"/>
      <c r="K421" s="2162"/>
      <c r="L421" s="2162"/>
      <c r="M421" s="2162"/>
      <c r="N421" s="2162"/>
      <c r="O421" s="2162"/>
      <c r="P421" s="2162"/>
      <c r="Q421" s="2162"/>
      <c r="R421" s="2162"/>
      <c r="S421" s="2162"/>
      <c r="T421" s="2162"/>
      <c r="U421" s="2162"/>
      <c r="V421" s="2162"/>
      <c r="W421" s="2162"/>
      <c r="X421" s="2162"/>
      <c r="Y421" s="2162"/>
      <c r="Z421" s="2163"/>
      <c r="AA421" s="73"/>
      <c r="AB421" s="268"/>
      <c r="AC421" s="269"/>
      <c r="AD421" s="270"/>
    </row>
    <row r="422" spans="1:30">
      <c r="A422" s="81"/>
      <c r="B422" s="214"/>
      <c r="C422" s="257"/>
      <c r="D422" s="234"/>
      <c r="E422" s="81"/>
      <c r="F422" s="72"/>
      <c r="G422" s="2060"/>
      <c r="H422" s="2062"/>
      <c r="I422" s="1453"/>
      <c r="J422" s="1454"/>
      <c r="K422" s="1454"/>
      <c r="L422" s="1454"/>
      <c r="M422" s="1454"/>
      <c r="N422" s="1454"/>
      <c r="O422" s="1454"/>
      <c r="P422" s="1454"/>
      <c r="Q422" s="1454"/>
      <c r="R422" s="1454"/>
      <c r="S422" s="1454"/>
      <c r="T422" s="1454"/>
      <c r="U422" s="1454"/>
      <c r="V422" s="1454"/>
      <c r="W422" s="1454"/>
      <c r="X422" s="1454"/>
      <c r="Y422" s="1454"/>
      <c r="Z422" s="1455"/>
      <c r="AA422" s="73"/>
      <c r="AB422" s="268"/>
      <c r="AC422" s="269"/>
      <c r="AD422" s="270"/>
    </row>
    <row r="423" spans="1:30">
      <c r="A423" s="169"/>
      <c r="B423" s="220"/>
      <c r="C423" s="262"/>
      <c r="D423" s="392"/>
      <c r="E423" s="393"/>
      <c r="F423" s="103"/>
      <c r="G423" s="84"/>
      <c r="H423" s="84"/>
      <c r="I423" s="84"/>
      <c r="J423" s="84"/>
      <c r="K423" s="84"/>
      <c r="L423" s="84"/>
      <c r="M423" s="84"/>
      <c r="N423" s="84"/>
      <c r="O423" s="84"/>
      <c r="P423" s="84"/>
      <c r="Q423" s="84"/>
      <c r="R423" s="84"/>
      <c r="S423" s="84"/>
      <c r="T423" s="84"/>
      <c r="U423" s="84"/>
      <c r="V423" s="84"/>
      <c r="W423" s="84"/>
      <c r="X423" s="84"/>
      <c r="Y423" s="84"/>
      <c r="Z423" s="84"/>
      <c r="AA423" s="108"/>
      <c r="AB423" s="290"/>
      <c r="AC423" s="291"/>
      <c r="AD423" s="292"/>
    </row>
    <row r="424" spans="1:30">
      <c r="A424" s="83"/>
      <c r="B424" s="180"/>
      <c r="C424" s="257"/>
      <c r="D424" s="258"/>
      <c r="E424" s="335"/>
      <c r="F424" s="72"/>
      <c r="G424" s="140"/>
      <c r="H424" s="140"/>
      <c r="I424" s="140"/>
      <c r="J424" s="140"/>
      <c r="K424" s="140"/>
      <c r="L424" s="140"/>
      <c r="M424" s="140"/>
      <c r="N424" s="140"/>
      <c r="O424" s="140"/>
      <c r="P424" s="140"/>
      <c r="Q424" s="140"/>
      <c r="R424" s="140"/>
      <c r="S424" s="140"/>
      <c r="T424" s="140"/>
      <c r="U424" s="140"/>
      <c r="V424" s="140"/>
      <c r="W424" s="140"/>
      <c r="X424" s="140"/>
      <c r="Y424" s="140"/>
      <c r="Z424" s="140"/>
      <c r="AA424" s="73"/>
      <c r="AB424" s="275"/>
      <c r="AC424" s="276"/>
      <c r="AD424" s="277"/>
    </row>
    <row r="425" spans="1:30">
      <c r="A425" s="83"/>
      <c r="B425" s="180"/>
      <c r="C425" s="257"/>
      <c r="D425" s="258"/>
      <c r="E425" s="335"/>
      <c r="F425" s="72"/>
      <c r="G425" s="140"/>
      <c r="H425" s="140"/>
      <c r="I425" s="140"/>
      <c r="J425" s="140"/>
      <c r="K425" s="140"/>
      <c r="L425" s="140"/>
      <c r="M425" s="140"/>
      <c r="N425" s="140"/>
      <c r="O425" s="140"/>
      <c r="P425" s="140"/>
      <c r="Q425" s="140"/>
      <c r="R425" s="140"/>
      <c r="S425" s="140"/>
      <c r="T425" s="140"/>
      <c r="U425" s="140"/>
      <c r="V425" s="140"/>
      <c r="W425" s="140"/>
      <c r="X425" s="140"/>
      <c r="Y425" s="140"/>
      <c r="Z425" s="140"/>
      <c r="AA425" s="73"/>
      <c r="AB425" s="275"/>
      <c r="AC425" s="276"/>
      <c r="AD425" s="277"/>
    </row>
    <row r="426" spans="1:30" ht="13.5" customHeight="1">
      <c r="A426" s="83"/>
      <c r="B426" s="82">
        <v>19</v>
      </c>
      <c r="C426" s="1301" t="s">
        <v>875</v>
      </c>
      <c r="D426" s="1504" t="s">
        <v>866</v>
      </c>
      <c r="E426" s="1798" t="s">
        <v>1019</v>
      </c>
      <c r="F426" s="72"/>
      <c r="G426" s="1096" t="s">
        <v>114</v>
      </c>
      <c r="H426" s="1096"/>
      <c r="I426" s="1096"/>
      <c r="J426" s="1096"/>
      <c r="K426" s="1096"/>
      <c r="L426" s="1096"/>
      <c r="M426" s="1906"/>
      <c r="N426" s="1174" t="s">
        <v>642</v>
      </c>
      <c r="O426" s="1175"/>
      <c r="P426" s="1175"/>
      <c r="Q426" s="1175"/>
      <c r="R426" s="1175"/>
      <c r="S426" s="1175"/>
      <c r="T426" s="1175"/>
      <c r="U426" s="1175"/>
      <c r="V426" s="1176"/>
      <c r="W426" s="140"/>
      <c r="X426" s="140"/>
      <c r="Y426" s="140"/>
      <c r="Z426" s="140"/>
      <c r="AA426" s="73"/>
      <c r="AB426" s="2101" t="s">
        <v>885</v>
      </c>
      <c r="AC426" s="2102"/>
      <c r="AD426" s="2103"/>
    </row>
    <row r="427" spans="1:30">
      <c r="A427" s="83"/>
      <c r="B427" s="82"/>
      <c r="C427" s="1301"/>
      <c r="D427" s="1504"/>
      <c r="E427" s="1798"/>
      <c r="F427" s="72"/>
      <c r="G427" s="1096"/>
      <c r="H427" s="1096"/>
      <c r="I427" s="1096"/>
      <c r="J427" s="1096"/>
      <c r="K427" s="1096"/>
      <c r="L427" s="1096"/>
      <c r="M427" s="1906"/>
      <c r="N427" s="1177"/>
      <c r="O427" s="1178"/>
      <c r="P427" s="1178"/>
      <c r="Q427" s="1178"/>
      <c r="R427" s="1178"/>
      <c r="S427" s="1178"/>
      <c r="T427" s="1178"/>
      <c r="U427" s="1178"/>
      <c r="V427" s="1179"/>
      <c r="W427" s="140"/>
      <c r="X427" s="140"/>
      <c r="Y427" s="140"/>
      <c r="Z427" s="140"/>
      <c r="AA427" s="73"/>
      <c r="AB427" s="2101"/>
      <c r="AC427" s="2102"/>
      <c r="AD427" s="2103"/>
    </row>
    <row r="428" spans="1:30">
      <c r="A428" s="83"/>
      <c r="B428" s="82"/>
      <c r="C428" s="1301"/>
      <c r="D428" s="1504"/>
      <c r="E428" s="1798"/>
      <c r="F428" s="72"/>
      <c r="G428" s="140"/>
      <c r="H428" s="140"/>
      <c r="I428" s="140"/>
      <c r="J428" s="140"/>
      <c r="K428" s="140"/>
      <c r="L428" s="140"/>
      <c r="M428" s="140"/>
      <c r="N428" s="278" t="s">
        <v>643</v>
      </c>
      <c r="O428" s="140"/>
      <c r="P428" s="140"/>
      <c r="Q428" s="140"/>
      <c r="R428" s="140"/>
      <c r="S428" s="140"/>
      <c r="T428" s="140"/>
      <c r="U428" s="140"/>
      <c r="V428" s="140"/>
      <c r="W428" s="140"/>
      <c r="X428" s="140"/>
      <c r="Y428" s="140"/>
      <c r="Z428" s="140"/>
      <c r="AA428" s="73"/>
      <c r="AB428" s="2101"/>
      <c r="AC428" s="2102"/>
      <c r="AD428" s="2103"/>
    </row>
    <row r="429" spans="1:30">
      <c r="A429" s="83"/>
      <c r="B429" s="82"/>
      <c r="C429" s="267"/>
      <c r="D429" s="258"/>
      <c r="E429" s="1798"/>
      <c r="F429" s="72"/>
      <c r="AA429" s="73"/>
      <c r="AB429" s="295"/>
      <c r="AC429" s="296"/>
      <c r="AD429" s="297"/>
    </row>
    <row r="430" spans="1:30">
      <c r="A430" s="83"/>
      <c r="B430" s="82"/>
      <c r="C430" s="267"/>
      <c r="D430" s="258"/>
      <c r="E430" s="1798"/>
      <c r="F430" s="72"/>
      <c r="H430" s="1" t="s">
        <v>35</v>
      </c>
      <c r="M430" s="1" t="s">
        <v>36</v>
      </c>
      <c r="O430" s="88"/>
      <c r="P430" s="88"/>
      <c r="Q430" s="298"/>
      <c r="R430" s="298"/>
      <c r="S430" s="298"/>
      <c r="T430" s="298"/>
      <c r="U430" s="298"/>
      <c r="V430" s="298"/>
      <c r="W430" s="298"/>
      <c r="AA430" s="73"/>
      <c r="AB430" s="295"/>
      <c r="AC430" s="296"/>
      <c r="AD430" s="297"/>
    </row>
    <row r="431" spans="1:30">
      <c r="A431" s="81"/>
      <c r="B431" s="180"/>
      <c r="C431" s="257"/>
      <c r="D431" s="258"/>
      <c r="E431" s="1798"/>
      <c r="F431" s="72"/>
      <c r="H431" s="1591" t="s">
        <v>26</v>
      </c>
      <c r="I431" s="1592"/>
      <c r="J431" s="1596" t="s">
        <v>340</v>
      </c>
      <c r="K431" s="1596"/>
      <c r="M431" s="1591" t="s">
        <v>26</v>
      </c>
      <c r="N431" s="1592"/>
      <c r="O431" s="1591" t="s">
        <v>340</v>
      </c>
      <c r="P431" s="1592"/>
      <c r="Q431" s="298"/>
      <c r="R431" s="1591" t="s">
        <v>342</v>
      </c>
      <c r="S431" s="2109"/>
      <c r="T431" s="2109"/>
      <c r="U431" s="2109"/>
      <c r="V431" s="2109"/>
      <c r="W431" s="1592"/>
      <c r="AA431" s="73"/>
      <c r="AB431" s="295"/>
      <c r="AC431" s="296"/>
      <c r="AD431" s="297"/>
    </row>
    <row r="432" spans="1:30">
      <c r="A432" s="81"/>
      <c r="B432" s="180"/>
      <c r="C432" s="257"/>
      <c r="D432" s="258"/>
      <c r="E432" s="1798"/>
      <c r="F432" s="72"/>
      <c r="H432" s="1593"/>
      <c r="I432" s="1594"/>
      <c r="J432" s="1601" t="s">
        <v>341</v>
      </c>
      <c r="K432" s="1601"/>
      <c r="M432" s="1593"/>
      <c r="N432" s="1594"/>
      <c r="O432" s="1593" t="s">
        <v>341</v>
      </c>
      <c r="P432" s="1594"/>
      <c r="Q432" s="298"/>
      <c r="R432" s="1593" t="s">
        <v>343</v>
      </c>
      <c r="S432" s="2112"/>
      <c r="T432" s="2112"/>
      <c r="U432" s="2112"/>
      <c r="V432" s="2112"/>
      <c r="W432" s="1594"/>
      <c r="AA432" s="73"/>
      <c r="AB432" s="295"/>
      <c r="AC432" s="296"/>
      <c r="AD432" s="297"/>
    </row>
    <row r="433" spans="1:30">
      <c r="A433" s="81"/>
      <c r="B433" s="180"/>
      <c r="C433" s="257"/>
      <c r="D433" s="258"/>
      <c r="E433" s="81"/>
      <c r="F433" s="72"/>
      <c r="H433" s="1526" t="s">
        <v>27</v>
      </c>
      <c r="I433" s="1526"/>
      <c r="J433" s="2106">
        <f>SUM(管理運営!L66:Q66)</f>
        <v>0</v>
      </c>
      <c r="K433" s="2106"/>
      <c r="M433" s="1526" t="s">
        <v>27</v>
      </c>
      <c r="N433" s="1526"/>
      <c r="O433" s="2104">
        <f>SUM(管理運営!U66:Z66)</f>
        <v>0</v>
      </c>
      <c r="P433" s="2105"/>
      <c r="Q433" s="298"/>
      <c r="R433" s="972" t="s">
        <v>184</v>
      </c>
      <c r="S433" s="972"/>
      <c r="T433" s="972"/>
      <c r="U433" s="972"/>
      <c r="V433" s="1587">
        <f>ROUNDDOWN((J433+O433)/3,1)</f>
        <v>0</v>
      </c>
      <c r="W433" s="1588"/>
      <c r="Z433" s="298"/>
      <c r="AA433" s="73"/>
      <c r="AB433" s="295"/>
      <c r="AC433" s="296"/>
      <c r="AD433" s="297"/>
    </row>
    <row r="434" spans="1:30">
      <c r="A434" s="81"/>
      <c r="B434" s="180"/>
      <c r="C434" s="257"/>
      <c r="D434" s="258"/>
      <c r="E434" s="1085" t="s">
        <v>952</v>
      </c>
      <c r="F434" s="72"/>
      <c r="H434" s="1526" t="s">
        <v>28</v>
      </c>
      <c r="I434" s="1526"/>
      <c r="J434" s="2106">
        <f>SUM(管理運営!L67:Q67)</f>
        <v>0</v>
      </c>
      <c r="K434" s="2106"/>
      <c r="M434" s="1526" t="s">
        <v>28</v>
      </c>
      <c r="N434" s="1526"/>
      <c r="O434" s="2104">
        <f>SUM(管理運営!U67:Z67)</f>
        <v>0</v>
      </c>
      <c r="P434" s="2105"/>
      <c r="Q434" s="298"/>
      <c r="R434" s="1572" t="s">
        <v>192</v>
      </c>
      <c r="S434" s="1572"/>
      <c r="T434" s="1572"/>
      <c r="U434" s="1572"/>
      <c r="V434" s="1574">
        <f>ROUNDDOWN((J434+J435+O434+O435)/6,1)</f>
        <v>0</v>
      </c>
      <c r="W434" s="1575"/>
      <c r="Z434" s="298"/>
      <c r="AA434" s="73"/>
      <c r="AB434" s="295"/>
      <c r="AC434" s="296"/>
      <c r="AD434" s="297"/>
    </row>
    <row r="435" spans="1:30">
      <c r="A435" s="81"/>
      <c r="B435" s="180"/>
      <c r="C435" s="257"/>
      <c r="D435" s="258"/>
      <c r="E435" s="1085"/>
      <c r="F435" s="72"/>
      <c r="H435" s="1526" t="s">
        <v>29</v>
      </c>
      <c r="I435" s="1526"/>
      <c r="J435" s="2106">
        <f>SUM(管理運営!L68:Q68)</f>
        <v>0</v>
      </c>
      <c r="K435" s="2106"/>
      <c r="M435" s="1526" t="s">
        <v>29</v>
      </c>
      <c r="N435" s="1526"/>
      <c r="O435" s="2104">
        <f>SUM(管理運営!U68:Z68)</f>
        <v>0</v>
      </c>
      <c r="P435" s="2105"/>
      <c r="Q435" s="298"/>
      <c r="R435" s="1572"/>
      <c r="S435" s="1572"/>
      <c r="T435" s="1572"/>
      <c r="U435" s="1572"/>
      <c r="V435" s="1589"/>
      <c r="W435" s="1590"/>
      <c r="Z435" s="298"/>
      <c r="AA435" s="73"/>
      <c r="AB435" s="295"/>
      <c r="AC435" s="296"/>
      <c r="AD435" s="297"/>
    </row>
    <row r="436" spans="1:30">
      <c r="A436" s="81"/>
      <c r="B436" s="180"/>
      <c r="C436" s="257"/>
      <c r="D436" s="258"/>
      <c r="E436" s="1085"/>
      <c r="F436" s="72"/>
      <c r="H436" s="2188" t="s">
        <v>649</v>
      </c>
      <c r="I436" s="2188"/>
      <c r="J436" s="2106">
        <f>SUM(管理運営!I69)</f>
        <v>0</v>
      </c>
      <c r="K436" s="2106"/>
      <c r="M436" s="2188" t="s">
        <v>649</v>
      </c>
      <c r="N436" s="2188"/>
      <c r="O436" s="2104">
        <f>SUM(管理運営!R69)</f>
        <v>0</v>
      </c>
      <c r="P436" s="2105"/>
      <c r="Q436" s="298"/>
      <c r="R436" s="2189" t="s">
        <v>650</v>
      </c>
      <c r="S436" s="2190"/>
      <c r="T436" s="2190"/>
      <c r="U436" s="2191"/>
      <c r="V436" s="1574">
        <f>ROUNDDOWN((J436+J437+O436+O437)/15,1)</f>
        <v>0</v>
      </c>
      <c r="W436" s="1575"/>
      <c r="Z436" s="298"/>
      <c r="AA436" s="73"/>
      <c r="AB436" s="295"/>
      <c r="AC436" s="296"/>
      <c r="AD436" s="297"/>
    </row>
    <row r="437" spans="1:30">
      <c r="A437" s="81"/>
      <c r="B437" s="180"/>
      <c r="C437" s="257"/>
      <c r="D437" s="258"/>
      <c r="E437" s="1085"/>
      <c r="F437" s="72"/>
      <c r="H437" s="1526" t="s">
        <v>30</v>
      </c>
      <c r="I437" s="1526"/>
      <c r="J437" s="2106">
        <f>SUM(管理運営!I70:Q70)</f>
        <v>0</v>
      </c>
      <c r="K437" s="2106"/>
      <c r="M437" s="1526" t="s">
        <v>30</v>
      </c>
      <c r="N437" s="1526"/>
      <c r="O437" s="2104">
        <f>SUM(管理運営!R70:Z70)</f>
        <v>0</v>
      </c>
      <c r="P437" s="2105"/>
      <c r="Q437" s="298"/>
      <c r="R437" s="2192"/>
      <c r="S437" s="2193"/>
      <c r="T437" s="2193"/>
      <c r="U437" s="2194"/>
      <c r="V437" s="1589"/>
      <c r="W437" s="1590"/>
      <c r="Z437" s="298"/>
      <c r="AA437" s="73"/>
      <c r="AB437" s="295"/>
      <c r="AC437" s="296"/>
      <c r="AD437" s="297"/>
    </row>
    <row r="438" spans="1:30">
      <c r="A438" s="81"/>
      <c r="B438" s="180"/>
      <c r="C438" s="257"/>
      <c r="D438" s="258"/>
      <c r="E438" s="1085"/>
      <c r="F438" s="72"/>
      <c r="H438" s="1526" t="s">
        <v>31</v>
      </c>
      <c r="I438" s="1526"/>
      <c r="J438" s="2106">
        <f>SUM(管理運営!I71:Q71)</f>
        <v>0</v>
      </c>
      <c r="K438" s="2106"/>
      <c r="M438" s="1526" t="s">
        <v>31</v>
      </c>
      <c r="N438" s="1526"/>
      <c r="O438" s="2104">
        <f>SUM(管理運営!R71:Z71)</f>
        <v>0</v>
      </c>
      <c r="P438" s="2105"/>
      <c r="Q438" s="298"/>
      <c r="R438" s="1572" t="s">
        <v>193</v>
      </c>
      <c r="S438" s="1572"/>
      <c r="T438" s="1572"/>
      <c r="U438" s="1572"/>
      <c r="V438" s="1574">
        <f>ROUNDDOWN((J438+J439+O438+O439)/30,1)</f>
        <v>0</v>
      </c>
      <c r="W438" s="1575"/>
      <c r="Z438" s="298"/>
      <c r="AA438" s="73"/>
      <c r="AB438" s="295"/>
      <c r="AC438" s="296"/>
      <c r="AD438" s="297"/>
    </row>
    <row r="439" spans="1:30" ht="13.8" thickBot="1">
      <c r="A439" s="81"/>
      <c r="B439" s="180"/>
      <c r="C439" s="257"/>
      <c r="D439" s="258"/>
      <c r="E439" s="1085"/>
      <c r="F439" s="72"/>
      <c r="H439" s="1581" t="s">
        <v>32</v>
      </c>
      <c r="I439" s="1581"/>
      <c r="J439" s="2106">
        <f>SUM(管理運営!I72:Q72)</f>
        <v>0</v>
      </c>
      <c r="K439" s="2106"/>
      <c r="M439" s="1581" t="s">
        <v>32</v>
      </c>
      <c r="N439" s="1581"/>
      <c r="O439" s="2104">
        <f>SUM(管理運営!R72:Z72)</f>
        <v>0</v>
      </c>
      <c r="P439" s="2105"/>
      <c r="Q439" s="298"/>
      <c r="R439" s="1573"/>
      <c r="S439" s="1573"/>
      <c r="T439" s="1573"/>
      <c r="U439" s="1573"/>
      <c r="V439" s="2117"/>
      <c r="W439" s="2118"/>
      <c r="Z439" s="298"/>
      <c r="AA439" s="73"/>
      <c r="AB439" s="295"/>
      <c r="AC439" s="296"/>
      <c r="AD439" s="297"/>
    </row>
    <row r="440" spans="1:30" ht="13.8" thickTop="1">
      <c r="A440" s="81"/>
      <c r="B440" s="180"/>
      <c r="C440" s="257"/>
      <c r="D440" s="258"/>
      <c r="E440" s="1085"/>
      <c r="F440" s="72"/>
      <c r="H440" s="1559" t="s">
        <v>347</v>
      </c>
      <c r="I440" s="1560"/>
      <c r="J440" s="2115">
        <f>SUM(J433:K439)</f>
        <v>0</v>
      </c>
      <c r="K440" s="2116"/>
      <c r="L440" s="131"/>
      <c r="M440" s="1559" t="s">
        <v>347</v>
      </c>
      <c r="N440" s="1560"/>
      <c r="O440" s="2115">
        <f>SUM(O433:P439)</f>
        <v>0</v>
      </c>
      <c r="P440" s="2116"/>
      <c r="Q440" s="298"/>
      <c r="R440" s="1563" t="s">
        <v>0</v>
      </c>
      <c r="S440" s="1563"/>
      <c r="T440" s="1563"/>
      <c r="U440" s="1563"/>
      <c r="V440" s="2113">
        <f>IF(ROUND(SUM(V433:W439),0)=0,0,IF(ROUND(SUM(V433:W439),0)&lt;2,2,ROUND(SUM(V433:W439),0)))</f>
        <v>0</v>
      </c>
      <c r="W440" s="2114"/>
      <c r="Z440" s="298"/>
      <c r="AA440" s="73"/>
      <c r="AB440" s="295"/>
      <c r="AC440" s="296"/>
      <c r="AD440" s="297"/>
    </row>
    <row r="441" spans="1:30">
      <c r="A441" s="81"/>
      <c r="B441" s="180"/>
      <c r="C441" s="257"/>
      <c r="D441" s="258"/>
      <c r="E441" s="1085"/>
      <c r="F441" s="72"/>
      <c r="Q441" s="131"/>
      <c r="R441" s="131"/>
      <c r="S441" s="298"/>
      <c r="T441" s="298"/>
      <c r="U441" s="298"/>
      <c r="V441" s="298"/>
      <c r="W441" s="298"/>
      <c r="Z441" s="298"/>
      <c r="AA441" s="73"/>
      <c r="AB441" s="295"/>
      <c r="AC441" s="296"/>
      <c r="AD441" s="297"/>
    </row>
    <row r="442" spans="1:30">
      <c r="A442" s="81"/>
      <c r="B442" s="180"/>
      <c r="C442" s="257"/>
      <c r="D442" s="258"/>
      <c r="E442" s="1085"/>
      <c r="F442" s="72"/>
      <c r="G442" s="140" t="s">
        <v>753</v>
      </c>
      <c r="H442" s="140"/>
      <c r="I442" s="140"/>
      <c r="J442" s="140"/>
      <c r="K442" s="140"/>
      <c r="L442" s="140"/>
      <c r="M442" s="140"/>
      <c r="N442" s="140"/>
      <c r="O442" s="140"/>
      <c r="P442" s="140"/>
      <c r="T442" s="298"/>
      <c r="U442" s="298"/>
      <c r="V442" s="298"/>
      <c r="W442" s="298"/>
      <c r="X442" s="298"/>
      <c r="Y442" s="298"/>
      <c r="Z442" s="298"/>
      <c r="AA442" s="73"/>
      <c r="AB442" s="295"/>
      <c r="AC442" s="296"/>
      <c r="AD442" s="297"/>
    </row>
    <row r="443" spans="1:30">
      <c r="A443" s="81"/>
      <c r="B443" s="180"/>
      <c r="C443" s="257"/>
      <c r="D443" s="258"/>
      <c r="E443" s="1085"/>
      <c r="F443" s="72"/>
      <c r="G443" s="140"/>
      <c r="H443" s="1597" t="s">
        <v>754</v>
      </c>
      <c r="I443" s="1598"/>
      <c r="J443" s="1598"/>
      <c r="K443" s="1598"/>
      <c r="L443" s="1598"/>
      <c r="M443" s="1598"/>
      <c r="N443" s="1598"/>
      <c r="O443" s="1598"/>
      <c r="P443" s="1599"/>
      <c r="Q443" s="2195">
        <f>V440</f>
        <v>0</v>
      </c>
      <c r="R443" s="2085"/>
      <c r="S443" s="923" t="s">
        <v>138</v>
      </c>
      <c r="T443" s="298"/>
      <c r="U443" s="298"/>
      <c r="V443" s="298"/>
      <c r="W443" s="298"/>
      <c r="X443" s="298"/>
      <c r="Y443" s="298"/>
      <c r="Z443" s="298"/>
      <c r="AA443" s="73"/>
      <c r="AB443" s="295"/>
      <c r="AC443" s="296"/>
      <c r="AD443" s="297"/>
    </row>
    <row r="444" spans="1:30">
      <c r="A444" s="81"/>
      <c r="B444" s="180"/>
      <c r="C444" s="257"/>
      <c r="D444" s="258"/>
      <c r="E444" s="81"/>
      <c r="F444" s="72"/>
      <c r="H444" s="1597" t="s">
        <v>755</v>
      </c>
      <c r="I444" s="1598"/>
      <c r="J444" s="1598"/>
      <c r="K444" s="1598"/>
      <c r="L444" s="1598"/>
      <c r="M444" s="1598"/>
      <c r="N444" s="1598"/>
      <c r="O444" s="1598"/>
      <c r="P444" s="1599"/>
      <c r="Q444" s="2084" t="str">
        <f>Q300</f>
        <v/>
      </c>
      <c r="R444" s="2085"/>
      <c r="S444" s="923" t="s">
        <v>138</v>
      </c>
      <c r="T444" s="298"/>
      <c r="U444" s="298"/>
      <c r="V444" s="298"/>
      <c r="W444" s="298"/>
      <c r="X444" s="298"/>
      <c r="Y444" s="298"/>
      <c r="Z444" s="298"/>
      <c r="AA444" s="73"/>
      <c r="AB444" s="295"/>
      <c r="AC444" s="296"/>
      <c r="AD444" s="297"/>
    </row>
    <row r="445" spans="1:30">
      <c r="A445" s="81"/>
      <c r="B445" s="180"/>
      <c r="C445" s="257"/>
      <c r="D445" s="258"/>
      <c r="E445" s="81"/>
      <c r="F445" s="72"/>
      <c r="H445" s="1597" t="s">
        <v>756</v>
      </c>
      <c r="I445" s="1598"/>
      <c r="J445" s="1598"/>
      <c r="K445" s="1598"/>
      <c r="L445" s="1598"/>
      <c r="M445" s="1598"/>
      <c r="N445" s="1598"/>
      <c r="O445" s="1598"/>
      <c r="P445" s="1599"/>
      <c r="Q445" s="2084" t="str">
        <f>Q301</f>
        <v/>
      </c>
      <c r="R445" s="2085"/>
      <c r="S445" s="923" t="s">
        <v>138</v>
      </c>
      <c r="T445" s="298"/>
      <c r="U445" s="298"/>
      <c r="V445" s="298"/>
      <c r="W445" s="298"/>
      <c r="X445" s="298"/>
      <c r="Y445" s="298"/>
      <c r="Z445" s="298"/>
      <c r="AA445" s="73"/>
      <c r="AB445" s="295"/>
      <c r="AC445" s="296"/>
      <c r="AD445" s="297"/>
    </row>
    <row r="446" spans="1:30">
      <c r="A446" s="81"/>
      <c r="B446" s="180"/>
      <c r="C446" s="257"/>
      <c r="D446" s="258"/>
      <c r="E446" s="81"/>
      <c r="F446" s="72"/>
      <c r="H446" s="1597" t="s">
        <v>1002</v>
      </c>
      <c r="I446" s="1598"/>
      <c r="J446" s="1598"/>
      <c r="K446" s="1598"/>
      <c r="L446" s="1598"/>
      <c r="M446" s="1598"/>
      <c r="N446" s="1598"/>
      <c r="O446" s="1598"/>
      <c r="P446" s="1599"/>
      <c r="Q446" s="2084" t="str">
        <f>Q302</f>
        <v/>
      </c>
      <c r="R446" s="2085"/>
      <c r="S446" s="923" t="s">
        <v>138</v>
      </c>
      <c r="T446" s="298"/>
      <c r="U446" s="298"/>
      <c r="V446" s="298"/>
      <c r="W446" s="298"/>
      <c r="X446" s="298"/>
      <c r="Y446" s="298"/>
      <c r="Z446" s="298"/>
      <c r="AA446" s="73"/>
      <c r="AB446" s="295"/>
      <c r="AC446" s="296"/>
      <c r="AD446" s="297"/>
    </row>
    <row r="447" spans="1:30">
      <c r="A447" s="81"/>
      <c r="B447" s="180"/>
      <c r="C447" s="257"/>
      <c r="D447" s="258"/>
      <c r="E447" s="81"/>
      <c r="F447" s="72"/>
      <c r="H447" s="1597" t="s">
        <v>1003</v>
      </c>
      <c r="I447" s="1598"/>
      <c r="J447" s="1598"/>
      <c r="K447" s="1598"/>
      <c r="L447" s="1598"/>
      <c r="M447" s="1598"/>
      <c r="N447" s="1598"/>
      <c r="O447" s="1598"/>
      <c r="P447" s="1599"/>
      <c r="Q447" s="2084" t="str">
        <f>Q303</f>
        <v/>
      </c>
      <c r="R447" s="2085"/>
      <c r="S447" s="923" t="s">
        <v>138</v>
      </c>
      <c r="T447" s="298"/>
      <c r="U447" s="298"/>
      <c r="V447" s="298"/>
      <c r="W447" s="298"/>
      <c r="X447" s="298"/>
      <c r="Y447" s="298"/>
      <c r="Z447" s="298"/>
      <c r="AA447" s="73"/>
      <c r="AB447" s="295"/>
      <c r="AC447" s="296"/>
      <c r="AD447" s="297"/>
    </row>
    <row r="448" spans="1:30">
      <c r="A448" s="81"/>
      <c r="B448" s="180"/>
      <c r="C448" s="257"/>
      <c r="D448" s="258"/>
      <c r="E448" s="81"/>
      <c r="F448" s="72"/>
      <c r="H448" s="1597" t="s">
        <v>33</v>
      </c>
      <c r="I448" s="1598"/>
      <c r="J448" s="1598"/>
      <c r="K448" s="1598"/>
      <c r="L448" s="1598"/>
      <c r="M448" s="1598"/>
      <c r="N448" s="1598"/>
      <c r="O448" s="1598"/>
      <c r="P448" s="1599"/>
      <c r="Q448" s="2084" t="str">
        <f>IF(SUM(Q443:R447)=0,"",SUM(Q443:R447))</f>
        <v/>
      </c>
      <c r="R448" s="2085"/>
      <c r="S448" s="923" t="s">
        <v>138</v>
      </c>
      <c r="T448" s="298"/>
      <c r="U448" s="298"/>
      <c r="V448" s="298"/>
      <c r="W448" s="298"/>
      <c r="X448" s="298"/>
      <c r="Y448" s="298"/>
      <c r="Z448" s="298"/>
      <c r="AA448" s="73"/>
      <c r="AB448" s="295"/>
      <c r="AC448" s="296"/>
      <c r="AD448" s="297"/>
    </row>
    <row r="449" spans="1:30">
      <c r="A449" s="81"/>
      <c r="B449" s="180"/>
      <c r="C449" s="257"/>
      <c r="D449" s="258"/>
      <c r="E449" s="81"/>
      <c r="F449" s="72"/>
      <c r="H449" s="246"/>
      <c r="I449" s="246"/>
      <c r="J449" s="246"/>
      <c r="K449" s="246"/>
      <c r="L449" s="246"/>
      <c r="M449" s="246"/>
      <c r="N449" s="246"/>
      <c r="O449" s="246"/>
      <c r="P449" s="246"/>
      <c r="Q449" s="125"/>
      <c r="R449" s="125"/>
      <c r="S449" s="140"/>
      <c r="T449" s="298"/>
      <c r="U449" s="298"/>
      <c r="V449" s="298"/>
      <c r="W449" s="298"/>
      <c r="X449" s="298"/>
      <c r="Y449" s="298"/>
      <c r="Z449" s="298"/>
      <c r="AA449" s="73"/>
      <c r="AB449" s="295"/>
      <c r="AC449" s="296"/>
      <c r="AD449" s="297"/>
    </row>
    <row r="450" spans="1:30">
      <c r="A450" s="81"/>
      <c r="B450" s="180"/>
      <c r="C450" s="257"/>
      <c r="D450" s="258"/>
      <c r="E450" s="81"/>
      <c r="F450" s="72"/>
      <c r="G450" s="137" t="s">
        <v>757</v>
      </c>
      <c r="T450" s="298"/>
      <c r="U450" s="298"/>
      <c r="V450" s="298"/>
      <c r="W450" s="298"/>
      <c r="X450" s="298"/>
      <c r="Y450" s="298"/>
      <c r="Z450" s="298"/>
      <c r="AA450" s="73"/>
      <c r="AB450" s="295"/>
      <c r="AC450" s="296"/>
      <c r="AD450" s="297"/>
    </row>
    <row r="451" spans="1:30">
      <c r="A451" s="81"/>
      <c r="B451" s="180"/>
      <c r="C451" s="257"/>
      <c r="D451" s="258"/>
      <c r="E451" s="81"/>
      <c r="F451" s="72"/>
      <c r="G451" s="140"/>
      <c r="H451" s="2073" t="s">
        <v>614</v>
      </c>
      <c r="I451" s="2074"/>
      <c r="J451" s="2074"/>
      <c r="K451" s="2074"/>
      <c r="L451" s="2074"/>
      <c r="M451" s="2074"/>
      <c r="N451" s="2074"/>
      <c r="O451" s="2074"/>
      <c r="P451" s="2075"/>
      <c r="Q451" s="2084" t="str">
        <f>Q308</f>
        <v/>
      </c>
      <c r="R451" s="2085"/>
      <c r="S451" s="923" t="s">
        <v>138</v>
      </c>
      <c r="T451" s="298"/>
      <c r="U451" s="298"/>
      <c r="V451" s="298"/>
      <c r="W451" s="298"/>
      <c r="X451" s="298"/>
      <c r="Y451" s="298"/>
      <c r="Z451" s="298"/>
      <c r="AA451" s="73"/>
      <c r="AB451" s="295"/>
      <c r="AC451" s="296"/>
      <c r="AD451" s="297"/>
    </row>
    <row r="452" spans="1:30">
      <c r="A452" s="81"/>
      <c r="B452" s="180"/>
      <c r="C452" s="257"/>
      <c r="D452" s="258"/>
      <c r="E452" s="81"/>
      <c r="F452" s="72"/>
      <c r="G452" s="140"/>
      <c r="H452" s="2073" t="s">
        <v>759</v>
      </c>
      <c r="I452" s="2074"/>
      <c r="J452" s="2074"/>
      <c r="K452" s="2074"/>
      <c r="L452" s="2074"/>
      <c r="M452" s="2074"/>
      <c r="N452" s="2074"/>
      <c r="O452" s="2074"/>
      <c r="P452" s="2075"/>
      <c r="Q452" s="2084" t="str">
        <f>Q309</f>
        <v/>
      </c>
      <c r="R452" s="2085"/>
      <c r="S452" s="923" t="s">
        <v>138</v>
      </c>
      <c r="T452" s="298"/>
      <c r="U452" s="298"/>
      <c r="V452" s="298"/>
      <c r="W452" s="298"/>
      <c r="X452" s="298"/>
      <c r="Y452" s="298"/>
      <c r="Z452" s="298"/>
      <c r="AA452" s="73"/>
      <c r="AB452" s="295"/>
      <c r="AC452" s="296"/>
      <c r="AD452" s="297"/>
    </row>
    <row r="453" spans="1:30">
      <c r="A453" s="81"/>
      <c r="B453" s="180"/>
      <c r="C453" s="257"/>
      <c r="D453" s="258"/>
      <c r="E453" s="81"/>
      <c r="F453" s="72"/>
      <c r="H453" s="2073" t="s">
        <v>33</v>
      </c>
      <c r="I453" s="2074"/>
      <c r="J453" s="2074"/>
      <c r="K453" s="2074"/>
      <c r="L453" s="2074"/>
      <c r="M453" s="2074"/>
      <c r="N453" s="2074"/>
      <c r="O453" s="2074"/>
      <c r="P453" s="2075"/>
      <c r="Q453" s="2084" t="str">
        <f>IF(SUM(Q451:R452)=0,"",SUM(Q451:R452))</f>
        <v/>
      </c>
      <c r="R453" s="2085"/>
      <c r="S453" s="923" t="s">
        <v>138</v>
      </c>
      <c r="T453" s="298"/>
      <c r="U453" s="298"/>
      <c r="V453" s="298"/>
      <c r="W453" s="298"/>
      <c r="X453" s="298"/>
      <c r="Y453" s="298"/>
      <c r="Z453" s="298"/>
      <c r="AA453" s="73"/>
      <c r="AB453" s="295"/>
      <c r="AC453" s="296"/>
      <c r="AD453" s="297"/>
    </row>
    <row r="454" spans="1:30">
      <c r="A454" s="81"/>
      <c r="B454" s="180"/>
      <c r="C454" s="257"/>
      <c r="D454" s="258"/>
      <c r="E454" s="81"/>
      <c r="F454" s="72"/>
      <c r="Q454" s="131"/>
      <c r="R454" s="131"/>
      <c r="S454" s="298"/>
      <c r="T454" s="298"/>
      <c r="U454" s="298"/>
      <c r="V454" s="298"/>
      <c r="W454" s="298"/>
      <c r="X454" s="298"/>
      <c r="Y454" s="298"/>
      <c r="Z454" s="298"/>
      <c r="AA454" s="73"/>
      <c r="AB454" s="295"/>
      <c r="AC454" s="296"/>
      <c r="AD454" s="297"/>
    </row>
    <row r="455" spans="1:30" ht="6" customHeight="1">
      <c r="A455" s="169"/>
      <c r="B455" s="179"/>
      <c r="C455" s="262"/>
      <c r="D455" s="263"/>
      <c r="E455" s="169"/>
      <c r="F455" s="103"/>
      <c r="G455" s="84"/>
      <c r="H455" s="84"/>
      <c r="I455" s="84"/>
      <c r="J455" s="84"/>
      <c r="K455" s="84"/>
      <c r="L455" s="84"/>
      <c r="M455" s="84"/>
      <c r="N455" s="84"/>
      <c r="O455" s="84"/>
      <c r="P455" s="84"/>
      <c r="Q455" s="213"/>
      <c r="R455" s="213"/>
      <c r="S455" s="299"/>
      <c r="T455" s="299"/>
      <c r="U455" s="299"/>
      <c r="V455" s="299"/>
      <c r="W455" s="299"/>
      <c r="X455" s="299"/>
      <c r="Y455" s="299"/>
      <c r="Z455" s="299"/>
      <c r="AA455" s="108"/>
      <c r="AB455" s="300"/>
      <c r="AC455" s="301"/>
      <c r="AD455" s="302"/>
    </row>
    <row r="456" spans="1:30" ht="6" customHeight="1">
      <c r="A456" s="81"/>
      <c r="B456" s="180"/>
      <c r="C456" s="257"/>
      <c r="D456" s="258"/>
      <c r="E456" s="81"/>
      <c r="F456" s="72"/>
      <c r="Q456" s="131"/>
      <c r="R456" s="131"/>
      <c r="S456" s="298"/>
      <c r="T456" s="298"/>
      <c r="U456" s="298"/>
      <c r="V456" s="298"/>
      <c r="W456" s="298"/>
      <c r="X456" s="298"/>
      <c r="Y456" s="298"/>
      <c r="Z456" s="298"/>
      <c r="AA456" s="73"/>
      <c r="AB456" s="295"/>
      <c r="AC456" s="296"/>
      <c r="AD456" s="297"/>
    </row>
    <row r="457" spans="1:30" ht="13.5" customHeight="1">
      <c r="A457" s="81"/>
      <c r="B457" s="180">
        <v>20</v>
      </c>
      <c r="C457" s="1301" t="s">
        <v>876</v>
      </c>
      <c r="D457" s="1504" t="s">
        <v>868</v>
      </c>
      <c r="E457" s="1798" t="s">
        <v>1020</v>
      </c>
      <c r="F457" s="72"/>
      <c r="G457" s="1096" t="s">
        <v>114</v>
      </c>
      <c r="H457" s="1096"/>
      <c r="I457" s="1096"/>
      <c r="J457" s="1096"/>
      <c r="K457" s="1096"/>
      <c r="L457" s="1096"/>
      <c r="M457" s="1906"/>
      <c r="N457" s="1174" t="s">
        <v>642</v>
      </c>
      <c r="O457" s="1175"/>
      <c r="P457" s="1175"/>
      <c r="Q457" s="1175"/>
      <c r="R457" s="1175"/>
      <c r="S457" s="1175"/>
      <c r="T457" s="1175"/>
      <c r="U457" s="1175"/>
      <c r="V457" s="1176"/>
      <c r="W457" s="140"/>
      <c r="X457" s="140"/>
      <c r="Y457" s="140"/>
      <c r="Z457" s="140"/>
      <c r="AA457" s="73"/>
      <c r="AB457" s="2101" t="s">
        <v>885</v>
      </c>
      <c r="AC457" s="2102"/>
      <c r="AD457" s="2103"/>
    </row>
    <row r="458" spans="1:30">
      <c r="A458" s="81"/>
      <c r="B458" s="180"/>
      <c r="C458" s="1301"/>
      <c r="D458" s="1504"/>
      <c r="E458" s="1798"/>
      <c r="F458" s="72"/>
      <c r="G458" s="1096"/>
      <c r="H458" s="1096"/>
      <c r="I458" s="1096"/>
      <c r="J458" s="1096"/>
      <c r="K458" s="1096"/>
      <c r="L458" s="1096"/>
      <c r="M458" s="1906"/>
      <c r="N458" s="1177"/>
      <c r="O458" s="1178"/>
      <c r="P458" s="1178"/>
      <c r="Q458" s="1178"/>
      <c r="R458" s="1178"/>
      <c r="S458" s="1178"/>
      <c r="T458" s="1178"/>
      <c r="U458" s="1178"/>
      <c r="V458" s="1179"/>
      <c r="W458" s="140"/>
      <c r="X458" s="140"/>
      <c r="Y458" s="140"/>
      <c r="Z458" s="140"/>
      <c r="AA458" s="73"/>
      <c r="AB458" s="2101"/>
      <c r="AC458" s="2102"/>
      <c r="AD458" s="2103"/>
    </row>
    <row r="459" spans="1:30">
      <c r="A459" s="81"/>
      <c r="B459" s="180"/>
      <c r="C459" s="257"/>
      <c r="D459" s="1504"/>
      <c r="E459" s="1798"/>
      <c r="F459" s="72"/>
      <c r="G459" s="140"/>
      <c r="H459" s="140"/>
      <c r="I459" s="140"/>
      <c r="J459" s="140"/>
      <c r="K459" s="140"/>
      <c r="L459" s="140"/>
      <c r="M459" s="140"/>
      <c r="N459" s="278" t="s">
        <v>643</v>
      </c>
      <c r="O459" s="140"/>
      <c r="P459" s="140"/>
      <c r="Q459" s="140"/>
      <c r="R459" s="140"/>
      <c r="S459" s="140"/>
      <c r="T459" s="140"/>
      <c r="U459" s="140"/>
      <c r="V459" s="140"/>
      <c r="W459" s="140"/>
      <c r="X459" s="140"/>
      <c r="Y459" s="140"/>
      <c r="Z459" s="140"/>
      <c r="AA459" s="73"/>
      <c r="AB459" s="2101"/>
      <c r="AC459" s="2102"/>
      <c r="AD459" s="2103"/>
    </row>
    <row r="460" spans="1:30">
      <c r="A460" s="81"/>
      <c r="B460" s="180"/>
      <c r="C460" s="257"/>
      <c r="D460" s="1504"/>
      <c r="E460" s="1798"/>
      <c r="F460" s="72"/>
      <c r="AA460" s="73"/>
      <c r="AB460" s="295"/>
      <c r="AC460" s="296"/>
      <c r="AD460" s="297"/>
    </row>
    <row r="461" spans="1:30">
      <c r="A461" s="81"/>
      <c r="B461" s="180"/>
      <c r="C461" s="257"/>
      <c r="D461" s="1504"/>
      <c r="E461" s="1798"/>
      <c r="F461" s="72"/>
      <c r="G461" s="1549" t="s">
        <v>651</v>
      </c>
      <c r="H461" s="1549"/>
      <c r="I461" s="1549"/>
      <c r="J461" s="1549"/>
      <c r="K461" s="1549"/>
      <c r="L461" s="2026"/>
      <c r="M461" s="1181" t="s">
        <v>652</v>
      </c>
      <c r="N461" s="1186"/>
      <c r="O461" s="1186"/>
      <c r="P461" s="1186"/>
      <c r="Q461" s="1186"/>
      <c r="R461" s="1186"/>
      <c r="S461" s="1182"/>
      <c r="AA461" s="73"/>
      <c r="AB461" s="295"/>
      <c r="AC461" s="296"/>
      <c r="AD461" s="297"/>
    </row>
    <row r="462" spans="1:30" ht="5.0999999999999996" customHeight="1">
      <c r="A462" s="81"/>
      <c r="B462" s="180"/>
      <c r="C462" s="257"/>
      <c r="D462" s="258"/>
      <c r="E462" s="1798"/>
      <c r="F462" s="72"/>
      <c r="AA462" s="73"/>
      <c r="AB462" s="295"/>
      <c r="AC462" s="296"/>
      <c r="AD462" s="297"/>
    </row>
    <row r="463" spans="1:30">
      <c r="A463" s="81"/>
      <c r="B463" s="180"/>
      <c r="C463" s="257"/>
      <c r="D463" s="258"/>
      <c r="E463" s="1798"/>
      <c r="F463" s="72"/>
      <c r="G463" s="117" t="s">
        <v>653</v>
      </c>
      <c r="AA463" s="73"/>
      <c r="AB463" s="295"/>
      <c r="AC463" s="296"/>
      <c r="AD463" s="297"/>
    </row>
    <row r="464" spans="1:30">
      <c r="A464" s="81"/>
      <c r="B464" s="180"/>
      <c r="C464" s="257"/>
      <c r="D464" s="258"/>
      <c r="E464" s="1798"/>
      <c r="F464" s="72"/>
      <c r="H464" s="1" t="s">
        <v>35</v>
      </c>
      <c r="M464" s="1" t="s">
        <v>36</v>
      </c>
      <c r="O464" s="88"/>
      <c r="P464" s="88"/>
      <c r="Q464" s="131"/>
      <c r="R464" s="131"/>
      <c r="S464" s="298"/>
      <c r="T464" s="298"/>
      <c r="U464" s="298"/>
      <c r="V464" s="298"/>
      <c r="W464" s="298"/>
      <c r="AA464" s="73"/>
      <c r="AB464" s="295"/>
      <c r="AC464" s="296"/>
      <c r="AD464" s="297"/>
    </row>
    <row r="465" spans="1:30">
      <c r="A465" s="81"/>
      <c r="B465" s="180"/>
      <c r="C465" s="257"/>
      <c r="D465" s="258"/>
      <c r="E465" s="335"/>
      <c r="F465" s="72"/>
      <c r="H465" s="1591" t="s">
        <v>26</v>
      </c>
      <c r="I465" s="1592"/>
      <c r="J465" s="1591" t="s">
        <v>340</v>
      </c>
      <c r="K465" s="1592"/>
      <c r="M465" s="1591" t="s">
        <v>26</v>
      </c>
      <c r="N465" s="1592"/>
      <c r="O465" s="1591" t="s">
        <v>340</v>
      </c>
      <c r="P465" s="1592"/>
      <c r="Q465" s="131"/>
      <c r="R465" s="1591" t="s">
        <v>342</v>
      </c>
      <c r="S465" s="2109"/>
      <c r="T465" s="2109"/>
      <c r="U465" s="2109"/>
      <c r="V465" s="2109"/>
      <c r="W465" s="1592"/>
      <c r="X465" s="298"/>
      <c r="Y465" s="298"/>
      <c r="Z465" s="298"/>
      <c r="AA465" s="73"/>
      <c r="AB465" s="295"/>
      <c r="AC465" s="296"/>
      <c r="AD465" s="297"/>
    </row>
    <row r="466" spans="1:30">
      <c r="A466" s="81"/>
      <c r="B466" s="180"/>
      <c r="C466" s="257"/>
      <c r="D466" s="258"/>
      <c r="E466" s="1798" t="s">
        <v>953</v>
      </c>
      <c r="F466" s="72"/>
      <c r="H466" s="1593"/>
      <c r="I466" s="1594"/>
      <c r="J466" s="1593" t="s">
        <v>341</v>
      </c>
      <c r="K466" s="1594"/>
      <c r="M466" s="1593"/>
      <c r="N466" s="1594"/>
      <c r="O466" s="1593" t="s">
        <v>341</v>
      </c>
      <c r="P466" s="1594"/>
      <c r="Q466" s="131"/>
      <c r="R466" s="1593" t="s">
        <v>343</v>
      </c>
      <c r="S466" s="2112"/>
      <c r="T466" s="2112"/>
      <c r="U466" s="2112"/>
      <c r="V466" s="2112"/>
      <c r="W466" s="1594"/>
      <c r="X466" s="298"/>
      <c r="Y466" s="298"/>
      <c r="Z466" s="298"/>
      <c r="AA466" s="73"/>
      <c r="AB466" s="295"/>
      <c r="AC466" s="296"/>
      <c r="AD466" s="297"/>
    </row>
    <row r="467" spans="1:30">
      <c r="A467" s="81"/>
      <c r="B467" s="180"/>
      <c r="C467" s="257"/>
      <c r="D467" s="258"/>
      <c r="E467" s="1798"/>
      <c r="F467" s="72"/>
      <c r="H467" s="1514" t="s">
        <v>27</v>
      </c>
      <c r="I467" s="1516"/>
      <c r="J467" s="2104">
        <f t="shared" ref="J467:J473" si="0">J433</f>
        <v>0</v>
      </c>
      <c r="K467" s="2105"/>
      <c r="M467" s="1514" t="s">
        <v>27</v>
      </c>
      <c r="N467" s="1516"/>
      <c r="O467" s="2104">
        <f t="shared" ref="O467:O473" si="1">O433</f>
        <v>0</v>
      </c>
      <c r="P467" s="2105"/>
      <c r="Q467" s="131"/>
      <c r="R467" s="967" t="s">
        <v>184</v>
      </c>
      <c r="S467" s="968"/>
      <c r="T467" s="968"/>
      <c r="U467" s="969"/>
      <c r="V467" s="1587">
        <f>ROUNDDOWN((J467+O467)/3,1)</f>
        <v>0</v>
      </c>
      <c r="W467" s="1588"/>
      <c r="X467" s="298"/>
      <c r="Y467" s="298"/>
      <c r="Z467" s="298"/>
      <c r="AA467" s="73"/>
      <c r="AB467" s="295"/>
      <c r="AC467" s="296"/>
      <c r="AD467" s="297"/>
    </row>
    <row r="468" spans="1:30">
      <c r="A468" s="81"/>
      <c r="B468" s="180"/>
      <c r="C468" s="257"/>
      <c r="D468" s="258"/>
      <c r="E468" s="1798"/>
      <c r="F468" s="72"/>
      <c r="H468" s="1514" t="s">
        <v>28</v>
      </c>
      <c r="I468" s="1516"/>
      <c r="J468" s="2104">
        <f t="shared" si="0"/>
        <v>0</v>
      </c>
      <c r="K468" s="2105"/>
      <c r="M468" s="1514" t="s">
        <v>28</v>
      </c>
      <c r="N468" s="1516"/>
      <c r="O468" s="2104">
        <f t="shared" si="1"/>
        <v>0</v>
      </c>
      <c r="P468" s="2105"/>
      <c r="Q468" s="131"/>
      <c r="R468" s="2168" t="s">
        <v>192</v>
      </c>
      <c r="S468" s="2048"/>
      <c r="T468" s="2048"/>
      <c r="U468" s="2049"/>
      <c r="V468" s="1574">
        <f>ROUNDDOWN((J468+J469+O468+O469)/6,1)</f>
        <v>0</v>
      </c>
      <c r="W468" s="1575"/>
      <c r="X468" s="298"/>
      <c r="Y468" s="298"/>
      <c r="Z468" s="298"/>
      <c r="AA468" s="73"/>
      <c r="AB468" s="295"/>
      <c r="AC468" s="296"/>
      <c r="AD468" s="297"/>
    </row>
    <row r="469" spans="1:30" ht="13.5" customHeight="1">
      <c r="A469" s="81"/>
      <c r="B469" s="180"/>
      <c r="C469" s="257"/>
      <c r="D469" s="258"/>
      <c r="E469" s="1798"/>
      <c r="F469" s="72"/>
      <c r="H469" s="1514" t="s">
        <v>29</v>
      </c>
      <c r="I469" s="1516"/>
      <c r="J469" s="2104">
        <f t="shared" si="0"/>
        <v>0</v>
      </c>
      <c r="K469" s="2105"/>
      <c r="M469" s="1514" t="s">
        <v>29</v>
      </c>
      <c r="N469" s="1516"/>
      <c r="O469" s="2104">
        <f t="shared" si="1"/>
        <v>0</v>
      </c>
      <c r="P469" s="2105"/>
      <c r="Q469" s="131"/>
      <c r="R469" s="2198"/>
      <c r="S469" s="2052"/>
      <c r="T469" s="2052"/>
      <c r="U469" s="2053"/>
      <c r="V469" s="1589"/>
      <c r="W469" s="1590"/>
      <c r="X469" s="298"/>
      <c r="Y469" s="298"/>
      <c r="Z469" s="298"/>
      <c r="AA469" s="73"/>
      <c r="AB469" s="295"/>
      <c r="AC469" s="296"/>
      <c r="AD469" s="297"/>
    </row>
    <row r="470" spans="1:30">
      <c r="A470" s="81"/>
      <c r="B470" s="180"/>
      <c r="C470" s="257"/>
      <c r="D470" s="258"/>
      <c r="E470" s="1798"/>
      <c r="F470" s="72"/>
      <c r="H470" s="2196" t="s">
        <v>649</v>
      </c>
      <c r="I470" s="2197"/>
      <c r="J470" s="2104">
        <f t="shared" si="0"/>
        <v>0</v>
      </c>
      <c r="K470" s="2105"/>
      <c r="M470" s="2196" t="s">
        <v>649</v>
      </c>
      <c r="N470" s="2197"/>
      <c r="O470" s="2104">
        <f t="shared" si="1"/>
        <v>0</v>
      </c>
      <c r="P470" s="2105"/>
      <c r="Q470" s="131"/>
      <c r="R470" s="967" t="s">
        <v>692</v>
      </c>
      <c r="S470" s="968"/>
      <c r="T470" s="968"/>
      <c r="U470" s="969"/>
      <c r="V470" s="1587">
        <f>ROUNDDOWN((J470+O470)/6,1)</f>
        <v>0</v>
      </c>
      <c r="W470" s="1588"/>
      <c r="X470" s="298"/>
      <c r="Y470" s="298"/>
      <c r="Z470" s="298"/>
      <c r="AA470" s="73"/>
      <c r="AB470" s="295"/>
      <c r="AC470" s="296"/>
      <c r="AD470" s="297"/>
    </row>
    <row r="471" spans="1:30" ht="13.5" customHeight="1">
      <c r="A471" s="81"/>
      <c r="B471" s="180"/>
      <c r="C471" s="257"/>
      <c r="D471" s="258"/>
      <c r="E471" s="1798" t="s">
        <v>1021</v>
      </c>
      <c r="F471" s="72"/>
      <c r="H471" s="1514" t="s">
        <v>30</v>
      </c>
      <c r="I471" s="1516"/>
      <c r="J471" s="2104">
        <f t="shared" si="0"/>
        <v>0</v>
      </c>
      <c r="K471" s="2105"/>
      <c r="M471" s="1514" t="s">
        <v>30</v>
      </c>
      <c r="N471" s="1516"/>
      <c r="O471" s="2104">
        <f t="shared" si="1"/>
        <v>0</v>
      </c>
      <c r="P471" s="2105"/>
      <c r="Q471" s="131"/>
      <c r="R471" s="967" t="s">
        <v>693</v>
      </c>
      <c r="S471" s="968"/>
      <c r="T471" s="968"/>
      <c r="U471" s="969"/>
      <c r="V471" s="1587">
        <f>ROUNDDOWN((J471+O471)/20,1)</f>
        <v>0</v>
      </c>
      <c r="W471" s="1588"/>
      <c r="X471" s="298"/>
      <c r="Y471" s="298"/>
      <c r="Z471" s="298"/>
      <c r="AA471" s="73"/>
      <c r="AB471" s="295"/>
      <c r="AC471" s="296"/>
      <c r="AD471" s="297"/>
    </row>
    <row r="472" spans="1:30" ht="13.5" customHeight="1">
      <c r="A472" s="81"/>
      <c r="B472" s="180"/>
      <c r="C472" s="257"/>
      <c r="D472" s="258"/>
      <c r="E472" s="1798"/>
      <c r="F472" s="72"/>
      <c r="H472" s="1514" t="s">
        <v>31</v>
      </c>
      <c r="I472" s="1516"/>
      <c r="J472" s="2104">
        <f t="shared" si="0"/>
        <v>0</v>
      </c>
      <c r="K472" s="2105"/>
      <c r="M472" s="1514" t="s">
        <v>31</v>
      </c>
      <c r="N472" s="1516"/>
      <c r="O472" s="2104">
        <f t="shared" si="1"/>
        <v>0</v>
      </c>
      <c r="P472" s="2105"/>
      <c r="Q472" s="131"/>
      <c r="R472" s="2168" t="s">
        <v>193</v>
      </c>
      <c r="S472" s="2048"/>
      <c r="T472" s="2048"/>
      <c r="U472" s="2049"/>
      <c r="V472" s="1574">
        <f>ROUNDDOWN((J472+J473+O472+O473)/30,1)</f>
        <v>0</v>
      </c>
      <c r="W472" s="1575"/>
      <c r="X472" s="298"/>
      <c r="Y472" s="298"/>
      <c r="Z472" s="298"/>
      <c r="AA472" s="73"/>
      <c r="AB472" s="295"/>
      <c r="AC472" s="296"/>
      <c r="AD472" s="297"/>
    </row>
    <row r="473" spans="1:30" ht="13.8" thickBot="1">
      <c r="A473" s="81"/>
      <c r="B473" s="180"/>
      <c r="C473" s="257"/>
      <c r="D473" s="258"/>
      <c r="E473" s="1798"/>
      <c r="F473" s="72"/>
      <c r="H473" s="2166" t="s">
        <v>32</v>
      </c>
      <c r="I473" s="2167"/>
      <c r="J473" s="2199">
        <f t="shared" si="0"/>
        <v>0</v>
      </c>
      <c r="K473" s="2200"/>
      <c r="M473" s="2166" t="s">
        <v>32</v>
      </c>
      <c r="N473" s="2167"/>
      <c r="O473" s="2199">
        <f t="shared" si="1"/>
        <v>0</v>
      </c>
      <c r="P473" s="2200"/>
      <c r="Q473" s="131"/>
      <c r="R473" s="2169"/>
      <c r="S473" s="2170"/>
      <c r="T473" s="2170"/>
      <c r="U473" s="2171"/>
      <c r="V473" s="2117"/>
      <c r="W473" s="2118"/>
      <c r="X473" s="298"/>
      <c r="Y473" s="298"/>
      <c r="Z473" s="298"/>
      <c r="AA473" s="73"/>
      <c r="AB473" s="295"/>
      <c r="AC473" s="296"/>
      <c r="AD473" s="297"/>
    </row>
    <row r="474" spans="1:30" ht="13.8" thickTop="1">
      <c r="A474" s="81"/>
      <c r="B474" s="180"/>
      <c r="C474" s="257"/>
      <c r="D474" s="258"/>
      <c r="E474" s="1798"/>
      <c r="F474" s="72"/>
      <c r="H474" s="1559" t="s">
        <v>347</v>
      </c>
      <c r="I474" s="1560"/>
      <c r="J474" s="2115">
        <f>SUM(J467:K473)</f>
        <v>0</v>
      </c>
      <c r="K474" s="2116"/>
      <c r="L474" s="131"/>
      <c r="M474" s="1559" t="s">
        <v>347</v>
      </c>
      <c r="N474" s="1560"/>
      <c r="O474" s="2115">
        <f>SUM(O467:P473)</f>
        <v>0</v>
      </c>
      <c r="P474" s="2116"/>
      <c r="Q474" s="131"/>
      <c r="R474" s="1563" t="s">
        <v>0</v>
      </c>
      <c r="S474" s="1563"/>
      <c r="T474" s="1563"/>
      <c r="U474" s="1563"/>
      <c r="V474" s="2113">
        <f>IF(ROUND(SUM(V467:W473),0)=0,0,IF(ROUND(SUM(V467:W473),0)&lt;2,2,ROUND(SUM(V467:W473),0)))</f>
        <v>0</v>
      </c>
      <c r="W474" s="2114"/>
      <c r="X474" s="298"/>
      <c r="Y474" s="298"/>
      <c r="Z474" s="298"/>
      <c r="AA474" s="73"/>
      <c r="AB474" s="295"/>
      <c r="AC474" s="296"/>
      <c r="AD474" s="297"/>
    </row>
    <row r="475" spans="1:30" ht="5.0999999999999996" customHeight="1">
      <c r="A475" s="81"/>
      <c r="B475" s="180"/>
      <c r="C475" s="257"/>
      <c r="D475" s="258"/>
      <c r="E475" s="1798"/>
      <c r="F475" s="72"/>
      <c r="X475" s="298"/>
      <c r="Y475" s="298"/>
      <c r="Z475" s="298"/>
      <c r="AA475" s="73"/>
      <c r="AB475" s="295"/>
      <c r="AC475" s="296"/>
      <c r="AD475" s="297"/>
    </row>
    <row r="476" spans="1:30">
      <c r="A476" s="81"/>
      <c r="B476" s="180"/>
      <c r="C476" s="257"/>
      <c r="D476" s="258"/>
      <c r="E476" s="1798"/>
      <c r="F476" s="72"/>
      <c r="G476" s="117" t="s">
        <v>654</v>
      </c>
      <c r="X476" s="298"/>
      <c r="Y476" s="298"/>
      <c r="Z476" s="298"/>
      <c r="AA476" s="73"/>
      <c r="AB476" s="295"/>
      <c r="AC476" s="296"/>
      <c r="AD476" s="297"/>
    </row>
    <row r="477" spans="1:30">
      <c r="A477" s="81"/>
      <c r="B477" s="180"/>
      <c r="C477" s="257"/>
      <c r="D477" s="258"/>
      <c r="E477" s="1798"/>
      <c r="F477" s="72"/>
      <c r="H477" s="1" t="s">
        <v>35</v>
      </c>
      <c r="M477" s="1" t="s">
        <v>36</v>
      </c>
      <c r="O477" s="88"/>
      <c r="P477" s="88"/>
      <c r="Q477" s="131"/>
      <c r="T477" s="298"/>
      <c r="U477" s="298"/>
      <c r="V477" s="298"/>
      <c r="W477" s="298"/>
      <c r="X477" s="298"/>
      <c r="Y477" s="298"/>
      <c r="Z477" s="298"/>
      <c r="AA477" s="73"/>
      <c r="AB477" s="295"/>
      <c r="AC477" s="296"/>
      <c r="AD477" s="297"/>
    </row>
    <row r="478" spans="1:30">
      <c r="A478" s="83"/>
      <c r="B478" s="180"/>
      <c r="C478" s="257"/>
      <c r="D478" s="258"/>
      <c r="E478" s="1798"/>
      <c r="F478" s="72"/>
      <c r="G478" s="140"/>
      <c r="H478" s="1591" t="s">
        <v>26</v>
      </c>
      <c r="I478" s="1592"/>
      <c r="J478" s="1596" t="s">
        <v>340</v>
      </c>
      <c r="K478" s="1596"/>
      <c r="M478" s="1591" t="s">
        <v>26</v>
      </c>
      <c r="N478" s="1592"/>
      <c r="O478" s="1591" t="s">
        <v>340</v>
      </c>
      <c r="P478" s="1592"/>
      <c r="Q478" s="131"/>
      <c r="R478" s="1591" t="s">
        <v>342</v>
      </c>
      <c r="S478" s="2109"/>
      <c r="T478" s="2109"/>
      <c r="U478" s="2109"/>
      <c r="V478" s="2109"/>
      <c r="W478" s="1592"/>
      <c r="X478" s="298"/>
      <c r="Y478" s="140"/>
      <c r="Z478" s="140"/>
      <c r="AA478" s="73"/>
      <c r="AB478" s="275"/>
      <c r="AC478" s="276"/>
      <c r="AD478" s="277"/>
    </row>
    <row r="479" spans="1:30">
      <c r="A479" s="81"/>
      <c r="B479" s="180"/>
      <c r="C479" s="257"/>
      <c r="D479" s="258"/>
      <c r="E479" s="81"/>
      <c r="F479" s="72"/>
      <c r="H479" s="1593"/>
      <c r="I479" s="1594"/>
      <c r="J479" s="1601" t="s">
        <v>341</v>
      </c>
      <c r="K479" s="1601"/>
      <c r="M479" s="1593"/>
      <c r="N479" s="1594"/>
      <c r="O479" s="1593" t="s">
        <v>341</v>
      </c>
      <c r="P479" s="1594"/>
      <c r="Q479" s="131"/>
      <c r="R479" s="1593" t="s">
        <v>1007</v>
      </c>
      <c r="S479" s="2112"/>
      <c r="T479" s="2112"/>
      <c r="U479" s="2112"/>
      <c r="V479" s="2112"/>
      <c r="W479" s="1594"/>
      <c r="X479" s="298"/>
      <c r="Y479" s="298"/>
      <c r="Z479" s="298"/>
      <c r="AA479" s="73"/>
      <c r="AB479" s="295"/>
      <c r="AC479" s="296"/>
      <c r="AD479" s="297"/>
    </row>
    <row r="480" spans="1:30">
      <c r="A480" s="81"/>
      <c r="B480" s="180"/>
      <c r="C480" s="257"/>
      <c r="D480" s="258"/>
      <c r="E480" s="1085" t="s">
        <v>954</v>
      </c>
      <c r="F480" s="72"/>
      <c r="H480" s="1526" t="s">
        <v>27</v>
      </c>
      <c r="I480" s="1526"/>
      <c r="J480" s="2106">
        <f t="shared" ref="J480:J486" si="2">J433</f>
        <v>0</v>
      </c>
      <c r="K480" s="2106"/>
      <c r="M480" s="1526" t="s">
        <v>27</v>
      </c>
      <c r="N480" s="1526"/>
      <c r="O480" s="2104">
        <f t="shared" ref="O480:O486" si="3">O433</f>
        <v>0</v>
      </c>
      <c r="P480" s="2105"/>
      <c r="Q480" s="131"/>
      <c r="R480" s="972" t="s">
        <v>184</v>
      </c>
      <c r="S480" s="972"/>
      <c r="T480" s="972"/>
      <c r="U480" s="972"/>
      <c r="V480" s="1587">
        <f>ROUNDDOWN((J480+O480)/3,1)</f>
        <v>0</v>
      </c>
      <c r="W480" s="1588"/>
      <c r="X480" s="298"/>
      <c r="Y480" s="298"/>
      <c r="Z480" s="298"/>
      <c r="AA480" s="73"/>
      <c r="AB480" s="295"/>
      <c r="AC480" s="296"/>
      <c r="AD480" s="297"/>
    </row>
    <row r="481" spans="1:30">
      <c r="A481" s="81"/>
      <c r="B481" s="180"/>
      <c r="C481" s="257"/>
      <c r="D481" s="258"/>
      <c r="E481" s="1085"/>
      <c r="F481" s="72"/>
      <c r="H481" s="1526" t="s">
        <v>28</v>
      </c>
      <c r="I481" s="1526"/>
      <c r="J481" s="2106">
        <f t="shared" si="2"/>
        <v>0</v>
      </c>
      <c r="K481" s="2106"/>
      <c r="M481" s="1526" t="s">
        <v>28</v>
      </c>
      <c r="N481" s="1526"/>
      <c r="O481" s="2104">
        <f t="shared" si="3"/>
        <v>0</v>
      </c>
      <c r="P481" s="2105"/>
      <c r="Q481" s="131"/>
      <c r="R481" s="1572" t="s">
        <v>192</v>
      </c>
      <c r="S481" s="1572"/>
      <c r="T481" s="1572"/>
      <c r="U481" s="1572"/>
      <c r="V481" s="1574">
        <f>ROUNDDOWN((J481+J482+O481+O482)/6,1)</f>
        <v>0</v>
      </c>
      <c r="W481" s="1575"/>
      <c r="X481" s="298"/>
      <c r="Y481" s="298"/>
      <c r="Z481" s="298"/>
      <c r="AA481" s="73"/>
      <c r="AB481" s="295"/>
      <c r="AC481" s="296"/>
      <c r="AD481" s="297"/>
    </row>
    <row r="482" spans="1:30">
      <c r="A482" s="81"/>
      <c r="B482" s="180"/>
      <c r="C482" s="257"/>
      <c r="D482" s="258"/>
      <c r="E482" s="1085"/>
      <c r="F482" s="72"/>
      <c r="H482" s="1526" t="s">
        <v>29</v>
      </c>
      <c r="I482" s="1526"/>
      <c r="J482" s="2106">
        <f t="shared" si="2"/>
        <v>0</v>
      </c>
      <c r="K482" s="2106"/>
      <c r="M482" s="1526" t="s">
        <v>29</v>
      </c>
      <c r="N482" s="1526"/>
      <c r="O482" s="2104">
        <f t="shared" si="3"/>
        <v>0</v>
      </c>
      <c r="P482" s="2105"/>
      <c r="Q482" s="131"/>
      <c r="R482" s="1572"/>
      <c r="S482" s="1572"/>
      <c r="T482" s="1572"/>
      <c r="U482" s="1572"/>
      <c r="V482" s="1589"/>
      <c r="W482" s="1590"/>
      <c r="X482" s="303"/>
      <c r="Y482" s="298"/>
      <c r="Z482" s="298"/>
      <c r="AA482" s="73"/>
      <c r="AB482" s="295"/>
      <c r="AC482" s="296"/>
      <c r="AD482" s="297"/>
    </row>
    <row r="483" spans="1:30">
      <c r="A483" s="81"/>
      <c r="B483" s="180"/>
      <c r="C483" s="257"/>
      <c r="D483" s="258"/>
      <c r="E483" s="1085"/>
      <c r="F483" s="72"/>
      <c r="H483" s="2188" t="s">
        <v>649</v>
      </c>
      <c r="I483" s="2188"/>
      <c r="J483" s="2106">
        <f t="shared" si="2"/>
        <v>0</v>
      </c>
      <c r="K483" s="2106"/>
      <c r="M483" s="2188" t="s">
        <v>649</v>
      </c>
      <c r="N483" s="2188"/>
      <c r="O483" s="2104">
        <f t="shared" si="3"/>
        <v>0</v>
      </c>
      <c r="P483" s="2105"/>
      <c r="Q483" s="131"/>
      <c r="R483" s="972" t="s">
        <v>692</v>
      </c>
      <c r="S483" s="972"/>
      <c r="T483" s="972"/>
      <c r="U483" s="972"/>
      <c r="V483" s="1587">
        <f>ROUNDDOWN((J483+O483)/6,1)</f>
        <v>0</v>
      </c>
      <c r="W483" s="1588"/>
      <c r="X483" s="298"/>
      <c r="Y483" s="298"/>
      <c r="Z483" s="298"/>
      <c r="AA483" s="73"/>
      <c r="AB483" s="295"/>
      <c r="AC483" s="296"/>
      <c r="AD483" s="297"/>
    </row>
    <row r="484" spans="1:30">
      <c r="A484" s="81"/>
      <c r="B484" s="180"/>
      <c r="C484" s="257"/>
      <c r="D484" s="258"/>
      <c r="E484" s="1085"/>
      <c r="F484" s="72"/>
      <c r="H484" s="1526" t="s">
        <v>30</v>
      </c>
      <c r="I484" s="1526"/>
      <c r="J484" s="2106">
        <f t="shared" si="2"/>
        <v>0</v>
      </c>
      <c r="K484" s="2106"/>
      <c r="M484" s="1526" t="s">
        <v>30</v>
      </c>
      <c r="N484" s="1526"/>
      <c r="O484" s="2104">
        <f t="shared" si="3"/>
        <v>0</v>
      </c>
      <c r="P484" s="2105"/>
      <c r="Q484" s="131"/>
      <c r="R484" s="972" t="s">
        <v>694</v>
      </c>
      <c r="S484" s="972"/>
      <c r="T484" s="972"/>
      <c r="U484" s="972"/>
      <c r="V484" s="1587">
        <f>ROUNDDOWN((J484+O484)/15,1)</f>
        <v>0</v>
      </c>
      <c r="W484" s="1588"/>
      <c r="X484" s="298"/>
      <c r="Y484" s="298"/>
      <c r="Z484" s="298"/>
      <c r="AA484" s="73"/>
      <c r="AB484" s="295"/>
      <c r="AC484" s="296"/>
      <c r="AD484" s="297"/>
    </row>
    <row r="485" spans="1:30">
      <c r="A485" s="81"/>
      <c r="B485" s="180"/>
      <c r="C485" s="257"/>
      <c r="D485" s="258"/>
      <c r="E485" s="1085"/>
      <c r="F485" s="72"/>
      <c r="H485" s="1526" t="s">
        <v>31</v>
      </c>
      <c r="I485" s="1526"/>
      <c r="J485" s="2106">
        <f t="shared" si="2"/>
        <v>0</v>
      </c>
      <c r="K485" s="2106"/>
      <c r="M485" s="1526" t="s">
        <v>31</v>
      </c>
      <c r="N485" s="1526"/>
      <c r="O485" s="2104">
        <f t="shared" si="3"/>
        <v>0</v>
      </c>
      <c r="P485" s="2105"/>
      <c r="Q485" s="131"/>
      <c r="R485" s="1572" t="s">
        <v>193</v>
      </c>
      <c r="S485" s="1572"/>
      <c r="T485" s="1572"/>
      <c r="U485" s="1572"/>
      <c r="V485" s="1574">
        <f>ROUNDDOWN((J485+J486+O485+O486)/30,1)</f>
        <v>0</v>
      </c>
      <c r="W485" s="1575"/>
      <c r="X485" s="298"/>
      <c r="Y485" s="298"/>
      <c r="Z485" s="298"/>
      <c r="AA485" s="73"/>
      <c r="AB485" s="295"/>
      <c r="AC485" s="296"/>
      <c r="AD485" s="297"/>
    </row>
    <row r="486" spans="1:30" ht="13.8" thickBot="1">
      <c r="A486" s="81"/>
      <c r="B486" s="180"/>
      <c r="C486" s="257"/>
      <c r="D486" s="258"/>
      <c r="E486" s="81"/>
      <c r="F486" s="72"/>
      <c r="G486" s="131"/>
      <c r="H486" s="1581" t="s">
        <v>32</v>
      </c>
      <c r="I486" s="1581"/>
      <c r="J486" s="2106">
        <f t="shared" si="2"/>
        <v>0</v>
      </c>
      <c r="K486" s="2106"/>
      <c r="M486" s="1581" t="s">
        <v>32</v>
      </c>
      <c r="N486" s="1581"/>
      <c r="O486" s="2199">
        <f t="shared" si="3"/>
        <v>0</v>
      </c>
      <c r="P486" s="2200"/>
      <c r="Q486" s="131"/>
      <c r="R486" s="1573"/>
      <c r="S486" s="1573"/>
      <c r="T486" s="1573"/>
      <c r="U486" s="1573"/>
      <c r="V486" s="2117"/>
      <c r="W486" s="2118"/>
      <c r="X486" s="298"/>
      <c r="Y486" s="298"/>
      <c r="Z486" s="298"/>
      <c r="AA486" s="73"/>
      <c r="AB486" s="295"/>
      <c r="AC486" s="296"/>
      <c r="AD486" s="297"/>
    </row>
    <row r="487" spans="1:30" ht="13.8" thickTop="1">
      <c r="A487" s="81"/>
      <c r="B487" s="180"/>
      <c r="C487" s="257"/>
      <c r="D487" s="258"/>
      <c r="E487" s="81"/>
      <c r="F487" s="72"/>
      <c r="G487" s="131"/>
      <c r="H487" s="1559" t="s">
        <v>347</v>
      </c>
      <c r="I487" s="1560"/>
      <c r="J487" s="2115">
        <f>SUM(J480:K486)</f>
        <v>0</v>
      </c>
      <c r="K487" s="2116"/>
      <c r="L487" s="131"/>
      <c r="M487" s="1559" t="s">
        <v>347</v>
      </c>
      <c r="N487" s="1560"/>
      <c r="O487" s="2115">
        <f>SUM(O480:P486)</f>
        <v>0</v>
      </c>
      <c r="P487" s="2116"/>
      <c r="Q487" s="131"/>
      <c r="R487" s="1563" t="s">
        <v>0</v>
      </c>
      <c r="S487" s="1563"/>
      <c r="T487" s="1563"/>
      <c r="U487" s="1563"/>
      <c r="V487" s="2113">
        <f>IF(ROUND(SUM(V480:W486),0)=0,0,IF(ROUND(SUM(V480:W486),0)&lt;2,2,ROUND(SUM(V480:W486),0)))</f>
        <v>0</v>
      </c>
      <c r="W487" s="2114"/>
      <c r="X487" s="298"/>
      <c r="Y487" s="298"/>
      <c r="Z487" s="298"/>
      <c r="AA487" s="73"/>
      <c r="AB487" s="295"/>
      <c r="AC487" s="296"/>
      <c r="AD487" s="297"/>
    </row>
    <row r="488" spans="1:30" ht="5.0999999999999996" customHeight="1">
      <c r="A488" s="81"/>
      <c r="B488" s="180"/>
      <c r="C488" s="257"/>
      <c r="D488" s="258"/>
      <c r="E488" s="83"/>
      <c r="F488" s="72"/>
      <c r="G488" s="131"/>
      <c r="Y488" s="298"/>
      <c r="Z488" s="298"/>
      <c r="AA488" s="73"/>
      <c r="AB488" s="295"/>
      <c r="AC488" s="296"/>
      <c r="AD488" s="297"/>
    </row>
    <row r="489" spans="1:30">
      <c r="A489" s="81"/>
      <c r="B489" s="180"/>
      <c r="C489" s="257"/>
      <c r="D489" s="258"/>
      <c r="E489" s="81"/>
      <c r="F489" s="72"/>
      <c r="G489" s="140" t="s">
        <v>753</v>
      </c>
      <c r="H489" s="140"/>
      <c r="I489" s="140"/>
      <c r="J489" s="140"/>
      <c r="K489" s="140"/>
      <c r="L489" s="140"/>
      <c r="M489" s="140"/>
      <c r="N489" s="140"/>
      <c r="O489" s="140"/>
      <c r="P489" s="140"/>
      <c r="T489" s="298"/>
      <c r="Y489" s="298"/>
      <c r="Z489" s="298"/>
      <c r="AA489" s="73"/>
      <c r="AB489" s="295"/>
      <c r="AC489" s="296"/>
      <c r="AD489" s="297"/>
    </row>
    <row r="490" spans="1:30">
      <c r="A490" s="81"/>
      <c r="B490" s="180"/>
      <c r="C490" s="257"/>
      <c r="D490" s="258"/>
      <c r="E490" s="81"/>
      <c r="F490" s="72"/>
      <c r="G490" s="140"/>
      <c r="H490" s="1597" t="s">
        <v>754</v>
      </c>
      <c r="I490" s="1598"/>
      <c r="J490" s="1598"/>
      <c r="K490" s="1598"/>
      <c r="L490" s="1598"/>
      <c r="M490" s="1598"/>
      <c r="N490" s="1598"/>
      <c r="O490" s="1598"/>
      <c r="P490" s="1599"/>
      <c r="Q490" s="2084" t="str">
        <f>Q299</f>
        <v/>
      </c>
      <c r="R490" s="2085"/>
      <c r="S490" s="923" t="s">
        <v>138</v>
      </c>
      <c r="T490" s="298"/>
      <c r="Y490" s="298"/>
      <c r="Z490" s="298"/>
      <c r="AA490" s="73"/>
      <c r="AB490" s="295"/>
      <c r="AC490" s="296"/>
      <c r="AD490" s="297"/>
    </row>
    <row r="491" spans="1:30">
      <c r="A491" s="81"/>
      <c r="B491" s="180"/>
      <c r="C491" s="257"/>
      <c r="D491" s="258"/>
      <c r="E491" s="81"/>
      <c r="F491" s="72"/>
      <c r="H491" s="1597" t="s">
        <v>755</v>
      </c>
      <c r="I491" s="1598"/>
      <c r="J491" s="1598"/>
      <c r="K491" s="1598"/>
      <c r="L491" s="1598"/>
      <c r="M491" s="1598"/>
      <c r="N491" s="1598"/>
      <c r="O491" s="1598"/>
      <c r="P491" s="1599"/>
      <c r="Q491" s="2084" t="str">
        <f>Q300</f>
        <v/>
      </c>
      <c r="R491" s="2085"/>
      <c r="S491" s="923" t="s">
        <v>138</v>
      </c>
      <c r="T491" s="298"/>
      <c r="Y491" s="298"/>
      <c r="Z491" s="298"/>
      <c r="AA491" s="73"/>
      <c r="AB491" s="295"/>
      <c r="AC491" s="296"/>
      <c r="AD491" s="297"/>
    </row>
    <row r="492" spans="1:30">
      <c r="A492" s="81"/>
      <c r="B492" s="180"/>
      <c r="C492" s="257"/>
      <c r="D492" s="258"/>
      <c r="E492" s="81"/>
      <c r="F492" s="72"/>
      <c r="H492" s="1597" t="s">
        <v>756</v>
      </c>
      <c r="I492" s="1598"/>
      <c r="J492" s="1598"/>
      <c r="K492" s="1598"/>
      <c r="L492" s="1598"/>
      <c r="M492" s="1598"/>
      <c r="N492" s="1598"/>
      <c r="O492" s="1598"/>
      <c r="P492" s="1599"/>
      <c r="Q492" s="2084" t="str">
        <f>Q301</f>
        <v/>
      </c>
      <c r="R492" s="2085"/>
      <c r="S492" s="923" t="s">
        <v>138</v>
      </c>
      <c r="T492" s="298"/>
      <c r="U492" s="298"/>
      <c r="V492" s="298"/>
      <c r="W492" s="298"/>
      <c r="X492" s="298"/>
      <c r="Y492" s="298"/>
      <c r="Z492" s="298"/>
      <c r="AA492" s="73"/>
      <c r="AB492" s="295"/>
      <c r="AC492" s="296"/>
      <c r="AD492" s="297"/>
    </row>
    <row r="493" spans="1:30">
      <c r="A493" s="81"/>
      <c r="B493" s="180"/>
      <c r="C493" s="257"/>
      <c r="D493" s="258"/>
      <c r="E493" s="81"/>
      <c r="F493" s="72"/>
      <c r="H493" s="1597" t="s">
        <v>1002</v>
      </c>
      <c r="I493" s="1598"/>
      <c r="J493" s="1598"/>
      <c r="K493" s="1598"/>
      <c r="L493" s="1598"/>
      <c r="M493" s="1598"/>
      <c r="N493" s="1598"/>
      <c r="O493" s="1598"/>
      <c r="P493" s="1599"/>
      <c r="Q493" s="2084" t="str">
        <f>Q302</f>
        <v/>
      </c>
      <c r="R493" s="2085"/>
      <c r="S493" s="923" t="s">
        <v>138</v>
      </c>
      <c r="T493" s="298"/>
      <c r="U493" s="298"/>
      <c r="V493" s="298"/>
      <c r="W493" s="298"/>
      <c r="X493" s="298"/>
      <c r="Y493" s="298"/>
      <c r="Z493" s="298"/>
      <c r="AA493" s="73"/>
      <c r="AB493" s="295"/>
      <c r="AC493" s="296"/>
      <c r="AD493" s="297"/>
    </row>
    <row r="494" spans="1:30">
      <c r="A494" s="81"/>
      <c r="B494" s="180"/>
      <c r="C494" s="257"/>
      <c r="D494" s="258"/>
      <c r="E494" s="81"/>
      <c r="F494" s="72"/>
      <c r="H494" s="1597" t="s">
        <v>1003</v>
      </c>
      <c r="I494" s="1598"/>
      <c r="J494" s="1598"/>
      <c r="K494" s="1598"/>
      <c r="L494" s="1598"/>
      <c r="M494" s="1598"/>
      <c r="N494" s="1598"/>
      <c r="O494" s="1598"/>
      <c r="P494" s="1599"/>
      <c r="Q494" s="2084" t="str">
        <f>Q303</f>
        <v/>
      </c>
      <c r="R494" s="2085"/>
      <c r="S494" s="923" t="s">
        <v>138</v>
      </c>
      <c r="T494" s="298"/>
      <c r="U494" s="298"/>
      <c r="V494" s="298"/>
      <c r="W494" s="298"/>
      <c r="X494" s="298"/>
      <c r="Y494" s="298"/>
      <c r="Z494" s="298"/>
      <c r="AA494" s="73"/>
      <c r="AB494" s="295"/>
      <c r="AC494" s="296"/>
      <c r="AD494" s="297"/>
    </row>
    <row r="495" spans="1:30">
      <c r="A495" s="81"/>
      <c r="B495" s="180"/>
      <c r="C495" s="257"/>
      <c r="D495" s="258"/>
      <c r="E495" s="81"/>
      <c r="F495" s="72"/>
      <c r="H495" s="1597" t="s">
        <v>33</v>
      </c>
      <c r="I495" s="1598"/>
      <c r="J495" s="1598"/>
      <c r="K495" s="1598"/>
      <c r="L495" s="1598"/>
      <c r="M495" s="1598"/>
      <c r="N495" s="1598"/>
      <c r="O495" s="1598"/>
      <c r="P495" s="1599"/>
      <c r="Q495" s="2084" t="str">
        <f>IF(SUM(Q490:R493)=0,"",SUM(Q490:R493))</f>
        <v/>
      </c>
      <c r="R495" s="2085"/>
      <c r="S495" s="923" t="s">
        <v>138</v>
      </c>
      <c r="T495" s="298"/>
      <c r="U495" s="298"/>
      <c r="V495" s="298"/>
      <c r="W495" s="298"/>
      <c r="X495" s="298"/>
      <c r="Y495" s="298"/>
      <c r="Z495" s="298"/>
      <c r="AA495" s="73"/>
      <c r="AB495" s="295"/>
      <c r="AC495" s="296"/>
      <c r="AD495" s="297"/>
    </row>
    <row r="496" spans="1:30" ht="5.0999999999999996" customHeight="1">
      <c r="A496" s="81"/>
      <c r="B496" s="180"/>
      <c r="C496" s="257"/>
      <c r="D496" s="258"/>
      <c r="E496" s="81"/>
      <c r="F496" s="72"/>
      <c r="U496" s="298"/>
      <c r="V496" s="298"/>
      <c r="W496" s="298"/>
      <c r="X496" s="298"/>
      <c r="Y496" s="298"/>
      <c r="Z496" s="298"/>
      <c r="AA496" s="73"/>
      <c r="AB496" s="295"/>
      <c r="AC496" s="296"/>
      <c r="AD496" s="297"/>
    </row>
    <row r="497" spans="1:30">
      <c r="A497" s="81"/>
      <c r="B497" s="180"/>
      <c r="C497" s="257"/>
      <c r="D497" s="258"/>
      <c r="E497" s="81"/>
      <c r="F497" s="72"/>
      <c r="G497" s="137" t="s">
        <v>757</v>
      </c>
      <c r="T497" s="298"/>
      <c r="U497" s="298"/>
      <c r="V497" s="298"/>
      <c r="W497" s="298"/>
      <c r="X497" s="298"/>
      <c r="Y497" s="298"/>
      <c r="Z497" s="298"/>
      <c r="AA497" s="73"/>
      <c r="AB497" s="295"/>
      <c r="AC497" s="296"/>
      <c r="AD497" s="297"/>
    </row>
    <row r="498" spans="1:30">
      <c r="A498" s="81"/>
      <c r="B498" s="180"/>
      <c r="C498" s="257"/>
      <c r="D498" s="258"/>
      <c r="E498" s="81"/>
      <c r="F498" s="72"/>
      <c r="G498" s="140"/>
      <c r="H498" s="2073" t="s">
        <v>614</v>
      </c>
      <c r="I498" s="2074"/>
      <c r="J498" s="2074"/>
      <c r="K498" s="2074"/>
      <c r="L498" s="2074"/>
      <c r="M498" s="2074"/>
      <c r="N498" s="2074"/>
      <c r="O498" s="2074"/>
      <c r="P498" s="2075"/>
      <c r="Q498" s="2084" t="str">
        <f>Q308</f>
        <v/>
      </c>
      <c r="R498" s="2085"/>
      <c r="S498" s="923" t="s">
        <v>138</v>
      </c>
      <c r="T498" s="298"/>
      <c r="U498" s="298"/>
      <c r="V498" s="298"/>
      <c r="W498" s="298"/>
      <c r="X498" s="298"/>
      <c r="Y498" s="298"/>
      <c r="Z498" s="298"/>
      <c r="AA498" s="73"/>
      <c r="AB498" s="295"/>
      <c r="AC498" s="296"/>
      <c r="AD498" s="297"/>
    </row>
    <row r="499" spans="1:30">
      <c r="A499" s="81"/>
      <c r="B499" s="180"/>
      <c r="C499" s="257"/>
      <c r="D499" s="258"/>
      <c r="E499" s="81"/>
      <c r="F499" s="72"/>
      <c r="G499" s="140"/>
      <c r="H499" s="2073" t="s">
        <v>759</v>
      </c>
      <c r="I499" s="2074"/>
      <c r="J499" s="2074"/>
      <c r="K499" s="2074"/>
      <c r="L499" s="2074"/>
      <c r="M499" s="2074"/>
      <c r="N499" s="2074"/>
      <c r="O499" s="2074"/>
      <c r="P499" s="2075"/>
      <c r="Q499" s="2084" t="str">
        <f>Q309</f>
        <v/>
      </c>
      <c r="R499" s="2085"/>
      <c r="S499" s="923" t="s">
        <v>138</v>
      </c>
      <c r="T499" s="298"/>
      <c r="U499" s="298"/>
      <c r="V499" s="298"/>
      <c r="W499" s="298"/>
      <c r="X499" s="298"/>
      <c r="Y499" s="298"/>
      <c r="Z499" s="298"/>
      <c r="AA499" s="73"/>
      <c r="AB499" s="295"/>
      <c r="AC499" s="296"/>
      <c r="AD499" s="297"/>
    </row>
    <row r="500" spans="1:30">
      <c r="A500" s="81"/>
      <c r="B500" s="180"/>
      <c r="C500" s="257"/>
      <c r="D500" s="258"/>
      <c r="E500" s="81"/>
      <c r="F500" s="72"/>
      <c r="H500" s="2073" t="s">
        <v>33</v>
      </c>
      <c r="I500" s="2074"/>
      <c r="J500" s="2074"/>
      <c r="K500" s="2074"/>
      <c r="L500" s="2074"/>
      <c r="M500" s="2074"/>
      <c r="N500" s="2074"/>
      <c r="O500" s="2074"/>
      <c r="P500" s="2075"/>
      <c r="Q500" s="2084" t="str">
        <f>IF(SUM(Q498:R499)=0,"",SUM(Q498:R499))</f>
        <v/>
      </c>
      <c r="R500" s="2085"/>
      <c r="S500" s="923" t="s">
        <v>138</v>
      </c>
      <c r="T500" s="298"/>
      <c r="U500" s="298"/>
      <c r="V500" s="298"/>
      <c r="W500" s="298"/>
      <c r="X500" s="298"/>
      <c r="Y500" s="298"/>
      <c r="Z500" s="298"/>
      <c r="AA500" s="73"/>
      <c r="AB500" s="295"/>
      <c r="AC500" s="296"/>
      <c r="AD500" s="297"/>
    </row>
    <row r="501" spans="1:30" ht="6" customHeight="1">
      <c r="A501" s="169"/>
      <c r="B501" s="179"/>
      <c r="C501" s="262"/>
      <c r="D501" s="263"/>
      <c r="E501" s="169"/>
      <c r="F501" s="103"/>
      <c r="G501" s="84"/>
      <c r="H501" s="288"/>
      <c r="I501" s="288"/>
      <c r="J501" s="288"/>
      <c r="K501" s="288"/>
      <c r="L501" s="288"/>
      <c r="M501" s="288"/>
      <c r="N501" s="288"/>
      <c r="O501" s="288"/>
      <c r="P501" s="288"/>
      <c r="Q501" s="304"/>
      <c r="R501" s="304"/>
      <c r="S501" s="136"/>
      <c r="T501" s="299"/>
      <c r="U501" s="299"/>
      <c r="V501" s="299"/>
      <c r="W501" s="299"/>
      <c r="X501" s="299"/>
      <c r="Y501" s="299"/>
      <c r="Z501" s="299"/>
      <c r="AA501" s="108"/>
      <c r="AB501" s="300"/>
      <c r="AC501" s="301"/>
      <c r="AD501" s="302"/>
    </row>
    <row r="502" spans="1:30" ht="6" customHeight="1">
      <c r="A502" s="81"/>
      <c r="B502" s="180"/>
      <c r="C502" s="257"/>
      <c r="D502" s="258"/>
      <c r="E502" s="81"/>
      <c r="F502" s="72"/>
      <c r="U502" s="298"/>
      <c r="V502" s="298"/>
      <c r="W502" s="298"/>
      <c r="X502" s="298"/>
      <c r="Y502" s="298"/>
      <c r="Z502" s="298"/>
      <c r="AA502" s="73"/>
      <c r="AB502" s="295"/>
      <c r="AC502" s="296"/>
      <c r="AD502" s="297"/>
    </row>
    <row r="503" spans="1:30" ht="13.5" customHeight="1">
      <c r="A503" s="81"/>
      <c r="B503" s="180">
        <v>21</v>
      </c>
      <c r="C503" s="1301" t="s">
        <v>877</v>
      </c>
      <c r="D503" s="1504" t="s">
        <v>867</v>
      </c>
      <c r="E503" s="1085" t="s">
        <v>1453</v>
      </c>
      <c r="F503" s="72"/>
      <c r="G503" s="1096" t="s">
        <v>114</v>
      </c>
      <c r="H503" s="1096"/>
      <c r="I503" s="1096"/>
      <c r="J503" s="1096"/>
      <c r="K503" s="1096"/>
      <c r="L503" s="1096"/>
      <c r="M503" s="1906"/>
      <c r="N503" s="1174" t="s">
        <v>642</v>
      </c>
      <c r="O503" s="1175"/>
      <c r="P503" s="1175"/>
      <c r="Q503" s="1175"/>
      <c r="R503" s="1175"/>
      <c r="S503" s="1175"/>
      <c r="T503" s="1175"/>
      <c r="U503" s="1175"/>
      <c r="V503" s="1176"/>
      <c r="W503" s="140"/>
      <c r="X503" s="140"/>
      <c r="Y503" s="140"/>
      <c r="Z503" s="140"/>
      <c r="AA503" s="73"/>
      <c r="AB503" s="2101" t="s">
        <v>885</v>
      </c>
      <c r="AC503" s="2102"/>
      <c r="AD503" s="2103"/>
    </row>
    <row r="504" spans="1:30">
      <c r="A504" s="81"/>
      <c r="B504" s="180"/>
      <c r="C504" s="1301"/>
      <c r="D504" s="1504"/>
      <c r="E504" s="1085"/>
      <c r="F504" s="72"/>
      <c r="G504" s="1096"/>
      <c r="H504" s="1096"/>
      <c r="I504" s="1096"/>
      <c r="J504" s="1096"/>
      <c r="K504" s="1096"/>
      <c r="L504" s="1096"/>
      <c r="M504" s="1906"/>
      <c r="N504" s="1177"/>
      <c r="O504" s="1178"/>
      <c r="P504" s="1178"/>
      <c r="Q504" s="1178"/>
      <c r="R504" s="1178"/>
      <c r="S504" s="1178"/>
      <c r="T504" s="1178"/>
      <c r="U504" s="1178"/>
      <c r="V504" s="1179"/>
      <c r="W504" s="140"/>
      <c r="X504" s="140"/>
      <c r="Y504" s="140"/>
      <c r="Z504" s="140"/>
      <c r="AA504" s="73"/>
      <c r="AB504" s="2101"/>
      <c r="AC504" s="2102"/>
      <c r="AD504" s="2103"/>
    </row>
    <row r="505" spans="1:30">
      <c r="A505" s="81"/>
      <c r="B505" s="180"/>
      <c r="C505" s="1301"/>
      <c r="D505" s="1504"/>
      <c r="E505" s="1085"/>
      <c r="F505" s="72"/>
      <c r="G505" s="140"/>
      <c r="H505" s="140"/>
      <c r="I505" s="140"/>
      <c r="J505" s="140"/>
      <c r="K505" s="140"/>
      <c r="L505" s="140"/>
      <c r="M505" s="140"/>
      <c r="N505" s="278" t="s">
        <v>643</v>
      </c>
      <c r="O505" s="140"/>
      <c r="P505" s="140"/>
      <c r="Q505" s="140"/>
      <c r="R505" s="140"/>
      <c r="S505" s="140"/>
      <c r="T505" s="140"/>
      <c r="U505" s="140"/>
      <c r="V505" s="140"/>
      <c r="W505" s="140"/>
      <c r="X505" s="140"/>
      <c r="Y505" s="140"/>
      <c r="Z505" s="140"/>
      <c r="AA505" s="73"/>
      <c r="AB505" s="2101"/>
      <c r="AC505" s="2102"/>
      <c r="AD505" s="2103"/>
    </row>
    <row r="506" spans="1:30" ht="13.8" thickBot="1">
      <c r="A506" s="81"/>
      <c r="B506" s="180"/>
      <c r="C506" s="1301"/>
      <c r="D506" s="258"/>
      <c r="E506" s="1085"/>
      <c r="F506" s="72"/>
      <c r="G506" s="131"/>
      <c r="H506" s="131"/>
      <c r="I506" s="225"/>
      <c r="J506" s="225"/>
      <c r="K506" s="131"/>
      <c r="L506" s="131"/>
      <c r="M506" s="131"/>
      <c r="N506" s="131"/>
      <c r="O506" s="303"/>
      <c r="P506" s="303"/>
      <c r="Q506" s="131"/>
      <c r="R506" s="131"/>
      <c r="S506" s="298"/>
      <c r="T506" s="298"/>
      <c r="U506" s="298"/>
      <c r="V506" s="298"/>
      <c r="W506" s="298"/>
      <c r="X506" s="298"/>
      <c r="Y506" s="298"/>
      <c r="Z506" s="298"/>
      <c r="AA506" s="73"/>
      <c r="AB506" s="295"/>
      <c r="AC506" s="296"/>
      <c r="AD506" s="297"/>
    </row>
    <row r="507" spans="1:30" ht="13.8" thickBot="1">
      <c r="A507" s="81"/>
      <c r="B507" s="180"/>
      <c r="C507" s="1301"/>
      <c r="D507" s="258"/>
      <c r="E507" s="1085"/>
      <c r="F507" s="72"/>
      <c r="G507" s="2201" t="s">
        <v>906</v>
      </c>
      <c r="H507" s="2201"/>
      <c r="I507" s="2201"/>
      <c r="J507" s="2201"/>
      <c r="K507" s="2201"/>
      <c r="L507" s="2201"/>
      <c r="M507" s="2201"/>
      <c r="N507" s="2201"/>
      <c r="O507" s="2201"/>
      <c r="P507" s="2201"/>
      <c r="Q507" s="2201"/>
      <c r="R507" s="2201"/>
      <c r="S507" s="2201"/>
      <c r="T507" s="2201"/>
      <c r="U507" s="2202"/>
      <c r="V507" s="2203"/>
      <c r="W507" s="2204"/>
      <c r="X507" s="2204"/>
      <c r="Y507" s="2204"/>
      <c r="Z507" s="2205"/>
      <c r="AA507" s="73"/>
      <c r="AB507" s="295"/>
      <c r="AC507" s="296"/>
      <c r="AD507" s="297"/>
    </row>
    <row r="508" spans="1:30">
      <c r="A508" s="81"/>
      <c r="B508" s="180"/>
      <c r="C508" s="257"/>
      <c r="D508" s="258"/>
      <c r="E508" s="1085"/>
      <c r="F508" s="72"/>
      <c r="G508" s="99"/>
      <c r="H508" s="99"/>
      <c r="I508" s="99"/>
      <c r="J508" s="99"/>
      <c r="K508" s="99"/>
      <c r="L508" s="99"/>
      <c r="M508" s="99"/>
      <c r="N508" s="99"/>
      <c r="O508" s="99"/>
      <c r="P508" s="99"/>
      <c r="Q508" s="99"/>
      <c r="R508" s="99"/>
      <c r="S508" s="99"/>
      <c r="T508" s="99"/>
      <c r="U508" s="99"/>
      <c r="V508" s="317"/>
      <c r="W508" s="317"/>
      <c r="X508" s="298"/>
      <c r="Y508" s="298"/>
      <c r="Z508" s="298"/>
      <c r="AA508" s="73"/>
      <c r="AB508" s="295"/>
      <c r="AC508" s="296"/>
      <c r="AD508" s="297"/>
    </row>
    <row r="509" spans="1:30">
      <c r="A509" s="81"/>
      <c r="B509" s="180"/>
      <c r="C509" s="257"/>
      <c r="D509" s="258"/>
      <c r="E509" s="1085"/>
      <c r="F509" s="72"/>
      <c r="G509" s="99"/>
      <c r="H509" s="99"/>
      <c r="I509" s="99"/>
      <c r="J509" s="99"/>
      <c r="K509" s="99"/>
      <c r="L509" s="99"/>
      <c r="M509" s="99"/>
      <c r="N509" s="99"/>
      <c r="O509" s="99"/>
      <c r="P509" s="99"/>
      <c r="Q509" s="99"/>
      <c r="R509" s="99"/>
      <c r="S509" s="99"/>
      <c r="T509" s="99"/>
      <c r="U509" s="99"/>
      <c r="V509" s="317"/>
      <c r="W509" s="317"/>
      <c r="X509" s="298"/>
      <c r="Y509" s="298"/>
      <c r="Z509" s="298"/>
      <c r="AA509" s="73"/>
      <c r="AB509" s="295"/>
      <c r="AC509" s="296"/>
      <c r="AD509" s="297"/>
    </row>
    <row r="510" spans="1:30">
      <c r="A510" s="81"/>
      <c r="B510" s="180"/>
      <c r="C510" s="257"/>
      <c r="D510" s="258"/>
      <c r="E510" s="1085"/>
      <c r="F510" s="72"/>
      <c r="X510" s="298"/>
      <c r="Y510" s="298"/>
      <c r="Z510" s="298"/>
      <c r="AA510" s="73"/>
      <c r="AB510" s="295"/>
      <c r="AC510" s="296"/>
      <c r="AD510" s="297"/>
    </row>
    <row r="511" spans="1:30" ht="14.25" customHeight="1" thickBot="1">
      <c r="A511" s="81"/>
      <c r="B511" s="180"/>
      <c r="C511" s="257"/>
      <c r="D511" s="258"/>
      <c r="E511" s="81"/>
      <c r="F511" s="72"/>
      <c r="G511" s="1450" t="s">
        <v>695</v>
      </c>
      <c r="H511" s="1451"/>
      <c r="I511" s="1451"/>
      <c r="J511" s="1451"/>
      <c r="K511" s="1451"/>
      <c r="L511" s="1451"/>
      <c r="M511" s="1451"/>
      <c r="N511" s="1451"/>
      <c r="O511" s="1451"/>
      <c r="P511" s="1451"/>
      <c r="Q511" s="1451"/>
      <c r="R511" s="1451"/>
      <c r="S511" s="1451"/>
      <c r="T511" s="1451"/>
      <c r="U511" s="1451"/>
      <c r="V511" s="1451"/>
      <c r="W511" s="1452"/>
      <c r="X511" s="298"/>
      <c r="Y511" s="298"/>
      <c r="Z511" s="298"/>
      <c r="AA511" s="73"/>
      <c r="AB511" s="295"/>
      <c r="AC511" s="296"/>
      <c r="AD511" s="297"/>
    </row>
    <row r="512" spans="1:30">
      <c r="A512" s="81"/>
      <c r="B512" s="180"/>
      <c r="C512" s="257"/>
      <c r="D512" s="258"/>
      <c r="E512" s="81"/>
      <c r="F512" s="72"/>
      <c r="G512" s="2164"/>
      <c r="H512" s="2164"/>
      <c r="I512" s="2135" t="s">
        <v>655</v>
      </c>
      <c r="J512" s="2136"/>
      <c r="K512" s="2136"/>
      <c r="L512" s="2136"/>
      <c r="M512" s="2136"/>
      <c r="N512" s="2136"/>
      <c r="O512" s="2165"/>
      <c r="P512" s="2206" t="s">
        <v>624</v>
      </c>
      <c r="Q512" s="2207"/>
      <c r="R512" s="2208"/>
      <c r="S512" s="2212" t="s">
        <v>509</v>
      </c>
      <c r="T512" s="2214" t="str">
        <f>管理運営!O82</f>
        <v/>
      </c>
      <c r="U512" s="2215"/>
      <c r="V512" s="2216"/>
      <c r="W512" s="2220" t="s">
        <v>232</v>
      </c>
      <c r="X512" s="298"/>
      <c r="Y512" s="298"/>
      <c r="Z512" s="298"/>
      <c r="AA512" s="73"/>
      <c r="AB512" s="295"/>
      <c r="AC512" s="296"/>
      <c r="AD512" s="297"/>
    </row>
    <row r="513" spans="1:30" ht="13.8" thickBot="1">
      <c r="A513" s="81"/>
      <c r="B513" s="180"/>
      <c r="C513" s="257"/>
      <c r="D513" s="258"/>
      <c r="E513" s="81"/>
      <c r="F513" s="72"/>
      <c r="G513" s="2164"/>
      <c r="H513" s="2164"/>
      <c r="I513" s="2135" t="s">
        <v>656</v>
      </c>
      <c r="J513" s="2136"/>
      <c r="K513" s="2136"/>
      <c r="L513" s="2136"/>
      <c r="M513" s="2136"/>
      <c r="N513" s="2136"/>
      <c r="O513" s="2165"/>
      <c r="P513" s="2209"/>
      <c r="Q513" s="2210"/>
      <c r="R513" s="2211"/>
      <c r="S513" s="2213"/>
      <c r="T513" s="2217"/>
      <c r="U513" s="2218"/>
      <c r="V513" s="2219"/>
      <c r="W513" s="2221"/>
      <c r="X513" s="298"/>
      <c r="Y513" s="298"/>
      <c r="Z513" s="298"/>
      <c r="AA513" s="73"/>
      <c r="AB513" s="295"/>
      <c r="AC513" s="296"/>
      <c r="AD513" s="297"/>
    </row>
    <row r="514" spans="1:30">
      <c r="A514" s="81"/>
      <c r="B514" s="180"/>
      <c r="C514" s="257"/>
      <c r="D514" s="258"/>
      <c r="E514" s="81"/>
      <c r="F514" s="72"/>
      <c r="X514" s="298"/>
      <c r="Y514" s="298"/>
      <c r="Z514" s="298"/>
      <c r="AA514" s="73"/>
      <c r="AB514" s="295"/>
      <c r="AC514" s="296"/>
      <c r="AD514" s="297"/>
    </row>
    <row r="515" spans="1:30">
      <c r="A515" s="81"/>
      <c r="B515" s="180"/>
      <c r="C515" s="257"/>
      <c r="D515" s="258"/>
      <c r="E515" s="81"/>
      <c r="F515" s="72"/>
      <c r="G515" s="1549" t="s">
        <v>1470</v>
      </c>
      <c r="H515" s="1549"/>
      <c r="I515" s="1549"/>
      <c r="J515" s="1549"/>
      <c r="K515" s="1549"/>
      <c r="L515" s="1549"/>
      <c r="M515" s="1549"/>
      <c r="N515" s="2026"/>
      <c r="O515" s="1181" t="s">
        <v>189</v>
      </c>
      <c r="P515" s="1186"/>
      <c r="Q515" s="1186"/>
      <c r="R515" s="1186"/>
      <c r="S515" s="1182"/>
      <c r="X515" s="298"/>
      <c r="Y515" s="298"/>
      <c r="Z515" s="298"/>
      <c r="AA515" s="73"/>
      <c r="AB515" s="295"/>
      <c r="AC515" s="296"/>
      <c r="AD515" s="297"/>
    </row>
    <row r="516" spans="1:30">
      <c r="A516" s="81"/>
      <c r="B516" s="180"/>
      <c r="C516" s="257"/>
      <c r="D516" s="258"/>
      <c r="E516" s="81"/>
      <c r="F516" s="72"/>
      <c r="X516" s="298"/>
      <c r="Y516" s="298"/>
      <c r="Z516" s="298"/>
      <c r="AA516" s="73"/>
      <c r="AB516" s="295"/>
      <c r="AC516" s="296"/>
      <c r="AD516" s="297"/>
    </row>
    <row r="517" spans="1:30">
      <c r="A517" s="81"/>
      <c r="B517" s="180"/>
      <c r="C517" s="257"/>
      <c r="D517" s="258"/>
      <c r="E517" s="81"/>
      <c r="F517" s="72"/>
      <c r="G517" s="1549" t="s">
        <v>657</v>
      </c>
      <c r="H517" s="1549"/>
      <c r="I517" s="1549"/>
      <c r="J517" s="1549"/>
      <c r="K517" s="1549"/>
      <c r="L517" s="1549"/>
      <c r="M517" s="1549"/>
      <c r="N517" s="2026"/>
      <c r="O517" s="1181" t="s">
        <v>189</v>
      </c>
      <c r="P517" s="1186"/>
      <c r="Q517" s="1186"/>
      <c r="R517" s="1186"/>
      <c r="S517" s="1182"/>
      <c r="X517" s="298"/>
      <c r="Y517" s="298"/>
      <c r="Z517" s="298"/>
      <c r="AA517" s="73"/>
      <c r="AB517" s="295"/>
      <c r="AC517" s="296"/>
      <c r="AD517" s="297"/>
    </row>
    <row r="518" spans="1:30">
      <c r="A518" s="81"/>
      <c r="B518" s="180"/>
      <c r="C518" s="257"/>
      <c r="D518" s="258"/>
      <c r="E518" s="81"/>
      <c r="F518" s="72"/>
      <c r="X518" s="298"/>
      <c r="Y518" s="298"/>
      <c r="Z518" s="298"/>
      <c r="AA518" s="73"/>
      <c r="AB518" s="295"/>
      <c r="AC518" s="296"/>
      <c r="AD518" s="297"/>
    </row>
    <row r="519" spans="1:30" ht="6" customHeight="1">
      <c r="A519" s="169"/>
      <c r="B519" s="179"/>
      <c r="C519" s="262"/>
      <c r="D519" s="263"/>
      <c r="E519" s="169"/>
      <c r="F519" s="103"/>
      <c r="G519" s="136"/>
      <c r="H519" s="136"/>
      <c r="I519" s="136"/>
      <c r="J519" s="136"/>
      <c r="K519" s="136"/>
      <c r="L519" s="136"/>
      <c r="M519" s="136"/>
      <c r="N519" s="136"/>
      <c r="O519" s="136"/>
      <c r="P519" s="136"/>
      <c r="Q519" s="136"/>
      <c r="R519" s="136"/>
      <c r="S519" s="136"/>
      <c r="T519" s="136"/>
      <c r="U519" s="136"/>
      <c r="V519" s="136"/>
      <c r="W519" s="136"/>
      <c r="X519" s="136"/>
      <c r="Y519" s="136"/>
      <c r="Z519" s="136"/>
      <c r="AA519" s="108"/>
      <c r="AB519" s="279"/>
      <c r="AC519" s="280"/>
      <c r="AD519" s="281"/>
    </row>
    <row r="520" spans="1:30" ht="6" customHeight="1">
      <c r="A520" s="405"/>
      <c r="B520" s="910"/>
      <c r="C520" s="911"/>
      <c r="D520" s="912"/>
      <c r="E520" s="405"/>
      <c r="F520" s="416"/>
      <c r="G520" s="508"/>
      <c r="H520" s="508"/>
      <c r="I520" s="508"/>
      <c r="J520" s="508"/>
      <c r="K520" s="508"/>
      <c r="L520" s="508"/>
      <c r="M520" s="508"/>
      <c r="N520" s="508"/>
      <c r="O520" s="508"/>
      <c r="P520" s="508"/>
      <c r="Q520" s="508"/>
      <c r="R520" s="508"/>
      <c r="S520" s="508"/>
      <c r="T520" s="508"/>
      <c r="U520" s="508"/>
      <c r="V520" s="508"/>
      <c r="W520" s="508"/>
      <c r="X520" s="508"/>
      <c r="Y520" s="508"/>
      <c r="Z520" s="508"/>
      <c r="AA520" s="418"/>
      <c r="AB520" s="920"/>
      <c r="AC520" s="921"/>
      <c r="AD520" s="922"/>
    </row>
    <row r="521" spans="1:30" ht="13.5" customHeight="1">
      <c r="A521" s="1109"/>
      <c r="B521" s="2028">
        <v>22</v>
      </c>
      <c r="C521" s="2041" t="s">
        <v>878</v>
      </c>
      <c r="D521" s="1504" t="s">
        <v>866</v>
      </c>
      <c r="E521" s="1085" t="s">
        <v>1454</v>
      </c>
      <c r="F521" s="72"/>
      <c r="G521" s="1096" t="s">
        <v>114</v>
      </c>
      <c r="H521" s="1096"/>
      <c r="I521" s="1096"/>
      <c r="J521" s="1096"/>
      <c r="K521" s="1096"/>
      <c r="L521" s="1096"/>
      <c r="M521" s="1906"/>
      <c r="N521" s="1174" t="s">
        <v>642</v>
      </c>
      <c r="O521" s="1175"/>
      <c r="P521" s="1175"/>
      <c r="Q521" s="1175"/>
      <c r="R521" s="1175"/>
      <c r="S521" s="1175"/>
      <c r="T521" s="1175"/>
      <c r="U521" s="1175"/>
      <c r="V521" s="1176"/>
      <c r="W521" s="140"/>
      <c r="X521" s="140"/>
      <c r="Y521" s="140"/>
      <c r="Z521" s="140"/>
      <c r="AA521" s="73"/>
      <c r="AB521" s="2101" t="s">
        <v>885</v>
      </c>
      <c r="AC521" s="2102"/>
      <c r="AD521" s="2103"/>
    </row>
    <row r="522" spans="1:30">
      <c r="A522" s="1109"/>
      <c r="B522" s="2028"/>
      <c r="C522" s="2041"/>
      <c r="D522" s="1504"/>
      <c r="E522" s="1085"/>
      <c r="F522" s="72"/>
      <c r="G522" s="1096"/>
      <c r="H522" s="1096"/>
      <c r="I522" s="1096"/>
      <c r="J522" s="1096"/>
      <c r="K522" s="1096"/>
      <c r="L522" s="1096"/>
      <c r="M522" s="1906"/>
      <c r="N522" s="1177"/>
      <c r="O522" s="1178"/>
      <c r="P522" s="1178"/>
      <c r="Q522" s="1178"/>
      <c r="R522" s="1178"/>
      <c r="S522" s="1178"/>
      <c r="T522" s="1178"/>
      <c r="U522" s="1178"/>
      <c r="V522" s="1179"/>
      <c r="W522" s="140"/>
      <c r="X522" s="140"/>
      <c r="Y522" s="140"/>
      <c r="Z522" s="140"/>
      <c r="AA522" s="73"/>
      <c r="AB522" s="2101"/>
      <c r="AC522" s="2102"/>
      <c r="AD522" s="2103"/>
    </row>
    <row r="523" spans="1:30">
      <c r="A523" s="1109"/>
      <c r="B523" s="2028"/>
      <c r="C523" s="2041"/>
      <c r="D523" s="1504"/>
      <c r="E523" s="1085"/>
      <c r="F523" s="72"/>
      <c r="G523" s="140"/>
      <c r="H523" s="140"/>
      <c r="I523" s="140"/>
      <c r="J523" s="140"/>
      <c r="K523" s="140"/>
      <c r="L523" s="140"/>
      <c r="M523" s="140"/>
      <c r="N523" s="278" t="s">
        <v>643</v>
      </c>
      <c r="O523" s="140"/>
      <c r="P523" s="140"/>
      <c r="Q523" s="140"/>
      <c r="R523" s="140"/>
      <c r="S523" s="140"/>
      <c r="T523" s="140"/>
      <c r="U523" s="140"/>
      <c r="V523" s="140"/>
      <c r="W523" s="140"/>
      <c r="X523" s="140"/>
      <c r="Y523" s="140"/>
      <c r="Z523" s="140"/>
      <c r="AA523" s="73"/>
      <c r="AB523" s="2101"/>
      <c r="AC523" s="2102"/>
      <c r="AD523" s="2103"/>
    </row>
    <row r="524" spans="1:30">
      <c r="A524" s="1109"/>
      <c r="B524" s="2028"/>
      <c r="C524" s="2041"/>
      <c r="D524" s="1504"/>
      <c r="E524" s="1085"/>
      <c r="F524" s="72"/>
      <c r="AA524" s="73"/>
      <c r="AB524" s="275"/>
      <c r="AC524" s="276"/>
      <c r="AD524" s="277"/>
    </row>
    <row r="525" spans="1:30" ht="13.8" thickBot="1">
      <c r="A525" s="1109"/>
      <c r="B525" s="2028"/>
      <c r="C525" s="2041"/>
      <c r="D525" s="1504"/>
      <c r="E525" s="1085"/>
      <c r="F525" s="72"/>
      <c r="G525" s="1" t="s">
        <v>658</v>
      </c>
      <c r="AA525" s="73"/>
      <c r="AB525" s="275"/>
      <c r="AC525" s="276"/>
      <c r="AD525" s="277"/>
    </row>
    <row r="526" spans="1:30" ht="13.8" thickBot="1">
      <c r="A526" s="1109"/>
      <c r="B526" s="2028"/>
      <c r="C526" s="2041"/>
      <c r="D526" s="1504"/>
      <c r="E526" s="1085"/>
      <c r="F526" s="72"/>
      <c r="G526" s="118"/>
      <c r="H526" s="118"/>
      <c r="I526" s="118"/>
      <c r="J526" s="118"/>
      <c r="K526" s="118"/>
      <c r="L526" s="118"/>
      <c r="M526" s="118"/>
      <c r="N526" s="118"/>
      <c r="O526" s="118"/>
      <c r="P526" s="118"/>
      <c r="Q526" s="118"/>
      <c r="R526" s="118"/>
      <c r="S526" s="118"/>
      <c r="T526" s="118"/>
      <c r="U526" s="2203"/>
      <c r="V526" s="2204"/>
      <c r="W526" s="2205"/>
      <c r="X526" s="305" t="s">
        <v>232</v>
      </c>
      <c r="AA526" s="73"/>
      <c r="AB526" s="275"/>
      <c r="AC526" s="276"/>
      <c r="AD526" s="277"/>
    </row>
    <row r="527" spans="1:30">
      <c r="A527" s="1109"/>
      <c r="B527" s="2028"/>
      <c r="C527" s="2041"/>
      <c r="D527" s="1504"/>
      <c r="E527" s="1085"/>
      <c r="F527" s="72"/>
      <c r="AA527" s="73"/>
      <c r="AB527" s="275"/>
      <c r="AC527" s="276"/>
      <c r="AD527" s="277"/>
    </row>
    <row r="528" spans="1:30">
      <c r="A528" s="1109"/>
      <c r="B528" s="2028"/>
      <c r="C528" s="2041"/>
      <c r="D528" s="1504"/>
      <c r="E528" s="1085"/>
      <c r="F528" s="72"/>
      <c r="G528" s="2133"/>
      <c r="H528" s="2134"/>
      <c r="I528" s="2135" t="s">
        <v>696</v>
      </c>
      <c r="J528" s="2136"/>
      <c r="K528" s="2136"/>
      <c r="L528" s="2136"/>
      <c r="M528" s="2136"/>
      <c r="N528" s="2136"/>
      <c r="O528" s="2136"/>
      <c r="P528" s="2136"/>
      <c r="Q528" s="2136"/>
      <c r="R528" s="2136"/>
      <c r="S528" s="2136"/>
      <c r="T528" s="2136"/>
      <c r="U528" s="2136"/>
      <c r="V528" s="2136"/>
      <c r="W528" s="2136"/>
      <c r="X528" s="2165"/>
      <c r="AA528" s="73"/>
      <c r="AB528" s="275"/>
      <c r="AC528" s="276"/>
      <c r="AD528" s="277"/>
    </row>
    <row r="529" spans="1:30">
      <c r="A529" s="1109"/>
      <c r="B529" s="2028"/>
      <c r="C529" s="2041"/>
      <c r="D529" s="1504"/>
      <c r="E529" s="1085"/>
      <c r="F529" s="72"/>
      <c r="G529" s="2133"/>
      <c r="H529" s="2134"/>
      <c r="I529" s="2135" t="s">
        <v>697</v>
      </c>
      <c r="J529" s="2136"/>
      <c r="K529" s="2136"/>
      <c r="L529" s="2136"/>
      <c r="M529" s="2136"/>
      <c r="N529" s="2136"/>
      <c r="O529" s="2136"/>
      <c r="P529" s="2136"/>
      <c r="Q529" s="2136"/>
      <c r="R529" s="2136"/>
      <c r="S529" s="2136"/>
      <c r="T529" s="2136"/>
      <c r="U529" s="2136"/>
      <c r="V529" s="2136"/>
      <c r="W529" s="2136"/>
      <c r="X529" s="2165"/>
      <c r="AA529" s="73"/>
      <c r="AB529" s="275"/>
      <c r="AC529" s="276"/>
      <c r="AD529" s="277"/>
    </row>
    <row r="530" spans="1:30">
      <c r="A530" s="1109"/>
      <c r="B530" s="2028"/>
      <c r="C530" s="2041"/>
      <c r="D530" s="1504"/>
      <c r="E530" s="1085"/>
      <c r="F530" s="72"/>
      <c r="G530" s="2222"/>
      <c r="H530" s="2223"/>
      <c r="I530" s="2154" t="s">
        <v>721</v>
      </c>
      <c r="J530" s="2155"/>
      <c r="K530" s="2155"/>
      <c r="L530" s="2230"/>
      <c r="M530" s="2230"/>
      <c r="N530" s="2230"/>
      <c r="O530" s="2230"/>
      <c r="P530" s="2230"/>
      <c r="Q530" s="2230"/>
      <c r="R530" s="2230"/>
      <c r="S530" s="2230"/>
      <c r="T530" s="2230"/>
      <c r="U530" s="2230"/>
      <c r="V530" s="2230"/>
      <c r="W530" s="2230"/>
      <c r="X530" s="2156" t="s">
        <v>380</v>
      </c>
      <c r="Y530" s="140"/>
      <c r="Z530" s="140"/>
      <c r="AA530" s="73"/>
      <c r="AB530" s="275"/>
      <c r="AC530" s="276"/>
      <c r="AD530" s="277"/>
    </row>
    <row r="531" spans="1:30">
      <c r="A531" s="1109"/>
      <c r="B531" s="2028"/>
      <c r="C531" s="2041"/>
      <c r="D531" s="1504"/>
      <c r="E531" s="1085"/>
      <c r="F531" s="72"/>
      <c r="G531" s="2224"/>
      <c r="H531" s="2225"/>
      <c r="I531" s="2226"/>
      <c r="J531" s="2227"/>
      <c r="K531" s="2227"/>
      <c r="L531" s="2231"/>
      <c r="M531" s="2231"/>
      <c r="N531" s="2231"/>
      <c r="O531" s="2231"/>
      <c r="P531" s="2231"/>
      <c r="Q531" s="2231"/>
      <c r="R531" s="2231"/>
      <c r="S531" s="2231"/>
      <c r="T531" s="2231"/>
      <c r="U531" s="2231"/>
      <c r="V531" s="2231"/>
      <c r="W531" s="2231"/>
      <c r="X531" s="2233"/>
      <c r="Y531" s="140"/>
      <c r="Z531" s="140"/>
      <c r="AA531" s="73"/>
      <c r="AB531" s="275"/>
      <c r="AC531" s="276"/>
      <c r="AD531" s="277"/>
    </row>
    <row r="532" spans="1:30">
      <c r="A532" s="1109"/>
      <c r="B532" s="2028"/>
      <c r="C532" s="2041"/>
      <c r="D532" s="1504"/>
      <c r="E532" s="1085"/>
      <c r="F532" s="72"/>
      <c r="G532" s="2139"/>
      <c r="H532" s="2140"/>
      <c r="I532" s="2228"/>
      <c r="J532" s="2229"/>
      <c r="K532" s="2229"/>
      <c r="L532" s="2232"/>
      <c r="M532" s="2232"/>
      <c r="N532" s="2232"/>
      <c r="O532" s="2232"/>
      <c r="P532" s="2232"/>
      <c r="Q532" s="2232"/>
      <c r="R532" s="2232"/>
      <c r="S532" s="2232"/>
      <c r="T532" s="2232"/>
      <c r="U532" s="2232"/>
      <c r="V532" s="2232"/>
      <c r="W532" s="2232"/>
      <c r="X532" s="2234"/>
      <c r="Y532" s="140"/>
      <c r="Z532" s="140"/>
      <c r="AA532" s="73"/>
      <c r="AB532" s="275"/>
      <c r="AC532" s="276"/>
      <c r="AD532" s="277"/>
    </row>
    <row r="533" spans="1:30">
      <c r="A533" s="1109"/>
      <c r="B533" s="2028"/>
      <c r="C533" s="2041"/>
      <c r="D533" s="1504"/>
      <c r="E533" s="1085"/>
      <c r="F533" s="72"/>
      <c r="G533" s="140"/>
      <c r="H533" s="140"/>
      <c r="I533" s="140"/>
      <c r="J533" s="140"/>
      <c r="K533" s="140"/>
      <c r="L533" s="140"/>
      <c r="M533" s="140"/>
      <c r="N533" s="140"/>
      <c r="O533" s="140"/>
      <c r="P533" s="140"/>
      <c r="Q533" s="140"/>
      <c r="R533" s="140"/>
      <c r="S533" s="140"/>
      <c r="T533" s="140"/>
      <c r="U533" s="140"/>
      <c r="V533" s="140"/>
      <c r="W533" s="140"/>
      <c r="X533" s="140"/>
      <c r="Y533" s="140"/>
      <c r="Z533" s="140"/>
      <c r="AA533" s="73"/>
      <c r="AB533" s="275"/>
      <c r="AC533" s="276"/>
      <c r="AD533" s="277"/>
    </row>
    <row r="534" spans="1:30" ht="13.8" thickBot="1">
      <c r="A534" s="1109"/>
      <c r="B534" s="2028"/>
      <c r="C534" s="2041"/>
      <c r="D534" s="1504"/>
      <c r="E534" s="1085"/>
      <c r="F534" s="72"/>
      <c r="S534" s="140"/>
      <c r="T534" s="140"/>
      <c r="U534" s="140"/>
      <c r="V534" s="140"/>
      <c r="W534" s="140"/>
      <c r="X534" s="140"/>
      <c r="Y534" s="140"/>
      <c r="Z534" s="140"/>
      <c r="AA534" s="73"/>
      <c r="AB534" s="295"/>
      <c r="AC534" s="296"/>
      <c r="AD534" s="297"/>
    </row>
    <row r="535" spans="1:30" ht="13.8" thickBot="1">
      <c r="A535" s="1085"/>
      <c r="B535" s="2028"/>
      <c r="C535" s="1301"/>
      <c r="D535" s="2029"/>
      <c r="E535" s="1085"/>
      <c r="F535" s="72"/>
      <c r="G535" s="1549" t="s">
        <v>698</v>
      </c>
      <c r="H535" s="1549"/>
      <c r="I535" s="1549"/>
      <c r="J535" s="1549"/>
      <c r="K535" s="1549"/>
      <c r="L535" s="1549"/>
      <c r="M535" s="1549"/>
      <c r="N535" s="1549"/>
      <c r="O535" s="1549"/>
      <c r="P535" s="1549"/>
      <c r="Q535" s="2235"/>
      <c r="R535" s="2236">
        <f>SUM(管理運営!O82:R83)</f>
        <v>0</v>
      </c>
      <c r="S535" s="2237"/>
      <c r="T535" s="305" t="s">
        <v>232</v>
      </c>
      <c r="V535" s="140"/>
      <c r="W535" s="140"/>
      <c r="X535" s="140"/>
      <c r="Y535" s="140"/>
      <c r="Z535" s="140"/>
      <c r="AA535" s="73"/>
      <c r="AB535" s="268"/>
      <c r="AC535" s="269"/>
      <c r="AD535" s="270"/>
    </row>
    <row r="536" spans="1:30">
      <c r="A536" s="1085"/>
      <c r="B536" s="2028"/>
      <c r="C536" s="1301"/>
      <c r="D536" s="2029"/>
      <c r="E536" s="1085"/>
      <c r="F536" s="72"/>
      <c r="U536" s="99"/>
      <c r="Y536" s="140"/>
      <c r="Z536" s="140"/>
      <c r="AA536" s="73"/>
      <c r="AB536" s="268"/>
      <c r="AC536" s="269"/>
      <c r="AD536" s="270"/>
    </row>
    <row r="537" spans="1:30">
      <c r="A537" s="1085"/>
      <c r="B537" s="2028"/>
      <c r="C537" s="1301"/>
      <c r="D537" s="2029"/>
      <c r="E537" s="1085" t="s">
        <v>955</v>
      </c>
      <c r="F537" s="72"/>
      <c r="G537" s="1597" t="s">
        <v>699</v>
      </c>
      <c r="H537" s="1598"/>
      <c r="I537" s="1598"/>
      <c r="J537" s="1598"/>
      <c r="K537" s="1598"/>
      <c r="L537" s="1598"/>
      <c r="M537" s="1598"/>
      <c r="N537" s="1598"/>
      <c r="O537" s="1599"/>
      <c r="P537" s="1597" t="s">
        <v>659</v>
      </c>
      <c r="Q537" s="1598"/>
      <c r="R537" s="1598"/>
      <c r="S537" s="1598"/>
      <c r="T537" s="1599"/>
      <c r="V537" s="140"/>
      <c r="W537" s="140"/>
      <c r="X537" s="140"/>
      <c r="Y537" s="140"/>
      <c r="Z537" s="140"/>
      <c r="AA537" s="73"/>
      <c r="AB537" s="268"/>
      <c r="AC537" s="269"/>
      <c r="AD537" s="270"/>
    </row>
    <row r="538" spans="1:30">
      <c r="A538" s="1085"/>
      <c r="B538" s="2028"/>
      <c r="C538" s="1301"/>
      <c r="D538" s="2029"/>
      <c r="E538" s="1085"/>
      <c r="F538" s="72"/>
      <c r="G538" s="2133"/>
      <c r="H538" s="2134"/>
      <c r="I538" s="2238" t="s">
        <v>660</v>
      </c>
      <c r="J538" s="2239"/>
      <c r="K538" s="2239"/>
      <c r="L538" s="2239"/>
      <c r="M538" s="2239"/>
      <c r="N538" s="2239"/>
      <c r="O538" s="2240"/>
      <c r="P538" s="1597" t="s">
        <v>661</v>
      </c>
      <c r="Q538" s="1598"/>
      <c r="R538" s="1598"/>
      <c r="S538" s="1598"/>
      <c r="T538" s="1599"/>
      <c r="AA538" s="73"/>
      <c r="AB538" s="259"/>
      <c r="AC538" s="260"/>
      <c r="AD538" s="261"/>
    </row>
    <row r="539" spans="1:30">
      <c r="A539" s="1085"/>
      <c r="B539" s="2028"/>
      <c r="C539" s="1301"/>
      <c r="D539" s="2029"/>
      <c r="E539" s="1085"/>
      <c r="F539" s="72"/>
      <c r="G539" s="2133"/>
      <c r="H539" s="2134"/>
      <c r="I539" s="2238" t="s">
        <v>700</v>
      </c>
      <c r="J539" s="2239"/>
      <c r="K539" s="2239"/>
      <c r="L539" s="2239"/>
      <c r="M539" s="2239"/>
      <c r="N539" s="2239"/>
      <c r="O539" s="2240"/>
      <c r="P539" s="1597" t="s">
        <v>662</v>
      </c>
      <c r="Q539" s="1598"/>
      <c r="R539" s="1598"/>
      <c r="S539" s="1598"/>
      <c r="T539" s="1599"/>
      <c r="AA539" s="73"/>
      <c r="AB539" s="259"/>
      <c r="AC539" s="260"/>
      <c r="AD539" s="261"/>
    </row>
    <row r="540" spans="1:30">
      <c r="A540" s="1085"/>
      <c r="B540" s="2028"/>
      <c r="C540" s="1301"/>
      <c r="D540" s="2029"/>
      <c r="E540" s="1085"/>
      <c r="F540" s="72"/>
      <c r="G540" s="2133"/>
      <c r="H540" s="2134"/>
      <c r="I540" s="2238" t="s">
        <v>701</v>
      </c>
      <c r="J540" s="2239"/>
      <c r="K540" s="2239"/>
      <c r="L540" s="2239"/>
      <c r="M540" s="2239"/>
      <c r="N540" s="2239"/>
      <c r="O540" s="2240"/>
      <c r="P540" s="1597" t="s">
        <v>663</v>
      </c>
      <c r="Q540" s="1598"/>
      <c r="R540" s="1598"/>
      <c r="S540" s="1598"/>
      <c r="T540" s="1599"/>
      <c r="AA540" s="73"/>
      <c r="AB540" s="259"/>
      <c r="AC540" s="260"/>
      <c r="AD540" s="261"/>
    </row>
    <row r="541" spans="1:30">
      <c r="A541" s="81"/>
      <c r="B541" s="180"/>
      <c r="C541" s="257"/>
      <c r="D541" s="258"/>
      <c r="E541" s="1085"/>
      <c r="F541" s="72"/>
      <c r="G541" s="2133"/>
      <c r="H541" s="2134"/>
      <c r="I541" s="2238" t="s">
        <v>702</v>
      </c>
      <c r="J541" s="2239"/>
      <c r="K541" s="2239"/>
      <c r="L541" s="2239"/>
      <c r="M541" s="2239"/>
      <c r="N541" s="2239"/>
      <c r="O541" s="2240"/>
      <c r="P541" s="1597" t="s">
        <v>664</v>
      </c>
      <c r="Q541" s="1598"/>
      <c r="R541" s="1598"/>
      <c r="S541" s="1598"/>
      <c r="T541" s="1599"/>
      <c r="AA541" s="73"/>
      <c r="AB541" s="259"/>
      <c r="AC541" s="260"/>
      <c r="AD541" s="261"/>
    </row>
    <row r="542" spans="1:30">
      <c r="A542" s="81"/>
      <c r="B542" s="180"/>
      <c r="C542" s="257"/>
      <c r="D542" s="258"/>
      <c r="E542" s="1085"/>
      <c r="F542" s="72"/>
      <c r="G542" s="2133"/>
      <c r="H542" s="2134"/>
      <c r="I542" s="2238" t="s">
        <v>703</v>
      </c>
      <c r="J542" s="2239"/>
      <c r="K542" s="2239"/>
      <c r="L542" s="2239"/>
      <c r="M542" s="2239"/>
      <c r="N542" s="2239"/>
      <c r="O542" s="2240"/>
      <c r="P542" s="1597" t="s">
        <v>665</v>
      </c>
      <c r="Q542" s="1598"/>
      <c r="R542" s="1598"/>
      <c r="S542" s="1598"/>
      <c r="T542" s="1599"/>
      <c r="AA542" s="73"/>
      <c r="AB542" s="259"/>
      <c r="AC542" s="260"/>
      <c r="AD542" s="261"/>
    </row>
    <row r="543" spans="1:30">
      <c r="A543" s="81"/>
      <c r="B543" s="180"/>
      <c r="C543" s="257"/>
      <c r="D543" s="258"/>
      <c r="E543" s="1085" t="s">
        <v>956</v>
      </c>
      <c r="F543" s="72"/>
      <c r="G543" s="2133"/>
      <c r="H543" s="2134"/>
      <c r="I543" s="2238" t="s">
        <v>704</v>
      </c>
      <c r="J543" s="2239"/>
      <c r="K543" s="2239"/>
      <c r="L543" s="2239"/>
      <c r="M543" s="2239"/>
      <c r="N543" s="2239"/>
      <c r="O543" s="2240"/>
      <c r="P543" s="1597" t="s">
        <v>666</v>
      </c>
      <c r="Q543" s="1598"/>
      <c r="R543" s="1598"/>
      <c r="S543" s="1598"/>
      <c r="T543" s="1599"/>
      <c r="AA543" s="73"/>
      <c r="AB543" s="259"/>
      <c r="AC543" s="260"/>
      <c r="AD543" s="261"/>
    </row>
    <row r="544" spans="1:30">
      <c r="A544" s="81"/>
      <c r="B544" s="180"/>
      <c r="C544" s="257"/>
      <c r="D544" s="258"/>
      <c r="E544" s="1085"/>
      <c r="G544" s="2133"/>
      <c r="H544" s="2134"/>
      <c r="I544" s="2238" t="s">
        <v>705</v>
      </c>
      <c r="J544" s="2239"/>
      <c r="K544" s="2239"/>
      <c r="L544" s="2239"/>
      <c r="M544" s="2239"/>
      <c r="N544" s="2239"/>
      <c r="O544" s="2240"/>
      <c r="P544" s="1597" t="s">
        <v>667</v>
      </c>
      <c r="Q544" s="1598"/>
      <c r="R544" s="1598"/>
      <c r="S544" s="1598"/>
      <c r="T544" s="1599"/>
      <c r="AB544" s="259"/>
      <c r="AC544" s="260"/>
      <c r="AD544" s="261"/>
    </row>
    <row r="545" spans="1:30">
      <c r="A545" s="81"/>
      <c r="B545" s="180"/>
      <c r="C545" s="257"/>
      <c r="D545" s="258"/>
      <c r="E545" s="1085"/>
      <c r="AB545" s="259"/>
      <c r="AC545" s="260"/>
      <c r="AD545" s="261"/>
    </row>
    <row r="546" spans="1:30">
      <c r="A546" s="81"/>
      <c r="B546" s="180"/>
      <c r="C546" s="257"/>
      <c r="D546" s="258"/>
      <c r="E546" s="1085"/>
      <c r="AB546" s="259"/>
      <c r="AC546" s="260"/>
      <c r="AD546" s="261"/>
    </row>
    <row r="547" spans="1:30">
      <c r="A547" s="81"/>
      <c r="B547" s="180"/>
      <c r="C547" s="257"/>
      <c r="D547" s="258"/>
      <c r="E547" s="1085"/>
      <c r="P547" s="140"/>
      <c r="Q547" s="140"/>
      <c r="R547" s="140"/>
      <c r="S547" s="140"/>
      <c r="T547" s="140"/>
      <c r="U547" s="140"/>
      <c r="V547" s="140"/>
      <c r="W547" s="140"/>
      <c r="X547" s="140"/>
      <c r="Y547" s="140"/>
      <c r="AB547" s="259"/>
      <c r="AC547" s="260"/>
      <c r="AD547" s="261"/>
    </row>
    <row r="548" spans="1:30">
      <c r="A548" s="81"/>
      <c r="B548" s="180"/>
      <c r="C548" s="257"/>
      <c r="D548" s="258"/>
      <c r="E548" s="1085"/>
      <c r="P548" s="140"/>
      <c r="Q548" s="140"/>
      <c r="R548" s="140"/>
      <c r="S548" s="140"/>
      <c r="T548" s="140"/>
      <c r="U548" s="140"/>
      <c r="V548" s="140"/>
      <c r="W548" s="140"/>
      <c r="X548" s="140"/>
      <c r="Y548" s="140"/>
      <c r="AB548" s="259"/>
      <c r="AC548" s="260"/>
      <c r="AD548" s="261"/>
    </row>
    <row r="549" spans="1:30">
      <c r="A549" s="81"/>
      <c r="B549" s="180"/>
      <c r="C549" s="257"/>
      <c r="D549" s="258"/>
      <c r="E549" s="1085"/>
      <c r="G549" s="140"/>
      <c r="H549" s="140"/>
      <c r="I549" s="140"/>
      <c r="J549" s="140"/>
      <c r="K549" s="140"/>
      <c r="L549" s="140"/>
      <c r="M549" s="140"/>
      <c r="N549" s="140"/>
      <c r="O549" s="140"/>
      <c r="P549" s="140"/>
      <c r="Q549" s="140"/>
      <c r="R549" s="140"/>
      <c r="S549" s="140"/>
      <c r="T549" s="140"/>
      <c r="U549" s="140"/>
      <c r="V549" s="140"/>
      <c r="W549" s="140"/>
      <c r="X549" s="140"/>
      <c r="Y549" s="140"/>
      <c r="Z549" s="140"/>
      <c r="AB549" s="259"/>
      <c r="AC549" s="260"/>
      <c r="AD549" s="261"/>
    </row>
    <row r="550" spans="1:30">
      <c r="A550" s="81"/>
      <c r="B550" s="180"/>
      <c r="C550" s="257"/>
      <c r="D550" s="258"/>
      <c r="E550" s="1085"/>
      <c r="F550" s="72"/>
      <c r="G550" s="140"/>
      <c r="H550" s="140"/>
      <c r="I550" s="140"/>
      <c r="J550" s="140"/>
      <c r="K550" s="140"/>
      <c r="L550" s="140"/>
      <c r="M550" s="140"/>
      <c r="N550" s="140"/>
      <c r="O550" s="140"/>
      <c r="P550" s="140"/>
      <c r="Q550" s="140"/>
      <c r="R550" s="140"/>
      <c r="S550" s="140"/>
      <c r="T550" s="140"/>
      <c r="U550" s="140"/>
      <c r="V550" s="140"/>
      <c r="W550" s="140"/>
      <c r="X550" s="140"/>
      <c r="Y550" s="140"/>
      <c r="Z550" s="140"/>
      <c r="AA550" s="73"/>
      <c r="AB550" s="295"/>
      <c r="AC550" s="296"/>
      <c r="AD550" s="297"/>
    </row>
    <row r="551" spans="1:30">
      <c r="A551" s="81"/>
      <c r="B551" s="180"/>
      <c r="C551" s="257"/>
      <c r="D551" s="258"/>
      <c r="E551" s="1085"/>
      <c r="F551" s="72"/>
      <c r="G551" s="140"/>
      <c r="H551" s="140"/>
      <c r="I551" s="140"/>
      <c r="J551" s="140"/>
      <c r="K551" s="140"/>
      <c r="L551" s="140"/>
      <c r="M551" s="140"/>
      <c r="N551" s="140"/>
      <c r="O551" s="140"/>
      <c r="P551" s="140"/>
      <c r="Q551" s="140"/>
      <c r="R551" s="140"/>
      <c r="S551" s="140"/>
      <c r="T551" s="140"/>
      <c r="U551" s="140"/>
      <c r="V551" s="140"/>
      <c r="W551" s="140"/>
      <c r="X551" s="140"/>
      <c r="Y551" s="140"/>
      <c r="Z551" s="140"/>
      <c r="AA551" s="73"/>
      <c r="AB551" s="295"/>
      <c r="AC551" s="296"/>
      <c r="AD551" s="297"/>
    </row>
    <row r="552" spans="1:30">
      <c r="A552" s="81"/>
      <c r="B552" s="180"/>
      <c r="C552" s="257"/>
      <c r="D552" s="258"/>
      <c r="E552" s="1085"/>
      <c r="F552" s="72"/>
      <c r="G552" s="140"/>
      <c r="H552" s="140"/>
      <c r="I552" s="140"/>
      <c r="J552" s="140"/>
      <c r="K552" s="140"/>
      <c r="L552" s="140"/>
      <c r="M552" s="140"/>
      <c r="N552" s="140"/>
      <c r="O552" s="140"/>
      <c r="P552" s="140"/>
      <c r="Q552" s="140"/>
      <c r="R552" s="140"/>
      <c r="S552" s="140"/>
      <c r="T552" s="140"/>
      <c r="U552" s="140"/>
      <c r="V552" s="140"/>
      <c r="W552" s="140"/>
      <c r="X552" s="140"/>
      <c r="Y552" s="140"/>
      <c r="Z552" s="140"/>
      <c r="AA552" s="73"/>
      <c r="AB552" s="295"/>
      <c r="AC552" s="296"/>
      <c r="AD552" s="297"/>
    </row>
    <row r="553" spans="1:30">
      <c r="A553" s="81"/>
      <c r="B553" s="180"/>
      <c r="C553" s="257"/>
      <c r="D553" s="258"/>
      <c r="E553" s="1085"/>
      <c r="F553" s="72"/>
      <c r="G553" s="140"/>
      <c r="H553" s="140"/>
      <c r="I553" s="140"/>
      <c r="J553" s="140"/>
      <c r="K553" s="140"/>
      <c r="L553" s="140"/>
      <c r="M553" s="140"/>
      <c r="N553" s="140"/>
      <c r="O553" s="140"/>
      <c r="P553" s="140"/>
      <c r="Q553" s="140"/>
      <c r="R553" s="140"/>
      <c r="S553" s="140"/>
      <c r="T553" s="140"/>
      <c r="U553" s="140"/>
      <c r="V553" s="140"/>
      <c r="W553" s="140"/>
      <c r="X553" s="140"/>
      <c r="Y553" s="140"/>
      <c r="Z553" s="140"/>
      <c r="AA553" s="73"/>
      <c r="AB553" s="295"/>
      <c r="AC553" s="296"/>
      <c r="AD553" s="297"/>
    </row>
    <row r="554" spans="1:30">
      <c r="A554" s="81"/>
      <c r="B554" s="180"/>
      <c r="C554" s="257"/>
      <c r="D554" s="258"/>
      <c r="E554" s="1085"/>
      <c r="F554" s="72"/>
      <c r="G554" s="140"/>
      <c r="H554" s="140"/>
      <c r="I554" s="140"/>
      <c r="J554" s="140"/>
      <c r="K554" s="140"/>
      <c r="L554" s="140"/>
      <c r="M554" s="140"/>
      <c r="N554" s="140"/>
      <c r="O554" s="140"/>
      <c r="P554" s="140"/>
      <c r="Q554" s="140"/>
      <c r="R554" s="140"/>
      <c r="S554" s="140"/>
      <c r="T554" s="140"/>
      <c r="U554" s="140"/>
      <c r="V554" s="140"/>
      <c r="W554" s="140"/>
      <c r="X554" s="140"/>
      <c r="Y554" s="140"/>
      <c r="Z554" s="140"/>
      <c r="AA554" s="73"/>
      <c r="AB554" s="295"/>
      <c r="AC554" s="296"/>
      <c r="AD554" s="297"/>
    </row>
    <row r="555" spans="1:30">
      <c r="A555" s="81"/>
      <c r="B555" s="180"/>
      <c r="C555" s="257"/>
      <c r="D555" s="258"/>
      <c r="E555" s="1085"/>
      <c r="F555" s="72"/>
      <c r="G555" s="140"/>
      <c r="H555" s="140"/>
      <c r="I555" s="140"/>
      <c r="J555" s="140"/>
      <c r="K555" s="140"/>
      <c r="L555" s="140"/>
      <c r="M555" s="140"/>
      <c r="N555" s="140"/>
      <c r="O555" s="140"/>
      <c r="P555" s="140"/>
      <c r="Q555" s="140"/>
      <c r="R555" s="140"/>
      <c r="S555" s="140"/>
      <c r="T555" s="140"/>
      <c r="U555" s="140"/>
      <c r="V555" s="140"/>
      <c r="W555" s="140"/>
      <c r="X555" s="140"/>
      <c r="Y555" s="140"/>
      <c r="Z555" s="140"/>
      <c r="AA555" s="73"/>
      <c r="AB555" s="295"/>
      <c r="AC555" s="296"/>
      <c r="AD555" s="297"/>
    </row>
    <row r="556" spans="1:30">
      <c r="A556" s="81"/>
      <c r="B556" s="180"/>
      <c r="C556" s="257"/>
      <c r="D556" s="258"/>
      <c r="E556" s="1085"/>
      <c r="G556" s="140"/>
      <c r="H556" s="140"/>
      <c r="I556" s="140"/>
      <c r="J556" s="140"/>
      <c r="K556" s="140"/>
      <c r="L556" s="140"/>
      <c r="M556" s="140"/>
      <c r="N556" s="140"/>
      <c r="O556" s="140"/>
      <c r="P556" s="140"/>
      <c r="Q556" s="140"/>
      <c r="R556" s="140"/>
      <c r="S556" s="140"/>
      <c r="T556" s="140"/>
      <c r="U556" s="140"/>
      <c r="V556" s="140"/>
      <c r="W556" s="140"/>
      <c r="X556" s="140"/>
      <c r="Y556" s="140"/>
      <c r="Z556" s="140"/>
      <c r="AB556" s="259"/>
      <c r="AC556" s="260"/>
      <c r="AD556" s="261"/>
    </row>
    <row r="557" spans="1:30">
      <c r="A557" s="81"/>
      <c r="B557" s="180"/>
      <c r="C557" s="257"/>
      <c r="D557" s="258"/>
      <c r="E557" s="1085"/>
      <c r="G557" s="140"/>
      <c r="H557" s="140"/>
      <c r="I557" s="140"/>
      <c r="J557" s="140"/>
      <c r="K557" s="140"/>
      <c r="L557" s="140"/>
      <c r="M557" s="140"/>
      <c r="N557" s="140"/>
      <c r="O557" s="140"/>
      <c r="P557" s="140"/>
      <c r="Q557" s="140"/>
      <c r="R557" s="140"/>
      <c r="S557" s="140"/>
      <c r="T557" s="140"/>
      <c r="U557" s="140"/>
      <c r="V557" s="140"/>
      <c r="W557" s="140"/>
      <c r="X557" s="140"/>
      <c r="Y557" s="140"/>
      <c r="Z557" s="140"/>
      <c r="AB557" s="259"/>
      <c r="AC557" s="260"/>
      <c r="AD557" s="261"/>
    </row>
    <row r="558" spans="1:30">
      <c r="A558" s="81"/>
      <c r="B558" s="180"/>
      <c r="C558" s="257"/>
      <c r="D558" s="258"/>
      <c r="E558" s="1085"/>
      <c r="G558" s="140"/>
      <c r="H558" s="140"/>
      <c r="I558" s="140"/>
      <c r="J558" s="140"/>
      <c r="K558" s="140"/>
      <c r="L558" s="140"/>
      <c r="M558" s="140"/>
      <c r="N558" s="140"/>
      <c r="O558" s="140"/>
      <c r="P558" s="140"/>
      <c r="Q558" s="140"/>
      <c r="R558" s="140"/>
      <c r="S558" s="140"/>
      <c r="T558" s="140"/>
      <c r="U558" s="140"/>
      <c r="V558" s="140"/>
      <c r="W558" s="140"/>
      <c r="X558" s="140"/>
      <c r="Y558" s="140"/>
      <c r="Z558" s="140"/>
      <c r="AB558" s="259"/>
      <c r="AC558" s="260"/>
      <c r="AD558" s="261"/>
    </row>
    <row r="559" spans="1:30">
      <c r="A559" s="81"/>
      <c r="B559" s="180"/>
      <c r="C559" s="257"/>
      <c r="D559" s="258"/>
      <c r="E559" s="1085"/>
      <c r="G559" s="140"/>
      <c r="H559" s="140"/>
      <c r="I559" s="140"/>
      <c r="J559" s="140"/>
      <c r="K559" s="140"/>
      <c r="L559" s="140"/>
      <c r="M559" s="140"/>
      <c r="N559" s="140"/>
      <c r="O559" s="140"/>
      <c r="P559" s="140"/>
      <c r="Q559" s="140"/>
      <c r="R559" s="140"/>
      <c r="S559" s="140"/>
      <c r="T559" s="140"/>
      <c r="U559" s="140"/>
      <c r="V559" s="140"/>
      <c r="W559" s="140"/>
      <c r="X559" s="140"/>
      <c r="Y559" s="140"/>
      <c r="Z559" s="140"/>
      <c r="AB559" s="259"/>
      <c r="AC559" s="260"/>
      <c r="AD559" s="261"/>
    </row>
    <row r="560" spans="1:30" ht="6" customHeight="1">
      <c r="A560" s="169"/>
      <c r="B560" s="179"/>
      <c r="C560" s="262"/>
      <c r="D560" s="263"/>
      <c r="E560" s="169"/>
      <c r="F560" s="84"/>
      <c r="G560" s="136"/>
      <c r="H560" s="136"/>
      <c r="I560" s="136"/>
      <c r="J560" s="136"/>
      <c r="K560" s="136"/>
      <c r="L560" s="136"/>
      <c r="M560" s="136"/>
      <c r="N560" s="136"/>
      <c r="O560" s="136"/>
      <c r="P560" s="136"/>
      <c r="Q560" s="136"/>
      <c r="R560" s="136"/>
      <c r="S560" s="136"/>
      <c r="T560" s="136"/>
      <c r="U560" s="136"/>
      <c r="V560" s="136"/>
      <c r="W560" s="136"/>
      <c r="X560" s="136"/>
      <c r="Y560" s="136"/>
      <c r="Z560" s="136"/>
      <c r="AA560" s="84"/>
      <c r="AB560" s="264"/>
      <c r="AC560" s="265"/>
      <c r="AD560" s="266"/>
    </row>
    <row r="561" spans="1:30" ht="6" customHeight="1">
      <c r="A561" s="81"/>
      <c r="B561" s="180"/>
      <c r="C561" s="257"/>
      <c r="D561" s="258"/>
      <c r="E561" s="81"/>
      <c r="G561" s="140"/>
      <c r="H561" s="140"/>
      <c r="I561" s="140"/>
      <c r="J561" s="140"/>
      <c r="K561" s="140"/>
      <c r="L561" s="140"/>
      <c r="M561" s="140"/>
      <c r="N561" s="140"/>
      <c r="O561" s="140"/>
      <c r="P561" s="140"/>
      <c r="Q561" s="140"/>
      <c r="R561" s="140"/>
      <c r="S561" s="140"/>
      <c r="T561" s="140"/>
      <c r="U561" s="140"/>
      <c r="V561" s="140"/>
      <c r="W561" s="140"/>
      <c r="X561" s="140"/>
      <c r="Y561" s="140"/>
      <c r="Z561" s="140"/>
      <c r="AB561" s="259"/>
      <c r="AC561" s="260"/>
      <c r="AD561" s="261"/>
    </row>
    <row r="562" spans="1:30" ht="13.5" customHeight="1">
      <c r="A562" s="81"/>
      <c r="B562" s="2028">
        <v>23</v>
      </c>
      <c r="C562" s="2245" t="s">
        <v>1022</v>
      </c>
      <c r="D562" s="2247" t="s">
        <v>1074</v>
      </c>
      <c r="E562" s="1798" t="s">
        <v>1033</v>
      </c>
      <c r="F562" s="72"/>
      <c r="G562" s="1096" t="s">
        <v>114</v>
      </c>
      <c r="H562" s="1096"/>
      <c r="I562" s="1096"/>
      <c r="J562" s="1096"/>
      <c r="K562" s="1096"/>
      <c r="L562" s="1096"/>
      <c r="M562" s="1906"/>
      <c r="N562" s="1174" t="s">
        <v>642</v>
      </c>
      <c r="O562" s="1175"/>
      <c r="P562" s="1175"/>
      <c r="Q562" s="1175"/>
      <c r="R562" s="1175"/>
      <c r="S562" s="1175"/>
      <c r="T562" s="1175"/>
      <c r="U562" s="1175"/>
      <c r="V562" s="1176"/>
      <c r="W562" s="140"/>
      <c r="X562" s="140"/>
      <c r="Y562" s="140"/>
      <c r="Z562" s="140"/>
      <c r="AA562" s="73"/>
      <c r="AB562" s="2101" t="s">
        <v>885</v>
      </c>
      <c r="AC562" s="2102"/>
      <c r="AD562" s="2103"/>
    </row>
    <row r="563" spans="1:30" ht="13.5" customHeight="1">
      <c r="A563" s="81"/>
      <c r="B563" s="2028"/>
      <c r="C563" s="2245"/>
      <c r="D563" s="2247"/>
      <c r="E563" s="1798"/>
      <c r="F563" s="72"/>
      <c r="G563" s="1096"/>
      <c r="H563" s="1096"/>
      <c r="I563" s="1096"/>
      <c r="J563" s="1096"/>
      <c r="K563" s="1096"/>
      <c r="L563" s="1096"/>
      <c r="M563" s="1906"/>
      <c r="N563" s="1177"/>
      <c r="O563" s="1178"/>
      <c r="P563" s="1178"/>
      <c r="Q563" s="1178"/>
      <c r="R563" s="1178"/>
      <c r="S563" s="1178"/>
      <c r="T563" s="1178"/>
      <c r="U563" s="1178"/>
      <c r="V563" s="1179"/>
      <c r="W563" s="140"/>
      <c r="X563" s="140"/>
      <c r="Y563" s="140"/>
      <c r="Z563" s="140"/>
      <c r="AA563" s="73"/>
      <c r="AB563" s="2101"/>
      <c r="AC563" s="2102"/>
      <c r="AD563" s="2103"/>
    </row>
    <row r="564" spans="1:30" ht="13.5" customHeight="1">
      <c r="A564" s="81"/>
      <c r="B564" s="2028"/>
      <c r="C564" s="2245"/>
      <c r="D564" s="2247"/>
      <c r="E564" s="1798"/>
      <c r="F564" s="72"/>
      <c r="G564" s="140"/>
      <c r="H564" s="140"/>
      <c r="I564" s="140"/>
      <c r="J564" s="140"/>
      <c r="K564" s="140"/>
      <c r="L564" s="140"/>
      <c r="M564" s="140"/>
      <c r="N564" s="278"/>
      <c r="O564" s="140"/>
      <c r="P564" s="140"/>
      <c r="Q564" s="140"/>
      <c r="R564" s="140"/>
      <c r="S564" s="140"/>
      <c r="T564" s="140"/>
      <c r="U564" s="140"/>
      <c r="V564" s="140"/>
      <c r="W564" s="140"/>
      <c r="X564" s="140"/>
      <c r="Y564" s="140"/>
      <c r="Z564" s="140"/>
      <c r="AA564" s="73"/>
      <c r="AB564" s="2101"/>
      <c r="AC564" s="2102"/>
      <c r="AD564" s="2103"/>
    </row>
    <row r="565" spans="1:30" ht="13.5" customHeight="1">
      <c r="A565" s="81"/>
      <c r="B565" s="2028"/>
      <c r="C565" s="2245"/>
      <c r="D565" s="2247"/>
      <c r="E565" s="1798"/>
      <c r="G565" s="140"/>
      <c r="H565" s="140"/>
      <c r="I565" s="140"/>
      <c r="J565" s="140"/>
      <c r="K565" s="140"/>
      <c r="L565" s="140"/>
      <c r="M565" s="140"/>
      <c r="N565" s="140"/>
      <c r="O565" s="140"/>
      <c r="P565" s="140"/>
      <c r="Q565" s="140"/>
      <c r="R565" s="140"/>
      <c r="S565" s="140"/>
      <c r="T565" s="140"/>
      <c r="U565" s="140"/>
      <c r="V565" s="140"/>
      <c r="W565" s="140"/>
      <c r="X565" s="140"/>
      <c r="Y565" s="140"/>
      <c r="Z565" s="140"/>
      <c r="AB565" s="259"/>
      <c r="AC565" s="260"/>
      <c r="AD565" s="261"/>
    </row>
    <row r="566" spans="1:30" ht="13.5" customHeight="1">
      <c r="A566" s="81"/>
      <c r="B566" s="2028"/>
      <c r="C566" s="2245"/>
      <c r="D566" s="2247"/>
      <c r="E566" s="1798"/>
      <c r="G566" s="140"/>
      <c r="H566" s="140"/>
      <c r="I566" s="140"/>
      <c r="J566" s="140"/>
      <c r="K566" s="140"/>
      <c r="L566" s="140"/>
      <c r="M566" s="140"/>
      <c r="N566" s="140"/>
      <c r="O566" s="140"/>
      <c r="P566" s="140"/>
      <c r="Q566" s="140"/>
      <c r="R566" s="140"/>
      <c r="S566" s="140"/>
      <c r="T566" s="140"/>
      <c r="U566" s="140"/>
      <c r="V566" s="140"/>
      <c r="W566" s="140"/>
      <c r="X566" s="140"/>
      <c r="Y566" s="140"/>
      <c r="Z566" s="140"/>
      <c r="AB566" s="259"/>
      <c r="AC566" s="260"/>
      <c r="AD566" s="261"/>
    </row>
    <row r="567" spans="1:30" ht="13.5" customHeight="1">
      <c r="A567" s="81"/>
      <c r="B567" s="2028"/>
      <c r="C567" s="2245"/>
      <c r="D567" s="2247"/>
      <c r="E567" s="1798"/>
      <c r="G567" s="140"/>
      <c r="H567" s="140"/>
      <c r="I567" s="140"/>
      <c r="J567" s="140"/>
      <c r="K567" s="140"/>
      <c r="L567" s="140"/>
      <c r="M567" s="140"/>
      <c r="N567" s="140"/>
      <c r="O567" s="140"/>
      <c r="P567" s="140"/>
      <c r="Q567" s="140"/>
      <c r="R567" s="140"/>
      <c r="S567" s="140"/>
      <c r="T567" s="140"/>
      <c r="U567" s="140"/>
      <c r="V567" s="140"/>
      <c r="W567" s="140"/>
      <c r="X567" s="140"/>
      <c r="Y567" s="140"/>
      <c r="Z567" s="140"/>
      <c r="AB567" s="259"/>
      <c r="AC567" s="260"/>
      <c r="AD567" s="261"/>
    </row>
    <row r="568" spans="1:30" ht="13.5" customHeight="1">
      <c r="A568" s="81"/>
      <c r="B568" s="2028"/>
      <c r="C568" s="2245"/>
      <c r="D568" s="2247"/>
      <c r="E568" s="1798"/>
      <c r="G568" s="140"/>
      <c r="H568" s="140"/>
      <c r="I568" s="140"/>
      <c r="J568" s="140"/>
      <c r="K568" s="140"/>
      <c r="L568" s="140"/>
      <c r="M568" s="140"/>
      <c r="N568" s="140"/>
      <c r="O568" s="140"/>
      <c r="P568" s="140"/>
      <c r="Q568" s="140"/>
      <c r="R568" s="140"/>
      <c r="S568" s="140"/>
      <c r="T568" s="140"/>
      <c r="U568" s="140"/>
      <c r="V568" s="140"/>
      <c r="W568" s="140"/>
      <c r="X568" s="140"/>
      <c r="Y568" s="140"/>
      <c r="Z568" s="140"/>
      <c r="AB568" s="259"/>
      <c r="AC568" s="260"/>
      <c r="AD568" s="261"/>
    </row>
    <row r="569" spans="1:30" ht="13.5" customHeight="1">
      <c r="A569" s="81"/>
      <c r="B569" s="2028"/>
      <c r="C569" s="2245"/>
      <c r="D569" s="2247"/>
      <c r="E569" s="335"/>
      <c r="G569" s="140"/>
      <c r="H569" s="140"/>
      <c r="I569" s="140"/>
      <c r="J569" s="140"/>
      <c r="K569" s="140"/>
      <c r="L569" s="140"/>
      <c r="M569" s="140"/>
      <c r="N569" s="140"/>
      <c r="O569" s="140"/>
      <c r="P569" s="140"/>
      <c r="Q569" s="140"/>
      <c r="R569" s="140"/>
      <c r="S569" s="140"/>
      <c r="T569" s="140"/>
      <c r="U569" s="140"/>
      <c r="V569" s="140"/>
      <c r="W569" s="140"/>
      <c r="X569" s="140"/>
      <c r="Y569" s="140"/>
      <c r="Z569" s="140"/>
      <c r="AB569" s="259"/>
      <c r="AC569" s="260"/>
      <c r="AD569" s="261"/>
    </row>
    <row r="570" spans="1:30" ht="13.5" customHeight="1">
      <c r="A570" s="81"/>
      <c r="B570" s="214"/>
      <c r="C570" s="374"/>
      <c r="D570" s="375"/>
      <c r="E570" s="1798" t="s">
        <v>1032</v>
      </c>
      <c r="G570" s="140"/>
      <c r="H570" s="140"/>
      <c r="I570" s="140"/>
      <c r="J570" s="140"/>
      <c r="K570" s="140"/>
      <c r="L570" s="140"/>
      <c r="M570" s="140"/>
      <c r="N570" s="140"/>
      <c r="O570" s="140"/>
      <c r="P570" s="140"/>
      <c r="Q570" s="140"/>
      <c r="R570" s="140"/>
      <c r="S570" s="140"/>
      <c r="T570" s="140"/>
      <c r="U570" s="140"/>
      <c r="V570" s="140"/>
      <c r="W570" s="140"/>
      <c r="X570" s="140"/>
      <c r="Y570" s="140"/>
      <c r="Z570" s="140"/>
      <c r="AB570" s="259"/>
      <c r="AC570" s="260"/>
      <c r="AD570" s="261"/>
    </row>
    <row r="571" spans="1:30" ht="13.5" customHeight="1">
      <c r="A571" s="81"/>
      <c r="B571" s="214"/>
      <c r="C571" s="374"/>
      <c r="D571" s="375"/>
      <c r="E571" s="1798"/>
      <c r="G571" s="140"/>
      <c r="H571" s="140"/>
      <c r="I571" s="140"/>
      <c r="J571" s="140"/>
      <c r="K571" s="140"/>
      <c r="L571" s="140"/>
      <c r="M571" s="140"/>
      <c r="N571" s="140"/>
      <c r="O571" s="140"/>
      <c r="P571" s="140"/>
      <c r="Q571" s="140"/>
      <c r="R571" s="140"/>
      <c r="S571" s="140"/>
      <c r="T571" s="140"/>
      <c r="U571" s="140"/>
      <c r="V571" s="140"/>
      <c r="W571" s="140"/>
      <c r="X571" s="140"/>
      <c r="Y571" s="140"/>
      <c r="Z571" s="140"/>
      <c r="AB571" s="259"/>
      <c r="AC571" s="260"/>
      <c r="AD571" s="261"/>
    </row>
    <row r="572" spans="1:30" ht="13.5" customHeight="1">
      <c r="A572" s="81"/>
      <c r="B572" s="214"/>
      <c r="C572" s="374"/>
      <c r="D572" s="375"/>
      <c r="E572" s="1798"/>
      <c r="G572" s="140"/>
      <c r="H572" s="140"/>
      <c r="I572" s="140"/>
      <c r="J572" s="140"/>
      <c r="K572" s="140"/>
      <c r="L572" s="140"/>
      <c r="M572" s="140"/>
      <c r="N572" s="140"/>
      <c r="O572" s="140"/>
      <c r="P572" s="140"/>
      <c r="Q572" s="140"/>
      <c r="R572" s="140"/>
      <c r="S572" s="140"/>
      <c r="T572" s="140"/>
      <c r="U572" s="140"/>
      <c r="V572" s="140"/>
      <c r="W572" s="140"/>
      <c r="X572" s="140"/>
      <c r="Y572" s="140"/>
      <c r="Z572" s="140"/>
      <c r="AB572" s="259"/>
      <c r="AC572" s="260"/>
      <c r="AD572" s="261"/>
    </row>
    <row r="573" spans="1:30" ht="13.5" customHeight="1">
      <c r="A573" s="81"/>
      <c r="B573" s="214"/>
      <c r="C573" s="374"/>
      <c r="D573" s="375"/>
      <c r="E573" s="1798"/>
      <c r="G573" s="140"/>
      <c r="H573" s="140"/>
      <c r="I573" s="140"/>
      <c r="J573" s="140"/>
      <c r="K573" s="140"/>
      <c r="L573" s="140"/>
      <c r="M573" s="140"/>
      <c r="N573" s="140"/>
      <c r="O573" s="140"/>
      <c r="P573" s="140"/>
      <c r="Q573" s="140"/>
      <c r="R573" s="140"/>
      <c r="S573" s="140"/>
      <c r="T573" s="140"/>
      <c r="U573" s="140"/>
      <c r="V573" s="140"/>
      <c r="W573" s="140"/>
      <c r="X573" s="140"/>
      <c r="Y573" s="140"/>
      <c r="Z573" s="140"/>
      <c r="AB573" s="259"/>
      <c r="AC573" s="260"/>
      <c r="AD573" s="261"/>
    </row>
    <row r="574" spans="1:30" ht="13.5" customHeight="1">
      <c r="A574" s="81"/>
      <c r="B574" s="214"/>
      <c r="C574" s="374"/>
      <c r="D574" s="375"/>
      <c r="E574" s="1798"/>
      <c r="G574" s="140"/>
      <c r="H574" s="140"/>
      <c r="I574" s="140"/>
      <c r="J574" s="140"/>
      <c r="K574" s="140"/>
      <c r="L574" s="140"/>
      <c r="M574" s="140"/>
      <c r="N574" s="140"/>
      <c r="O574" s="140"/>
      <c r="P574" s="140"/>
      <c r="Q574" s="140"/>
      <c r="R574" s="140"/>
      <c r="S574" s="140"/>
      <c r="T574" s="140"/>
      <c r="U574" s="140"/>
      <c r="V574" s="140"/>
      <c r="W574" s="140"/>
      <c r="X574" s="140"/>
      <c r="Y574" s="140"/>
      <c r="Z574" s="140"/>
      <c r="AB574" s="259"/>
      <c r="AC574" s="260"/>
      <c r="AD574" s="261"/>
    </row>
    <row r="575" spans="1:30" ht="13.5" customHeight="1">
      <c r="A575" s="81"/>
      <c r="B575" s="214"/>
      <c r="C575" s="374"/>
      <c r="D575" s="375"/>
      <c r="E575" s="1798"/>
      <c r="G575" s="140"/>
      <c r="H575" s="140"/>
      <c r="I575" s="140"/>
      <c r="J575" s="140"/>
      <c r="K575" s="140"/>
      <c r="L575" s="140"/>
      <c r="M575" s="140"/>
      <c r="N575" s="140"/>
      <c r="O575" s="140"/>
      <c r="P575" s="140"/>
      <c r="Q575" s="140"/>
      <c r="R575" s="140"/>
      <c r="S575" s="140"/>
      <c r="T575" s="140"/>
      <c r="U575" s="140"/>
      <c r="V575" s="140"/>
      <c r="W575" s="140"/>
      <c r="X575" s="140"/>
      <c r="Y575" s="140"/>
      <c r="Z575" s="140"/>
      <c r="AB575" s="259"/>
      <c r="AC575" s="260"/>
      <c r="AD575" s="261"/>
    </row>
    <row r="576" spans="1:30" ht="13.5" customHeight="1">
      <c r="A576" s="81"/>
      <c r="B576" s="214"/>
      <c r="C576" s="374"/>
      <c r="D576" s="375"/>
      <c r="E576" s="1798"/>
      <c r="G576" s="140"/>
      <c r="H576" s="140"/>
      <c r="I576" s="140"/>
      <c r="J576" s="140"/>
      <c r="K576" s="140"/>
      <c r="L576" s="140"/>
      <c r="M576" s="140"/>
      <c r="N576" s="140"/>
      <c r="O576" s="140"/>
      <c r="P576" s="140"/>
      <c r="Q576" s="140"/>
      <c r="R576" s="140"/>
      <c r="S576" s="140"/>
      <c r="T576" s="140"/>
      <c r="U576" s="140"/>
      <c r="V576" s="140"/>
      <c r="W576" s="140"/>
      <c r="X576" s="140"/>
      <c r="Y576" s="140"/>
      <c r="Z576" s="140"/>
      <c r="AB576" s="259"/>
      <c r="AC576" s="260"/>
      <c r="AD576" s="261"/>
    </row>
    <row r="577" spans="1:30" ht="7.2" customHeight="1">
      <c r="A577" s="81"/>
      <c r="B577" s="214"/>
      <c r="C577" s="374"/>
      <c r="D577" s="375"/>
      <c r="E577" s="335"/>
      <c r="G577" s="140"/>
      <c r="H577" s="140"/>
      <c r="I577" s="140"/>
      <c r="J577" s="140"/>
      <c r="K577" s="140"/>
      <c r="L577" s="140"/>
      <c r="M577" s="140"/>
      <c r="N577" s="140"/>
      <c r="O577" s="140"/>
      <c r="P577" s="140"/>
      <c r="Q577" s="140"/>
      <c r="R577" s="140"/>
      <c r="S577" s="140"/>
      <c r="T577" s="140"/>
      <c r="U577" s="140"/>
      <c r="V577" s="140"/>
      <c r="W577" s="140"/>
      <c r="X577" s="140"/>
      <c r="Y577" s="140"/>
      <c r="Z577" s="140"/>
      <c r="AB577" s="259"/>
      <c r="AC577" s="260"/>
      <c r="AD577" s="261"/>
    </row>
    <row r="578" spans="1:30" ht="13.5" customHeight="1">
      <c r="A578" s="81"/>
      <c r="B578" s="2028">
        <v>24</v>
      </c>
      <c r="C578" s="2245" t="s">
        <v>879</v>
      </c>
      <c r="D578" s="2247" t="s">
        <v>869</v>
      </c>
      <c r="E578" s="1085" t="s">
        <v>1455</v>
      </c>
      <c r="G578" s="1096" t="s">
        <v>114</v>
      </c>
      <c r="H578" s="1096"/>
      <c r="I578" s="1096"/>
      <c r="J578" s="1096"/>
      <c r="K578" s="1096"/>
      <c r="L578" s="1096"/>
      <c r="M578" s="1906"/>
      <c r="N578" s="1174" t="s">
        <v>642</v>
      </c>
      <c r="O578" s="1175"/>
      <c r="P578" s="1175"/>
      <c r="Q578" s="1175"/>
      <c r="R578" s="1175"/>
      <c r="S578" s="1175"/>
      <c r="T578" s="1175"/>
      <c r="U578" s="1175"/>
      <c r="V578" s="1176"/>
      <c r="W578" s="140"/>
      <c r="X578" s="140"/>
      <c r="Y578" s="140"/>
      <c r="Z578" s="140"/>
      <c r="AB578" s="2101" t="s">
        <v>885</v>
      </c>
      <c r="AC578" s="2102"/>
      <c r="AD578" s="2103"/>
    </row>
    <row r="579" spans="1:30">
      <c r="A579" s="81"/>
      <c r="B579" s="2028"/>
      <c r="C579" s="2245"/>
      <c r="D579" s="2247"/>
      <c r="E579" s="1085"/>
      <c r="G579" s="1096"/>
      <c r="H579" s="1096"/>
      <c r="I579" s="1096"/>
      <c r="J579" s="1096"/>
      <c r="K579" s="1096"/>
      <c r="L579" s="1096"/>
      <c r="M579" s="1906"/>
      <c r="N579" s="1177"/>
      <c r="O579" s="1178"/>
      <c r="P579" s="1178"/>
      <c r="Q579" s="1178"/>
      <c r="R579" s="1178"/>
      <c r="S579" s="1178"/>
      <c r="T579" s="1178"/>
      <c r="U579" s="1178"/>
      <c r="V579" s="1179"/>
      <c r="W579" s="140"/>
      <c r="X579" s="140"/>
      <c r="Y579" s="140"/>
      <c r="Z579" s="140"/>
      <c r="AB579" s="2101"/>
      <c r="AC579" s="2102"/>
      <c r="AD579" s="2103"/>
    </row>
    <row r="580" spans="1:30" ht="13.8" thickBot="1">
      <c r="A580" s="81"/>
      <c r="B580" s="2028"/>
      <c r="C580" s="2245"/>
      <c r="D580" s="2247"/>
      <c r="E580" s="1085"/>
      <c r="G580" s="140"/>
      <c r="H580" s="140"/>
      <c r="I580" s="140"/>
      <c r="J580" s="140"/>
      <c r="K580" s="140"/>
      <c r="L580" s="140"/>
      <c r="M580" s="140"/>
      <c r="N580" s="140"/>
      <c r="O580" s="140"/>
      <c r="P580" s="140"/>
      <c r="Q580" s="140"/>
      <c r="R580" s="140"/>
      <c r="S580" s="140"/>
      <c r="T580" s="140"/>
      <c r="U580" s="140"/>
      <c r="V580" s="140"/>
      <c r="W580" s="140"/>
      <c r="X580" s="140"/>
      <c r="Y580" s="140"/>
      <c r="Z580" s="140"/>
      <c r="AB580" s="2101"/>
      <c r="AC580" s="2102"/>
      <c r="AD580" s="2103"/>
    </row>
    <row r="581" spans="1:30" ht="13.8" thickBot="1">
      <c r="A581" s="81"/>
      <c r="B581" s="2028"/>
      <c r="C581" s="2245"/>
      <c r="D581" s="2247"/>
      <c r="E581" s="1085"/>
      <c r="G581" s="118" t="s">
        <v>871</v>
      </c>
      <c r="H581" s="1549" t="s">
        <v>1004</v>
      </c>
      <c r="I581" s="1549"/>
      <c r="J581" s="1549"/>
      <c r="K581" s="1549"/>
      <c r="L581" s="1549"/>
      <c r="M581" s="1549"/>
      <c r="N581" s="1549"/>
      <c r="O581" s="1549"/>
      <c r="P581" s="1549"/>
      <c r="Q581" s="1549"/>
      <c r="R581" s="1549"/>
      <c r="S581" s="1645"/>
      <c r="T581" s="1647"/>
      <c r="U581" s="305" t="s">
        <v>138</v>
      </c>
      <c r="AB581" s="259"/>
      <c r="AC581" s="260"/>
      <c r="AD581" s="261"/>
    </row>
    <row r="582" spans="1:30" ht="13.8" thickBot="1">
      <c r="A582" s="81"/>
      <c r="B582" s="2028"/>
      <c r="C582" s="2245"/>
      <c r="D582" s="2247"/>
      <c r="E582" s="1085"/>
      <c r="V582" s="140"/>
      <c r="W582" s="140"/>
      <c r="X582" s="140"/>
      <c r="Y582" s="140"/>
      <c r="Z582" s="140"/>
      <c r="AB582" s="259"/>
      <c r="AC582" s="260"/>
      <c r="AD582" s="261"/>
    </row>
    <row r="583" spans="1:30" ht="13.8" thickBot="1">
      <c r="A583" s="81"/>
      <c r="B583" s="2028"/>
      <c r="C583" s="2245"/>
      <c r="D583" s="2247"/>
      <c r="E583" s="1085"/>
      <c r="G583" s="84" t="s">
        <v>762</v>
      </c>
      <c r="H583" s="306" t="str">
        <f>IF(管理運営!H40="","",管理運営!H40)</f>
        <v/>
      </c>
      <c r="I583" s="2242" t="s">
        <v>760</v>
      </c>
      <c r="J583" s="2243"/>
      <c r="K583" s="2243"/>
      <c r="L583" s="2243"/>
      <c r="M583" s="2243"/>
      <c r="N583" s="2243"/>
      <c r="O583" s="136"/>
      <c r="P583" s="136"/>
      <c r="Q583" s="136"/>
      <c r="R583" s="84"/>
      <c r="S583" s="1645"/>
      <c r="T583" s="1647"/>
      <c r="U583" s="305" t="s">
        <v>255</v>
      </c>
      <c r="Z583" s="140"/>
      <c r="AB583" s="259"/>
      <c r="AC583" s="260"/>
      <c r="AD583" s="261"/>
    </row>
    <row r="584" spans="1:30" ht="13.8" thickBot="1">
      <c r="A584" s="81"/>
      <c r="B584" s="2028"/>
      <c r="C584" s="2245"/>
      <c r="D584" s="2247"/>
      <c r="E584" s="1085"/>
      <c r="H584" s="140"/>
      <c r="I584" s="140"/>
      <c r="J584" s="140"/>
      <c r="K584" s="140"/>
      <c r="L584" s="140"/>
      <c r="M584" s="140"/>
      <c r="N584" s="140"/>
      <c r="O584" s="140"/>
      <c r="P584" s="140"/>
      <c r="Q584" s="140"/>
      <c r="S584" s="140"/>
      <c r="T584" s="140"/>
      <c r="U584" s="140"/>
      <c r="V584" s="140"/>
      <c r="W584" s="140"/>
      <c r="X584" s="140"/>
      <c r="Y584" s="140"/>
      <c r="Z584" s="140"/>
      <c r="AB584" s="259"/>
      <c r="AC584" s="260"/>
      <c r="AD584" s="261"/>
    </row>
    <row r="585" spans="1:30" ht="13.8" thickBot="1">
      <c r="A585" s="81"/>
      <c r="B585" s="2028"/>
      <c r="C585" s="2245"/>
      <c r="D585" s="2247"/>
      <c r="E585" s="1085"/>
      <c r="G585" s="84" t="s">
        <v>762</v>
      </c>
      <c r="H585" s="2244" t="s">
        <v>761</v>
      </c>
      <c r="I585" s="2244"/>
      <c r="J585" s="2244"/>
      <c r="K585" s="2244"/>
      <c r="L585" s="2244"/>
      <c r="M585" s="2244"/>
      <c r="N585" s="2244"/>
      <c r="O585" s="2244"/>
      <c r="P585" s="2244"/>
      <c r="Q585" s="2244"/>
      <c r="R585" s="2244"/>
      <c r="S585" s="1645"/>
      <c r="T585" s="1647"/>
      <c r="U585" s="305" t="s">
        <v>255</v>
      </c>
      <c r="V585" s="140"/>
      <c r="W585" s="140"/>
      <c r="X585" s="140"/>
      <c r="Y585" s="140"/>
      <c r="Z585" s="140"/>
      <c r="AB585" s="259"/>
      <c r="AC585" s="260"/>
      <c r="AD585" s="261"/>
    </row>
    <row r="586" spans="1:30">
      <c r="A586" s="81"/>
      <c r="B586" s="2028"/>
      <c r="C586" s="2245"/>
      <c r="D586" s="2247"/>
      <c r="E586" s="1085"/>
      <c r="V586" s="140"/>
      <c r="W586" s="140"/>
      <c r="X586" s="140"/>
      <c r="Y586" s="140"/>
      <c r="Z586" s="140"/>
      <c r="AB586" s="259"/>
      <c r="AC586" s="260"/>
      <c r="AD586" s="261"/>
    </row>
    <row r="587" spans="1:30">
      <c r="A587" s="81"/>
      <c r="B587" s="2028"/>
      <c r="C587" s="2245"/>
      <c r="D587" s="2247"/>
      <c r="E587" s="1085"/>
      <c r="V587" s="140"/>
      <c r="W587" s="140"/>
      <c r="X587" s="140"/>
      <c r="Y587" s="140"/>
      <c r="Z587" s="140"/>
      <c r="AB587" s="259"/>
      <c r="AC587" s="260"/>
      <c r="AD587" s="261"/>
    </row>
    <row r="588" spans="1:30">
      <c r="A588" s="81"/>
      <c r="B588" s="2028"/>
      <c r="C588" s="2245"/>
      <c r="D588" s="2247"/>
      <c r="E588" s="1085"/>
      <c r="V588" s="140"/>
      <c r="W588" s="140"/>
      <c r="X588" s="140"/>
      <c r="Y588" s="140"/>
      <c r="Z588" s="140"/>
      <c r="AB588" s="259"/>
      <c r="AC588" s="260"/>
      <c r="AD588" s="261"/>
    </row>
    <row r="589" spans="1:30">
      <c r="A589" s="81"/>
      <c r="B589" s="2028"/>
      <c r="C589" s="2245"/>
      <c r="D589" s="2247"/>
      <c r="E589" s="1085"/>
      <c r="G589" s="140"/>
      <c r="H589" s="140"/>
      <c r="I589" s="140"/>
      <c r="J589" s="140"/>
      <c r="K589" s="140"/>
      <c r="L589" s="140"/>
      <c r="M589" s="140"/>
      <c r="N589" s="140"/>
      <c r="O589" s="140"/>
      <c r="P589" s="140"/>
      <c r="Q589" s="140"/>
      <c r="R589" s="140"/>
      <c r="S589" s="140"/>
      <c r="T589" s="140"/>
      <c r="U589" s="140"/>
      <c r="V589" s="140"/>
      <c r="W589" s="140"/>
      <c r="X589" s="140"/>
      <c r="Y589" s="140"/>
      <c r="Z589" s="140"/>
      <c r="AB589" s="259"/>
      <c r="AC589" s="260"/>
      <c r="AD589" s="261"/>
    </row>
    <row r="590" spans="1:30">
      <c r="A590" s="81"/>
      <c r="B590" s="2028"/>
      <c r="C590" s="2245"/>
      <c r="D590" s="2247"/>
      <c r="E590" s="1085"/>
      <c r="G590" s="140"/>
      <c r="R590" s="140"/>
      <c r="S590" s="140"/>
      <c r="T590" s="140"/>
      <c r="U590" s="140"/>
      <c r="V590" s="140"/>
      <c r="W590" s="140"/>
      <c r="X590" s="140"/>
      <c r="Y590" s="140"/>
      <c r="Z590" s="140"/>
      <c r="AB590" s="259"/>
      <c r="AC590" s="260"/>
      <c r="AD590" s="261"/>
    </row>
    <row r="591" spans="1:30">
      <c r="A591" s="81"/>
      <c r="B591" s="2028"/>
      <c r="C591" s="2245"/>
      <c r="D591" s="2247"/>
      <c r="E591" s="1085"/>
      <c r="G591" s="140"/>
      <c r="R591" s="140"/>
      <c r="S591" s="140"/>
      <c r="T591" s="140"/>
      <c r="U591" s="140"/>
      <c r="V591" s="140"/>
      <c r="W591" s="140"/>
      <c r="X591" s="140"/>
      <c r="Y591" s="140"/>
      <c r="Z591" s="140"/>
      <c r="AB591" s="259"/>
      <c r="AC591" s="260"/>
      <c r="AD591" s="261"/>
    </row>
    <row r="592" spans="1:30">
      <c r="A592" s="81"/>
      <c r="B592" s="2028"/>
      <c r="C592" s="2245"/>
      <c r="D592" s="2247"/>
      <c r="E592" s="1085"/>
      <c r="G592" s="140"/>
      <c r="R592" s="140"/>
      <c r="S592" s="140"/>
      <c r="T592" s="140"/>
      <c r="U592" s="140"/>
      <c r="V592" s="140"/>
      <c r="W592" s="140"/>
      <c r="X592" s="140"/>
      <c r="Y592" s="140"/>
      <c r="Z592" s="140"/>
      <c r="AB592" s="259"/>
      <c r="AC592" s="260"/>
      <c r="AD592" s="261"/>
    </row>
    <row r="593" spans="1:30">
      <c r="A593" s="81"/>
      <c r="B593" s="2028"/>
      <c r="C593" s="2245"/>
      <c r="D593" s="2247"/>
      <c r="E593" s="1085"/>
      <c r="G593" s="140"/>
      <c r="H593" s="140"/>
      <c r="I593" s="140"/>
      <c r="J593" s="140"/>
      <c r="K593" s="140"/>
      <c r="L593" s="140"/>
      <c r="M593" s="140"/>
      <c r="N593" s="140"/>
      <c r="O593" s="140"/>
      <c r="P593" s="140"/>
      <c r="Q593" s="140"/>
      <c r="R593" s="140"/>
      <c r="S593" s="140"/>
      <c r="T593" s="140"/>
      <c r="U593" s="140"/>
      <c r="V593" s="140"/>
      <c r="W593" s="140"/>
      <c r="X593" s="140"/>
      <c r="Y593" s="140"/>
      <c r="Z593" s="140"/>
      <c r="AB593" s="259"/>
      <c r="AC593" s="260"/>
      <c r="AD593" s="261"/>
    </row>
    <row r="594" spans="1:30">
      <c r="A594" s="81"/>
      <c r="B594" s="2028"/>
      <c r="C594" s="2245"/>
      <c r="D594" s="2247"/>
      <c r="E594" s="1085"/>
      <c r="G594" s="140"/>
      <c r="H594" s="140"/>
      <c r="I594" s="140"/>
      <c r="J594" s="140"/>
      <c r="K594" s="140"/>
      <c r="L594" s="140"/>
      <c r="M594" s="140"/>
      <c r="N594" s="140"/>
      <c r="O594" s="140"/>
      <c r="P594" s="140"/>
      <c r="Q594" s="140"/>
      <c r="R594" s="140"/>
      <c r="S594" s="140"/>
      <c r="T594" s="140"/>
      <c r="U594" s="140"/>
      <c r="V594" s="140"/>
      <c r="W594" s="140"/>
      <c r="X594" s="140"/>
      <c r="Y594" s="140"/>
      <c r="Z594" s="140"/>
      <c r="AB594" s="259"/>
      <c r="AC594" s="260"/>
      <c r="AD594" s="261"/>
    </row>
    <row r="595" spans="1:30">
      <c r="A595" s="81"/>
      <c r="B595" s="2028"/>
      <c r="C595" s="2245"/>
      <c r="D595" s="2247"/>
      <c r="E595" s="1085"/>
      <c r="G595" s="140"/>
      <c r="H595" s="140"/>
      <c r="I595" s="140"/>
      <c r="J595" s="140"/>
      <c r="K595" s="140"/>
      <c r="L595" s="140"/>
      <c r="M595" s="140"/>
      <c r="N595" s="140"/>
      <c r="O595" s="140"/>
      <c r="P595" s="140"/>
      <c r="Q595" s="140"/>
      <c r="R595" s="140"/>
      <c r="S595" s="140"/>
      <c r="T595" s="140"/>
      <c r="U595" s="140"/>
      <c r="V595" s="140"/>
      <c r="W595" s="140"/>
      <c r="X595" s="140"/>
      <c r="Y595" s="140"/>
      <c r="Z595" s="140"/>
      <c r="AB595" s="259"/>
      <c r="AC595" s="260"/>
      <c r="AD595" s="261"/>
    </row>
    <row r="596" spans="1:30" ht="31.2" customHeight="1">
      <c r="A596" s="81"/>
      <c r="B596" s="2028"/>
      <c r="C596" s="2245"/>
      <c r="D596" s="2247"/>
      <c r="E596" s="1085"/>
      <c r="G596" s="140"/>
      <c r="H596" s="140"/>
      <c r="I596" s="140"/>
      <c r="J596" s="140"/>
      <c r="K596" s="140"/>
      <c r="L596" s="140"/>
      <c r="M596" s="140"/>
      <c r="N596" s="140"/>
      <c r="O596" s="140"/>
      <c r="P596" s="140"/>
      <c r="Q596" s="140"/>
      <c r="R596" s="140"/>
      <c r="S596" s="140"/>
      <c r="T596" s="140"/>
      <c r="U596" s="140"/>
      <c r="V596" s="140"/>
      <c r="W596" s="140"/>
      <c r="X596" s="140"/>
      <c r="Y596" s="140"/>
      <c r="Z596" s="140"/>
      <c r="AB596" s="259"/>
      <c r="AC596" s="260"/>
      <c r="AD596" s="261"/>
    </row>
    <row r="597" spans="1:30" ht="27" customHeight="1">
      <c r="A597" s="81"/>
      <c r="B597" s="2028"/>
      <c r="C597" s="2245"/>
      <c r="D597" s="2247"/>
      <c r="E597" s="1085"/>
      <c r="G597" s="140"/>
      <c r="H597" s="140"/>
      <c r="I597" s="140"/>
      <c r="J597" s="140"/>
      <c r="K597" s="140"/>
      <c r="L597" s="140"/>
      <c r="M597" s="140"/>
      <c r="N597" s="140"/>
      <c r="O597" s="140"/>
      <c r="P597" s="140"/>
      <c r="Q597" s="140"/>
      <c r="R597" s="140"/>
      <c r="S597" s="140"/>
      <c r="T597" s="140"/>
      <c r="U597" s="140"/>
      <c r="V597" s="140"/>
      <c r="W597" s="140"/>
      <c r="X597" s="140"/>
      <c r="Y597" s="140"/>
      <c r="Z597" s="140"/>
      <c r="AB597" s="259"/>
      <c r="AC597" s="260"/>
      <c r="AD597" s="261"/>
    </row>
    <row r="598" spans="1:30" ht="6" customHeight="1">
      <c r="A598" s="169"/>
      <c r="B598" s="220"/>
      <c r="C598" s="376"/>
      <c r="D598" s="377"/>
      <c r="E598" s="372"/>
      <c r="F598" s="103"/>
      <c r="G598" s="136"/>
      <c r="H598" s="136"/>
      <c r="I598" s="136"/>
      <c r="J598" s="136"/>
      <c r="K598" s="136"/>
      <c r="L598" s="136"/>
      <c r="M598" s="136"/>
      <c r="N598" s="136"/>
      <c r="O598" s="136"/>
      <c r="P598" s="136"/>
      <c r="Q598" s="136"/>
      <c r="R598" s="136"/>
      <c r="S598" s="136"/>
      <c r="T598" s="136"/>
      <c r="U598" s="136"/>
      <c r="V598" s="136"/>
      <c r="W598" s="136"/>
      <c r="X598" s="136"/>
      <c r="Y598" s="136"/>
      <c r="Z598" s="136"/>
      <c r="AA598" s="108"/>
      <c r="AB598" s="279"/>
      <c r="AC598" s="280"/>
      <c r="AD598" s="281"/>
    </row>
    <row r="599" spans="1:30" ht="6" customHeight="1">
      <c r="A599" s="81"/>
      <c r="B599" s="214"/>
      <c r="C599" s="374"/>
      <c r="D599" s="375"/>
      <c r="E599" s="335"/>
      <c r="F599" s="72"/>
      <c r="G599" s="140"/>
      <c r="H599" s="140"/>
      <c r="I599" s="140"/>
      <c r="J599" s="140"/>
      <c r="K599" s="140"/>
      <c r="L599" s="140"/>
      <c r="M599" s="140"/>
      <c r="N599" s="140"/>
      <c r="O599" s="140"/>
      <c r="P599" s="140"/>
      <c r="Q599" s="140"/>
      <c r="R599" s="140"/>
      <c r="S599" s="140"/>
      <c r="T599" s="140"/>
      <c r="U599" s="140"/>
      <c r="V599" s="140"/>
      <c r="W599" s="140"/>
      <c r="X599" s="140"/>
      <c r="Y599" s="140"/>
      <c r="Z599" s="140"/>
      <c r="AA599" s="73"/>
      <c r="AB599" s="275"/>
      <c r="AC599" s="276"/>
      <c r="AD599" s="277"/>
    </row>
    <row r="600" spans="1:30" ht="13.5" customHeight="1">
      <c r="A600" s="1085" t="s">
        <v>724</v>
      </c>
      <c r="B600" s="2028">
        <v>25</v>
      </c>
      <c r="C600" s="2245" t="s">
        <v>880</v>
      </c>
      <c r="D600" s="2246" t="s">
        <v>870</v>
      </c>
      <c r="E600" s="1085" t="s">
        <v>1456</v>
      </c>
      <c r="F600" s="72"/>
      <c r="G600" s="1096" t="s">
        <v>114</v>
      </c>
      <c r="H600" s="1096"/>
      <c r="I600" s="1096"/>
      <c r="J600" s="1096"/>
      <c r="K600" s="1096"/>
      <c r="L600" s="1096"/>
      <c r="M600" s="1906"/>
      <c r="N600" s="1174" t="s">
        <v>668</v>
      </c>
      <c r="O600" s="1175"/>
      <c r="P600" s="1175"/>
      <c r="Q600" s="1175"/>
      <c r="R600" s="1175"/>
      <c r="S600" s="1175"/>
      <c r="T600" s="1175"/>
      <c r="U600" s="1175"/>
      <c r="V600" s="1176"/>
      <c r="W600" s="140"/>
      <c r="X600" s="140"/>
      <c r="Y600" s="140"/>
      <c r="Z600" s="140"/>
      <c r="AA600" s="73"/>
      <c r="AB600" s="2101" t="s">
        <v>885</v>
      </c>
      <c r="AC600" s="2102"/>
      <c r="AD600" s="2103"/>
    </row>
    <row r="601" spans="1:30">
      <c r="A601" s="1085"/>
      <c r="B601" s="2028"/>
      <c r="C601" s="2245"/>
      <c r="D601" s="2246"/>
      <c r="E601" s="1085"/>
      <c r="F601" s="72"/>
      <c r="G601" s="1096"/>
      <c r="H601" s="1096"/>
      <c r="I601" s="1096"/>
      <c r="J601" s="1096"/>
      <c r="K601" s="1096"/>
      <c r="L601" s="1096"/>
      <c r="M601" s="1906"/>
      <c r="N601" s="1177"/>
      <c r="O601" s="1178"/>
      <c r="P601" s="1178"/>
      <c r="Q601" s="1178"/>
      <c r="R601" s="1178"/>
      <c r="S601" s="1178"/>
      <c r="T601" s="1178"/>
      <c r="U601" s="1178"/>
      <c r="V601" s="1179"/>
      <c r="W601" s="140"/>
      <c r="X601" s="140"/>
      <c r="Y601" s="140"/>
      <c r="Z601" s="140"/>
      <c r="AA601" s="73"/>
      <c r="AB601" s="2101"/>
      <c r="AC601" s="2102"/>
      <c r="AD601" s="2103"/>
    </row>
    <row r="602" spans="1:30" ht="13.5" customHeight="1">
      <c r="A602" s="1085"/>
      <c r="B602" s="2028"/>
      <c r="C602" s="2245"/>
      <c r="D602" s="2246"/>
      <c r="E602" s="1085"/>
      <c r="F602" s="72"/>
      <c r="G602" s="140"/>
      <c r="H602" s="140"/>
      <c r="I602" s="140"/>
      <c r="J602" s="140"/>
      <c r="K602" s="140"/>
      <c r="L602" s="140"/>
      <c r="M602" s="140"/>
      <c r="N602" s="2241" t="s">
        <v>669</v>
      </c>
      <c r="O602" s="2241"/>
      <c r="P602" s="2241"/>
      <c r="Q602" s="2241"/>
      <c r="R602" s="2241"/>
      <c r="S602" s="2241"/>
      <c r="T602" s="2241"/>
      <c r="U602" s="2241"/>
      <c r="V602" s="2241"/>
      <c r="W602" s="2241"/>
      <c r="X602" s="2241"/>
      <c r="Y602" s="2241"/>
      <c r="Z602" s="2241"/>
      <c r="AA602" s="73"/>
      <c r="AB602" s="2101"/>
      <c r="AC602" s="2102"/>
      <c r="AD602" s="2103"/>
    </row>
    <row r="603" spans="1:30">
      <c r="A603" s="1085"/>
      <c r="B603" s="2028"/>
      <c r="C603" s="2245"/>
      <c r="D603" s="2246"/>
      <c r="E603" s="1085"/>
      <c r="F603" s="72"/>
      <c r="N603" s="2241"/>
      <c r="O603" s="2241"/>
      <c r="P603" s="2241"/>
      <c r="Q603" s="2241"/>
      <c r="R603" s="2241"/>
      <c r="S603" s="2241"/>
      <c r="T603" s="2241"/>
      <c r="U603" s="2241"/>
      <c r="V603" s="2241"/>
      <c r="W603" s="2241"/>
      <c r="X603" s="2241"/>
      <c r="Y603" s="2241"/>
      <c r="Z603" s="2241"/>
      <c r="AA603" s="73"/>
      <c r="AB603" s="295"/>
      <c r="AC603" s="296"/>
      <c r="AD603" s="297"/>
    </row>
    <row r="604" spans="1:30" ht="5.0999999999999996" customHeight="1">
      <c r="A604" s="1085"/>
      <c r="B604" s="2028"/>
      <c r="C604" s="2245"/>
      <c r="D604" s="2246"/>
      <c r="E604" s="1085"/>
      <c r="F604" s="72"/>
      <c r="AA604" s="73"/>
      <c r="AB604" s="295"/>
      <c r="AC604" s="296"/>
      <c r="AD604" s="297"/>
    </row>
    <row r="605" spans="1:30">
      <c r="A605" s="1085"/>
      <c r="B605" s="2028"/>
      <c r="C605" s="2245"/>
      <c r="D605" s="2246"/>
      <c r="E605" s="1085"/>
      <c r="F605" s="72"/>
      <c r="G605" s="1141" t="s">
        <v>670</v>
      </c>
      <c r="H605" s="1141"/>
      <c r="I605" s="1141"/>
      <c r="J605" s="1141"/>
      <c r="K605" s="1141"/>
      <c r="L605" s="1141"/>
      <c r="M605" s="1141"/>
      <c r="N605" s="1141"/>
      <c r="O605" s="1551" t="str">
        <f>IF(管理運営!H40="","",管理運営!H40)</f>
        <v/>
      </c>
      <c r="P605" s="1551"/>
      <c r="Q605" s="84" t="s">
        <v>61</v>
      </c>
      <c r="AA605" s="73"/>
      <c r="AB605" s="295"/>
      <c r="AC605" s="296"/>
      <c r="AD605" s="297"/>
    </row>
    <row r="606" spans="1:30" ht="13.8" thickBot="1">
      <c r="A606" s="1085"/>
      <c r="B606" s="2028"/>
      <c r="C606" s="2245"/>
      <c r="D606" s="2246"/>
      <c r="E606" s="1085"/>
      <c r="F606" s="72"/>
      <c r="G606" s="1331" t="s">
        <v>671</v>
      </c>
      <c r="H606" s="1331"/>
      <c r="I606" s="1331"/>
      <c r="AA606" s="73"/>
      <c r="AB606" s="295"/>
      <c r="AC606" s="296"/>
      <c r="AD606" s="297"/>
    </row>
    <row r="607" spans="1:30" ht="13.8" thickBot="1">
      <c r="A607" s="1085"/>
      <c r="B607" s="2028"/>
      <c r="C607" s="2245"/>
      <c r="D607" s="2246"/>
      <c r="E607" s="1085"/>
      <c r="F607" s="72"/>
      <c r="G607" s="2248"/>
      <c r="H607" s="2249"/>
      <c r="I607" s="1696" t="s">
        <v>255</v>
      </c>
      <c r="J607" s="2222" t="s">
        <v>672</v>
      </c>
      <c r="K607" s="2255"/>
      <c r="L607" s="2255"/>
      <c r="M607" s="2255"/>
      <c r="N607" s="2255"/>
      <c r="O607" s="2255"/>
      <c r="P607" s="2255"/>
      <c r="Q607" s="2255"/>
      <c r="R607" s="2255"/>
      <c r="S607" s="2255"/>
      <c r="T607" s="2255"/>
      <c r="U607" s="2255"/>
      <c r="V607" s="2255"/>
      <c r="W607" s="2255"/>
      <c r="X607" s="2223"/>
      <c r="Y607" s="2256"/>
      <c r="Z607" s="2123"/>
      <c r="AA607" s="2124"/>
      <c r="AB607" s="295"/>
      <c r="AC607" s="296"/>
      <c r="AD607" s="297"/>
    </row>
    <row r="608" spans="1:30" ht="13.8" thickBot="1">
      <c r="A608" s="1085"/>
      <c r="B608" s="2028"/>
      <c r="C608" s="2245"/>
      <c r="D608" s="2246"/>
      <c r="E608" s="1085"/>
      <c r="F608" s="72"/>
      <c r="G608" s="2250"/>
      <c r="H608" s="2251"/>
      <c r="I608" s="1696"/>
      <c r="J608" s="2253" t="s">
        <v>673</v>
      </c>
      <c r="K608" s="2253"/>
      <c r="L608" s="2253"/>
      <c r="M608" s="2253"/>
      <c r="N608" s="2253"/>
      <c r="O608" s="2254"/>
      <c r="P608" s="1645"/>
      <c r="Q608" s="1646"/>
      <c r="R608" s="1646"/>
      <c r="S608" s="1646"/>
      <c r="T608" s="1646"/>
      <c r="U608" s="1646"/>
      <c r="V608" s="1646"/>
      <c r="W608" s="1646"/>
      <c r="X608" s="1647"/>
      <c r="Y608" s="140"/>
      <c r="Z608" s="140"/>
      <c r="AA608" s="73"/>
      <c r="AB608" s="295"/>
      <c r="AC608" s="296"/>
      <c r="AD608" s="297"/>
    </row>
    <row r="609" spans="1:30" ht="13.8" thickBot="1">
      <c r="A609" s="1085"/>
      <c r="B609" s="2028"/>
      <c r="C609" s="2245"/>
      <c r="D609" s="2246"/>
      <c r="E609" s="1085"/>
      <c r="F609" s="72"/>
      <c r="G609" s="2248"/>
      <c r="H609" s="2249"/>
      <c r="I609" s="1696" t="s">
        <v>255</v>
      </c>
      <c r="J609" s="2224" t="s">
        <v>672</v>
      </c>
      <c r="K609" s="2252"/>
      <c r="L609" s="2252"/>
      <c r="M609" s="2252"/>
      <c r="N609" s="2252"/>
      <c r="O609" s="2252"/>
      <c r="P609" s="2252"/>
      <c r="Q609" s="2252"/>
      <c r="R609" s="2252"/>
      <c r="S609" s="2252"/>
      <c r="T609" s="2252"/>
      <c r="U609" s="2252"/>
      <c r="V609" s="2252"/>
      <c r="W609" s="2252"/>
      <c r="X609" s="2225"/>
      <c r="Y609" s="140"/>
      <c r="Z609" s="140"/>
      <c r="AA609" s="73"/>
      <c r="AB609" s="295"/>
      <c r="AC609" s="296"/>
      <c r="AD609" s="297"/>
    </row>
    <row r="610" spans="1:30" ht="13.8" thickBot="1">
      <c r="A610" s="1085"/>
      <c r="B610" s="2028"/>
      <c r="C610" s="2245"/>
      <c r="D610" s="2246"/>
      <c r="E610" s="1085"/>
      <c r="F610" s="72"/>
      <c r="G610" s="2250"/>
      <c r="H610" s="2251"/>
      <c r="I610" s="1696"/>
      <c r="J610" s="2253" t="s">
        <v>673</v>
      </c>
      <c r="K610" s="2253"/>
      <c r="L610" s="2253"/>
      <c r="M610" s="2253"/>
      <c r="N610" s="2253"/>
      <c r="O610" s="2254"/>
      <c r="P610" s="1645"/>
      <c r="Q610" s="1646"/>
      <c r="R610" s="1646"/>
      <c r="S610" s="1646"/>
      <c r="T610" s="1646"/>
      <c r="U610" s="1646"/>
      <c r="V610" s="1646"/>
      <c r="W610" s="1646"/>
      <c r="X610" s="1647"/>
      <c r="Y610" s="140"/>
      <c r="Z610" s="140"/>
      <c r="AA610" s="73"/>
      <c r="AB610" s="295"/>
      <c r="AC610" s="296"/>
      <c r="AD610" s="297"/>
    </row>
    <row r="611" spans="1:30" ht="13.8" thickBot="1">
      <c r="A611" s="1085"/>
      <c r="B611" s="2028"/>
      <c r="C611" s="2245"/>
      <c r="D611" s="2246"/>
      <c r="E611" s="1085"/>
      <c r="F611" s="72"/>
      <c r="G611" s="2248"/>
      <c r="H611" s="2249"/>
      <c r="I611" s="1696" t="s">
        <v>255</v>
      </c>
      <c r="J611" s="2224" t="s">
        <v>672</v>
      </c>
      <c r="K611" s="2252"/>
      <c r="L611" s="2252"/>
      <c r="M611" s="2252"/>
      <c r="N611" s="2252"/>
      <c r="O611" s="2252"/>
      <c r="P611" s="2252"/>
      <c r="Q611" s="2252"/>
      <c r="R611" s="2252"/>
      <c r="S611" s="2252"/>
      <c r="T611" s="2252"/>
      <c r="U611" s="2252"/>
      <c r="V611" s="2252"/>
      <c r="W611" s="2252"/>
      <c r="X611" s="2225"/>
      <c r="Y611" s="140"/>
      <c r="Z611" s="140"/>
      <c r="AA611" s="73"/>
      <c r="AB611" s="295"/>
      <c r="AC611" s="296"/>
      <c r="AD611" s="297"/>
    </row>
    <row r="612" spans="1:30" ht="13.8" thickBot="1">
      <c r="A612" s="1085"/>
      <c r="B612" s="2028"/>
      <c r="C612" s="2245"/>
      <c r="D612" s="2246"/>
      <c r="E612" s="1085"/>
      <c r="F612" s="72"/>
      <c r="G612" s="2250"/>
      <c r="H612" s="2251"/>
      <c r="I612" s="1696"/>
      <c r="J612" s="2253" t="s">
        <v>673</v>
      </c>
      <c r="K612" s="2253"/>
      <c r="L612" s="2253"/>
      <c r="M612" s="2253"/>
      <c r="N612" s="2253"/>
      <c r="O612" s="2254"/>
      <c r="P612" s="1645"/>
      <c r="Q612" s="1646"/>
      <c r="R612" s="1646"/>
      <c r="S612" s="1646"/>
      <c r="T612" s="1646"/>
      <c r="U612" s="1646"/>
      <c r="V612" s="1646"/>
      <c r="W612" s="1646"/>
      <c r="X612" s="1647"/>
      <c r="Y612" s="140"/>
      <c r="Z612" s="140"/>
      <c r="AA612" s="73"/>
      <c r="AB612" s="295"/>
      <c r="AC612" s="296"/>
      <c r="AD612" s="297"/>
    </row>
    <row r="613" spans="1:30" ht="13.8" thickBot="1">
      <c r="A613" s="81"/>
      <c r="B613" s="214"/>
      <c r="C613" s="374"/>
      <c r="D613" s="375"/>
      <c r="E613" s="335"/>
      <c r="F613" s="72"/>
      <c r="G613" s="2248"/>
      <c r="H613" s="2249"/>
      <c r="I613" s="1696" t="s">
        <v>255</v>
      </c>
      <c r="J613" s="2224" t="s">
        <v>672</v>
      </c>
      <c r="K613" s="2252"/>
      <c r="L613" s="2252"/>
      <c r="M613" s="2252"/>
      <c r="N613" s="2252"/>
      <c r="O613" s="2252"/>
      <c r="P613" s="2252"/>
      <c r="Q613" s="2252"/>
      <c r="R613" s="2252"/>
      <c r="S613" s="2252"/>
      <c r="T613" s="2252"/>
      <c r="U613" s="2252"/>
      <c r="V613" s="2252"/>
      <c r="W613" s="2252"/>
      <c r="X613" s="2225"/>
      <c r="Y613" s="140"/>
      <c r="Z613" s="140"/>
      <c r="AA613" s="73"/>
      <c r="AB613" s="295"/>
      <c r="AC613" s="296"/>
      <c r="AD613" s="297"/>
    </row>
    <row r="614" spans="1:30" ht="13.8" thickBot="1">
      <c r="A614" s="81"/>
      <c r="B614" s="214"/>
      <c r="C614" s="374"/>
      <c r="D614" s="375"/>
      <c r="E614" s="335"/>
      <c r="F614" s="72"/>
      <c r="G614" s="2250"/>
      <c r="H614" s="2251"/>
      <c r="I614" s="1696"/>
      <c r="J614" s="2253" t="s">
        <v>673</v>
      </c>
      <c r="K614" s="2253"/>
      <c r="L614" s="2253"/>
      <c r="M614" s="2253"/>
      <c r="N614" s="2253"/>
      <c r="O614" s="2254"/>
      <c r="P614" s="1645"/>
      <c r="Q614" s="1646"/>
      <c r="R614" s="1646"/>
      <c r="S614" s="1646"/>
      <c r="T614" s="1646"/>
      <c r="U614" s="1646"/>
      <c r="V614" s="1646"/>
      <c r="W614" s="1646"/>
      <c r="X614" s="1647"/>
      <c r="Y614" s="140"/>
      <c r="Z614" s="140"/>
      <c r="AA614" s="73"/>
      <c r="AB614" s="295"/>
      <c r="AC614" s="296"/>
      <c r="AD614" s="297"/>
    </row>
    <row r="615" spans="1:30" ht="13.8" thickBot="1">
      <c r="A615" s="81"/>
      <c r="B615" s="214"/>
      <c r="C615" s="374"/>
      <c r="D615" s="375"/>
      <c r="E615" s="335"/>
      <c r="F615" s="72"/>
      <c r="G615" s="2248"/>
      <c r="H615" s="2249"/>
      <c r="I615" s="1696" t="s">
        <v>255</v>
      </c>
      <c r="J615" s="2224" t="s">
        <v>672</v>
      </c>
      <c r="K615" s="2252"/>
      <c r="L615" s="2252"/>
      <c r="M615" s="2252"/>
      <c r="N615" s="2252"/>
      <c r="O615" s="2252"/>
      <c r="P615" s="2252"/>
      <c r="Q615" s="2252"/>
      <c r="R615" s="2252"/>
      <c r="S615" s="2252"/>
      <c r="T615" s="2252"/>
      <c r="U615" s="2252"/>
      <c r="V615" s="2252"/>
      <c r="W615" s="2252"/>
      <c r="X615" s="2225"/>
      <c r="Y615" s="140"/>
      <c r="Z615" s="140"/>
      <c r="AA615" s="73"/>
      <c r="AB615" s="295"/>
      <c r="AC615" s="296"/>
      <c r="AD615" s="297"/>
    </row>
    <row r="616" spans="1:30" ht="13.8" thickBot="1">
      <c r="A616" s="81"/>
      <c r="B616" s="214"/>
      <c r="C616" s="374"/>
      <c r="D616" s="375"/>
      <c r="E616" s="335"/>
      <c r="F616" s="72"/>
      <c r="G616" s="2250"/>
      <c r="H616" s="2251"/>
      <c r="I616" s="1696"/>
      <c r="J616" s="2253" t="s">
        <v>673</v>
      </c>
      <c r="K616" s="2253"/>
      <c r="L616" s="2253"/>
      <c r="M616" s="2253"/>
      <c r="N616" s="2253"/>
      <c r="O616" s="2254"/>
      <c r="P616" s="1645"/>
      <c r="Q616" s="1646"/>
      <c r="R616" s="1646"/>
      <c r="S616" s="1646"/>
      <c r="T616" s="1646"/>
      <c r="U616" s="1646"/>
      <c r="V616" s="1646"/>
      <c r="W616" s="1646"/>
      <c r="X616" s="1647"/>
      <c r="Y616" s="140"/>
      <c r="Z616" s="140"/>
      <c r="AA616" s="73"/>
      <c r="AB616" s="295"/>
      <c r="AC616" s="296"/>
      <c r="AD616" s="297"/>
    </row>
    <row r="617" spans="1:30" ht="8.25" customHeight="1">
      <c r="A617" s="81"/>
      <c r="B617" s="214"/>
      <c r="C617" s="374"/>
      <c r="D617" s="375"/>
      <c r="E617" s="335"/>
      <c r="F617" s="72"/>
      <c r="G617" s="125"/>
      <c r="H617" s="125"/>
      <c r="I617" s="125"/>
      <c r="J617" s="140"/>
      <c r="K617" s="246"/>
      <c r="L617" s="246"/>
      <c r="M617" s="246"/>
      <c r="N617" s="246"/>
      <c r="O617" s="246"/>
      <c r="P617" s="125"/>
      <c r="Q617" s="125"/>
      <c r="R617" s="125"/>
      <c r="S617" s="125"/>
      <c r="T617" s="125"/>
      <c r="U617" s="125"/>
      <c r="V617" s="125"/>
      <c r="W617" s="125"/>
      <c r="X617" s="125"/>
      <c r="Y617" s="140"/>
      <c r="Z617" s="140"/>
      <c r="AA617" s="73"/>
      <c r="AB617" s="295"/>
      <c r="AC617" s="296"/>
      <c r="AD617" s="297"/>
    </row>
    <row r="618" spans="1:30" ht="13.5" customHeight="1">
      <c r="A618" s="81"/>
      <c r="B618" s="214"/>
      <c r="C618" s="374"/>
      <c r="D618" s="375"/>
      <c r="E618" s="335"/>
      <c r="F618" s="72"/>
      <c r="G618" s="364" t="s">
        <v>992</v>
      </c>
      <c r="H618" s="365"/>
      <c r="I618" s="366"/>
      <c r="J618" s="367"/>
      <c r="K618" s="368"/>
      <c r="L618" s="368"/>
      <c r="M618" s="368"/>
      <c r="N618" s="368"/>
      <c r="O618" s="368"/>
      <c r="P618" s="365"/>
      <c r="Q618" s="365"/>
      <c r="R618" s="365"/>
      <c r="S618" s="365"/>
      <c r="T618" s="365"/>
      <c r="U618" s="365"/>
      <c r="V618" s="365"/>
      <c r="W618" s="365"/>
      <c r="X618" s="365"/>
      <c r="Y618" s="140"/>
      <c r="Z618" s="140"/>
      <c r="AA618" s="73"/>
      <c r="AB618" s="295"/>
      <c r="AC618" s="296"/>
      <c r="AD618" s="297"/>
    </row>
    <row r="619" spans="1:30" ht="13.5" customHeight="1">
      <c r="A619" s="81"/>
      <c r="B619" s="214"/>
      <c r="C619" s="374"/>
      <c r="D619" s="375"/>
      <c r="E619" s="335"/>
      <c r="F619" s="72"/>
      <c r="G619" s="2260" t="s">
        <v>1045</v>
      </c>
      <c r="H619" s="2260"/>
      <c r="I619" s="2260"/>
      <c r="J619" s="2260"/>
      <c r="K619" s="2260"/>
      <c r="L619" s="2260"/>
      <c r="M619" s="2260"/>
      <c r="N619" s="2260"/>
      <c r="O619" s="2260"/>
      <c r="P619" s="2260"/>
      <c r="Q619" s="2260"/>
      <c r="R619" s="2260"/>
      <c r="S619" s="2260"/>
      <c r="T619" s="2260"/>
      <c r="U619" s="2260"/>
      <c r="V619" s="2260"/>
      <c r="W619" s="2260"/>
      <c r="X619" s="2260"/>
      <c r="Y619" s="2260"/>
      <c r="Z619" s="2260"/>
      <c r="AA619" s="73"/>
      <c r="AB619" s="295"/>
      <c r="AC619" s="296"/>
      <c r="AD619" s="297"/>
    </row>
    <row r="620" spans="1:30">
      <c r="A620" s="81"/>
      <c r="B620" s="214"/>
      <c r="C620" s="374"/>
      <c r="D620" s="375"/>
      <c r="E620" s="335"/>
      <c r="F620" s="72"/>
      <c r="G620" s="2260"/>
      <c r="H620" s="2260"/>
      <c r="I620" s="2260"/>
      <c r="J620" s="2260"/>
      <c r="K620" s="2260"/>
      <c r="L620" s="2260"/>
      <c r="M620" s="2260"/>
      <c r="N620" s="2260"/>
      <c r="O620" s="2260"/>
      <c r="P620" s="2260"/>
      <c r="Q620" s="2260"/>
      <c r="R620" s="2260"/>
      <c r="S620" s="2260"/>
      <c r="T620" s="2260"/>
      <c r="U620" s="2260"/>
      <c r="V620" s="2260"/>
      <c r="W620" s="2260"/>
      <c r="X620" s="2260"/>
      <c r="Y620" s="2260"/>
      <c r="Z620" s="2260"/>
      <c r="AA620" s="73"/>
      <c r="AB620" s="295"/>
      <c r="AC620" s="296"/>
      <c r="AD620" s="297"/>
    </row>
    <row r="621" spans="1:30">
      <c r="A621" s="169"/>
      <c r="B621" s="220"/>
      <c r="C621" s="376"/>
      <c r="D621" s="377"/>
      <c r="E621" s="372"/>
      <c r="F621" s="103"/>
      <c r="G621" s="304"/>
      <c r="H621" s="304"/>
      <c r="I621" s="304"/>
      <c r="J621" s="288"/>
      <c r="K621" s="288"/>
      <c r="L621" s="288"/>
      <c r="M621" s="288"/>
      <c r="N621" s="288"/>
      <c r="O621" s="288"/>
      <c r="P621" s="304"/>
      <c r="Q621" s="304"/>
      <c r="R621" s="304"/>
      <c r="S621" s="304"/>
      <c r="T621" s="304"/>
      <c r="U621" s="304"/>
      <c r="V621" s="304"/>
      <c r="W621" s="304"/>
      <c r="X621" s="304"/>
      <c r="Y621" s="136"/>
      <c r="Z621" s="136"/>
      <c r="AA621" s="108"/>
      <c r="AB621" s="295"/>
      <c r="AC621" s="296"/>
      <c r="AD621" s="297"/>
    </row>
    <row r="622" spans="1:30" ht="6" customHeight="1">
      <c r="A622" s="405"/>
      <c r="B622" s="406"/>
      <c r="C622" s="926"/>
      <c r="D622" s="927"/>
      <c r="E622" s="928"/>
      <c r="F622" s="416"/>
      <c r="G622" s="508"/>
      <c r="H622" s="508"/>
      <c r="I622" s="508"/>
      <c r="J622" s="508"/>
      <c r="K622" s="508"/>
      <c r="L622" s="508"/>
      <c r="M622" s="508"/>
      <c r="N622" s="508"/>
      <c r="O622" s="508"/>
      <c r="P622" s="508"/>
      <c r="Q622" s="508"/>
      <c r="R622" s="508"/>
      <c r="S622" s="508"/>
      <c r="T622" s="508"/>
      <c r="U622" s="508"/>
      <c r="V622" s="508"/>
      <c r="W622" s="508"/>
      <c r="X622" s="508"/>
      <c r="Y622" s="508"/>
      <c r="Z622" s="508"/>
      <c r="AA622" s="418"/>
      <c r="AB622" s="920"/>
      <c r="AC622" s="921"/>
      <c r="AD622" s="922"/>
    </row>
    <row r="623" spans="1:30" ht="13.5" customHeight="1">
      <c r="A623" s="81"/>
      <c r="B623" s="2028">
        <v>26</v>
      </c>
      <c r="C623" s="1301" t="s">
        <v>1457</v>
      </c>
      <c r="D623" s="234"/>
      <c r="E623" s="1798" t="s">
        <v>718</v>
      </c>
      <c r="F623" s="72"/>
      <c r="G623" s="1096" t="s">
        <v>114</v>
      </c>
      <c r="H623" s="1096"/>
      <c r="I623" s="1096"/>
      <c r="J623" s="1096"/>
      <c r="K623" s="1096"/>
      <c r="L623" s="1096"/>
      <c r="M623" s="1906"/>
      <c r="N623" s="1174" t="s">
        <v>668</v>
      </c>
      <c r="O623" s="1175"/>
      <c r="P623" s="1175"/>
      <c r="Q623" s="1175"/>
      <c r="R623" s="1175"/>
      <c r="S623" s="1175"/>
      <c r="T623" s="1175"/>
      <c r="U623" s="1175"/>
      <c r="V623" s="1176"/>
      <c r="W623" s="140"/>
      <c r="X623" s="140"/>
      <c r="Y623" s="140"/>
      <c r="Z623" s="140"/>
      <c r="AA623" s="73"/>
      <c r="AB623" s="2101" t="s">
        <v>885</v>
      </c>
      <c r="AC623" s="2102"/>
      <c r="AD623" s="2103"/>
    </row>
    <row r="624" spans="1:30">
      <c r="A624" s="81"/>
      <c r="B624" s="2028"/>
      <c r="C624" s="1301"/>
      <c r="D624" s="234"/>
      <c r="E624" s="1798"/>
      <c r="F624" s="72"/>
      <c r="G624" s="1096"/>
      <c r="H624" s="1096"/>
      <c r="I624" s="1096"/>
      <c r="J624" s="1096"/>
      <c r="K624" s="1096"/>
      <c r="L624" s="1096"/>
      <c r="M624" s="1906"/>
      <c r="N624" s="1177"/>
      <c r="O624" s="1178"/>
      <c r="P624" s="1178"/>
      <c r="Q624" s="1178"/>
      <c r="R624" s="1178"/>
      <c r="S624" s="1178"/>
      <c r="T624" s="1178"/>
      <c r="U624" s="1178"/>
      <c r="V624" s="1179"/>
      <c r="W624" s="140"/>
      <c r="X624" s="140"/>
      <c r="Y624" s="140"/>
      <c r="Z624" s="140"/>
      <c r="AA624" s="73"/>
      <c r="AB624" s="2101"/>
      <c r="AC624" s="2102"/>
      <c r="AD624" s="2103"/>
    </row>
    <row r="625" spans="1:30" ht="13.5" customHeight="1">
      <c r="A625" s="81"/>
      <c r="B625" s="2028"/>
      <c r="C625" s="1301"/>
      <c r="D625" s="2247" t="s">
        <v>869</v>
      </c>
      <c r="E625" s="2258" t="s">
        <v>1023</v>
      </c>
      <c r="F625" s="72"/>
      <c r="G625" s="140"/>
      <c r="H625" s="140"/>
      <c r="I625" s="140"/>
      <c r="J625" s="140"/>
      <c r="K625" s="140"/>
      <c r="L625" s="140"/>
      <c r="M625" s="140"/>
      <c r="N625" s="2259" t="s">
        <v>669</v>
      </c>
      <c r="O625" s="2259"/>
      <c r="P625" s="2259"/>
      <c r="Q625" s="2259"/>
      <c r="R625" s="2259"/>
      <c r="S625" s="2259"/>
      <c r="T625" s="2259"/>
      <c r="U625" s="2259"/>
      <c r="V625" s="2259"/>
      <c r="W625" s="2259"/>
      <c r="X625" s="2259"/>
      <c r="Y625" s="2259"/>
      <c r="Z625" s="2259"/>
      <c r="AA625" s="73"/>
      <c r="AB625" s="2101"/>
      <c r="AC625" s="2102"/>
      <c r="AD625" s="2103"/>
    </row>
    <row r="626" spans="1:30">
      <c r="A626" s="81"/>
      <c r="B626" s="2028"/>
      <c r="C626" s="1301"/>
      <c r="D626" s="2257"/>
      <c r="E626" s="2258"/>
      <c r="F626" s="72"/>
      <c r="N626" s="2259"/>
      <c r="O626" s="2259"/>
      <c r="P626" s="2259"/>
      <c r="Q626" s="2259"/>
      <c r="R626" s="2259"/>
      <c r="S626" s="2259"/>
      <c r="T626" s="2259"/>
      <c r="U626" s="2259"/>
      <c r="V626" s="2259"/>
      <c r="W626" s="2259"/>
      <c r="X626" s="2259"/>
      <c r="Y626" s="2259"/>
      <c r="Z626" s="2259"/>
      <c r="AA626" s="73"/>
      <c r="AB626" s="295"/>
      <c r="AC626" s="296"/>
      <c r="AD626" s="297"/>
    </row>
    <row r="627" spans="1:30" ht="6" customHeight="1">
      <c r="A627" s="81"/>
      <c r="B627" s="2028"/>
      <c r="C627" s="1301"/>
      <c r="D627" s="234"/>
      <c r="E627" s="2258"/>
      <c r="F627" s="72"/>
      <c r="AA627" s="73"/>
      <c r="AB627" s="295"/>
      <c r="AC627" s="296"/>
      <c r="AD627" s="297"/>
    </row>
    <row r="628" spans="1:30">
      <c r="A628" s="81"/>
      <c r="B628" s="214"/>
      <c r="C628" s="1301"/>
      <c r="D628" s="234"/>
      <c r="E628" s="2258"/>
      <c r="F628" s="72"/>
      <c r="G628" s="2073" t="s">
        <v>487</v>
      </c>
      <c r="H628" s="2074"/>
      <c r="I628" s="2074"/>
      <c r="J628" s="2074"/>
      <c r="K628" s="2074"/>
      <c r="L628" s="2074"/>
      <c r="M628" s="2074"/>
      <c r="N628" s="2074"/>
      <c r="O628" s="2074"/>
      <c r="P628" s="2074"/>
      <c r="Q628" s="2074"/>
      <c r="R628" s="2074"/>
      <c r="S628" s="2074"/>
      <c r="T628" s="2074"/>
      <c r="U628" s="2074"/>
      <c r="V628" s="2074"/>
      <c r="W628" s="2074"/>
      <c r="X628" s="2074"/>
      <c r="Y628" s="2074"/>
      <c r="Z628" s="2075"/>
      <c r="AB628" s="268"/>
      <c r="AC628" s="269"/>
      <c r="AD628" s="270"/>
    </row>
    <row r="629" spans="1:30">
      <c r="A629" s="81"/>
      <c r="B629" s="214"/>
      <c r="C629" s="1301"/>
      <c r="D629" s="234"/>
      <c r="E629" s="2258"/>
      <c r="F629" s="72"/>
      <c r="G629" s="2179"/>
      <c r="H629" s="2179"/>
      <c r="I629" s="1450" t="s">
        <v>674</v>
      </c>
      <c r="J629" s="1451"/>
      <c r="K629" s="1451"/>
      <c r="L629" s="1451"/>
      <c r="M629" s="1451"/>
      <c r="N629" s="1451"/>
      <c r="O629" s="1451"/>
      <c r="P629" s="1451"/>
      <c r="Q629" s="1451"/>
      <c r="R629" s="1451"/>
      <c r="S629" s="1451"/>
      <c r="T629" s="1451"/>
      <c r="U629" s="1451"/>
      <c r="V629" s="1451"/>
      <c r="W629" s="1451"/>
      <c r="X629" s="1451"/>
      <c r="Y629" s="1451"/>
      <c r="Z629" s="1452"/>
      <c r="AB629" s="268"/>
      <c r="AC629" s="269"/>
      <c r="AD629" s="270"/>
    </row>
    <row r="630" spans="1:30">
      <c r="A630" s="81"/>
      <c r="B630" s="214"/>
      <c r="C630" s="1301"/>
      <c r="D630" s="234"/>
      <c r="E630" s="2258"/>
      <c r="F630" s="72"/>
      <c r="G630" s="2179"/>
      <c r="H630" s="2179"/>
      <c r="I630" s="1453"/>
      <c r="J630" s="1454"/>
      <c r="K630" s="1454"/>
      <c r="L630" s="1454"/>
      <c r="M630" s="1454"/>
      <c r="N630" s="1454"/>
      <c r="O630" s="1454"/>
      <c r="P630" s="1454"/>
      <c r="Q630" s="1454"/>
      <c r="R630" s="1454"/>
      <c r="S630" s="1454"/>
      <c r="T630" s="1454"/>
      <c r="U630" s="1454"/>
      <c r="V630" s="1454"/>
      <c r="W630" s="1454"/>
      <c r="X630" s="1454"/>
      <c r="Y630" s="1454"/>
      <c r="Z630" s="1455"/>
      <c r="AB630" s="268"/>
      <c r="AC630" s="269"/>
      <c r="AD630" s="270"/>
    </row>
    <row r="631" spans="1:30">
      <c r="A631" s="81"/>
      <c r="B631" s="214"/>
      <c r="C631" s="1301"/>
      <c r="D631" s="234"/>
      <c r="E631" s="2258"/>
      <c r="F631" s="72"/>
      <c r="G631" s="2179"/>
      <c r="H631" s="2179"/>
      <c r="I631" s="1450" t="s">
        <v>675</v>
      </c>
      <c r="J631" s="1451"/>
      <c r="K631" s="1451"/>
      <c r="L631" s="1451"/>
      <c r="M631" s="1451"/>
      <c r="N631" s="1451"/>
      <c r="O631" s="1451"/>
      <c r="P631" s="1451"/>
      <c r="Q631" s="1451"/>
      <c r="R631" s="1451"/>
      <c r="S631" s="1451"/>
      <c r="T631" s="1451"/>
      <c r="U631" s="1451"/>
      <c r="V631" s="1451"/>
      <c r="W631" s="1451"/>
      <c r="X631" s="1451"/>
      <c r="Y631" s="1451"/>
      <c r="Z631" s="1452"/>
      <c r="AB631" s="268"/>
      <c r="AC631" s="269"/>
      <c r="AD631" s="270"/>
    </row>
    <row r="632" spans="1:30" ht="13.5" customHeight="1">
      <c r="A632" s="81"/>
      <c r="B632" s="214"/>
      <c r="C632" s="1301"/>
      <c r="D632" s="378"/>
      <c r="E632" s="2258"/>
      <c r="F632" s="72"/>
      <c r="G632" s="2179"/>
      <c r="H632" s="2179"/>
      <c r="I632" s="1453"/>
      <c r="J632" s="1454"/>
      <c r="K632" s="1454"/>
      <c r="L632" s="1454"/>
      <c r="M632" s="1454"/>
      <c r="N632" s="1454"/>
      <c r="O632" s="1454"/>
      <c r="P632" s="1454"/>
      <c r="Q632" s="1454"/>
      <c r="R632" s="1454"/>
      <c r="S632" s="1454"/>
      <c r="T632" s="1454"/>
      <c r="U632" s="1454"/>
      <c r="V632" s="1454"/>
      <c r="W632" s="1454"/>
      <c r="X632" s="1454"/>
      <c r="Y632" s="1454"/>
      <c r="Z632" s="1455"/>
      <c r="AA632" s="73"/>
      <c r="AB632" s="268"/>
      <c r="AC632" s="269"/>
      <c r="AD632" s="270"/>
    </row>
    <row r="633" spans="1:30">
      <c r="A633" s="81"/>
      <c r="B633" s="214"/>
      <c r="C633" s="374"/>
      <c r="D633" s="378"/>
      <c r="E633" s="2258"/>
      <c r="F633" s="72"/>
      <c r="G633" s="2179"/>
      <c r="H633" s="2179"/>
      <c r="I633" s="1450" t="s">
        <v>676</v>
      </c>
      <c r="J633" s="1451"/>
      <c r="K633" s="1451"/>
      <c r="L633" s="1451"/>
      <c r="M633" s="1451"/>
      <c r="N633" s="1451"/>
      <c r="O633" s="1451"/>
      <c r="P633" s="1451"/>
      <c r="Q633" s="1451"/>
      <c r="R633" s="1451"/>
      <c r="S633" s="1451"/>
      <c r="T633" s="1451"/>
      <c r="U633" s="1451"/>
      <c r="V633" s="1451"/>
      <c r="W633" s="1451"/>
      <c r="X633" s="1451"/>
      <c r="Y633" s="1451"/>
      <c r="Z633" s="1452"/>
      <c r="AA633" s="73"/>
      <c r="AB633" s="268"/>
      <c r="AC633" s="269"/>
      <c r="AD633" s="270"/>
    </row>
    <row r="634" spans="1:30" ht="13.5" customHeight="1">
      <c r="A634" s="81"/>
      <c r="B634" s="214"/>
      <c r="C634" s="374"/>
      <c r="D634" s="378"/>
      <c r="E634" s="2258"/>
      <c r="F634" s="72"/>
      <c r="G634" s="2179"/>
      <c r="H634" s="2179"/>
      <c r="I634" s="1453"/>
      <c r="J634" s="1454"/>
      <c r="K634" s="1454"/>
      <c r="L634" s="1454"/>
      <c r="M634" s="1454"/>
      <c r="N634" s="1454"/>
      <c r="O634" s="1454"/>
      <c r="P634" s="1454"/>
      <c r="Q634" s="1454"/>
      <c r="R634" s="1454"/>
      <c r="S634" s="1454"/>
      <c r="T634" s="1454"/>
      <c r="U634" s="1454"/>
      <c r="V634" s="1454"/>
      <c r="W634" s="1454"/>
      <c r="X634" s="1454"/>
      <c r="Y634" s="1454"/>
      <c r="Z634" s="1455"/>
      <c r="AA634" s="73"/>
      <c r="AB634" s="268"/>
      <c r="AC634" s="269"/>
      <c r="AD634" s="270"/>
    </row>
    <row r="635" spans="1:30">
      <c r="A635" s="81"/>
      <c r="B635" s="214"/>
      <c r="C635" s="374"/>
      <c r="D635" s="378"/>
      <c r="E635" s="2258"/>
      <c r="F635" s="72"/>
      <c r="G635" s="2179"/>
      <c r="H635" s="2179"/>
      <c r="I635" s="1450" t="s">
        <v>722</v>
      </c>
      <c r="J635" s="1451"/>
      <c r="K635" s="1451"/>
      <c r="L635" s="1451"/>
      <c r="M635" s="1451"/>
      <c r="N635" s="1451"/>
      <c r="O635" s="1451"/>
      <c r="P635" s="1451"/>
      <c r="Q635" s="1451"/>
      <c r="R635" s="1451"/>
      <c r="S635" s="1451"/>
      <c r="T635" s="1451"/>
      <c r="U635" s="1451"/>
      <c r="V635" s="1451"/>
      <c r="W635" s="1451"/>
      <c r="X635" s="1451"/>
      <c r="Y635" s="1451"/>
      <c r="Z635" s="1452"/>
      <c r="AA635" s="73"/>
      <c r="AB635" s="268"/>
      <c r="AC635" s="269"/>
      <c r="AD635" s="270"/>
    </row>
    <row r="636" spans="1:30">
      <c r="A636" s="81"/>
      <c r="B636" s="214"/>
      <c r="C636" s="374"/>
      <c r="D636" s="378"/>
      <c r="E636" s="2258"/>
      <c r="F636" s="72"/>
      <c r="G636" s="2179"/>
      <c r="H636" s="2179"/>
      <c r="I636" s="1453"/>
      <c r="J636" s="1454"/>
      <c r="K636" s="1454"/>
      <c r="L636" s="1454"/>
      <c r="M636" s="1454"/>
      <c r="N636" s="1454"/>
      <c r="O636" s="1454"/>
      <c r="P636" s="1454"/>
      <c r="Q636" s="1454"/>
      <c r="R636" s="1454"/>
      <c r="S636" s="1454"/>
      <c r="T636" s="1454"/>
      <c r="U636" s="1454"/>
      <c r="V636" s="1454"/>
      <c r="W636" s="1454"/>
      <c r="X636" s="1454"/>
      <c r="Y636" s="1454"/>
      <c r="Z636" s="1455"/>
      <c r="AA636" s="73"/>
      <c r="AB636" s="295"/>
      <c r="AC636" s="296"/>
      <c r="AD636" s="297"/>
    </row>
    <row r="637" spans="1:30">
      <c r="A637" s="81"/>
      <c r="B637" s="214"/>
      <c r="C637" s="374"/>
      <c r="D637" s="378"/>
      <c r="E637" s="2258"/>
      <c r="F637" s="72"/>
      <c r="G637" s="2179"/>
      <c r="H637" s="2179"/>
      <c r="I637" s="1450" t="s">
        <v>706</v>
      </c>
      <c r="J637" s="1451"/>
      <c r="K637" s="1451"/>
      <c r="L637" s="1451"/>
      <c r="M637" s="1451"/>
      <c r="N637" s="1451"/>
      <c r="O637" s="1451"/>
      <c r="P637" s="1451"/>
      <c r="Q637" s="1451"/>
      <c r="R637" s="1451"/>
      <c r="S637" s="1451"/>
      <c r="T637" s="1451"/>
      <c r="U637" s="1451"/>
      <c r="V637" s="1451"/>
      <c r="W637" s="1451"/>
      <c r="X637" s="1451"/>
      <c r="Y637" s="1451"/>
      <c r="Z637" s="1452"/>
      <c r="AA637" s="73"/>
      <c r="AB637" s="295"/>
      <c r="AC637" s="296"/>
      <c r="AD637" s="297"/>
    </row>
    <row r="638" spans="1:30" ht="13.5" customHeight="1">
      <c r="A638" s="81"/>
      <c r="B638" s="214"/>
      <c r="C638" s="374"/>
      <c r="D638" s="378"/>
      <c r="E638" s="2258"/>
      <c r="F638" s="72"/>
      <c r="G638" s="2179"/>
      <c r="H638" s="2179"/>
      <c r="I638" s="1453"/>
      <c r="J638" s="1454"/>
      <c r="K638" s="1454"/>
      <c r="L638" s="1454"/>
      <c r="M638" s="1454"/>
      <c r="N638" s="1454"/>
      <c r="O638" s="1454"/>
      <c r="P638" s="1454"/>
      <c r="Q638" s="1454"/>
      <c r="R638" s="1454"/>
      <c r="S638" s="1454"/>
      <c r="T638" s="1454"/>
      <c r="U638" s="1454"/>
      <c r="V638" s="1454"/>
      <c r="W638" s="1454"/>
      <c r="X638" s="1454"/>
      <c r="Y638" s="1454"/>
      <c r="Z638" s="1455"/>
      <c r="AA638" s="73"/>
      <c r="AB638" s="295"/>
      <c r="AC638" s="296"/>
      <c r="AD638" s="297"/>
    </row>
    <row r="639" spans="1:30" ht="13.2" customHeight="1">
      <c r="A639" s="81"/>
      <c r="B639" s="214"/>
      <c r="C639" s="374"/>
      <c r="D639" s="375"/>
      <c r="E639" s="2258" t="s">
        <v>957</v>
      </c>
      <c r="F639" s="72"/>
      <c r="G639" s="2180"/>
      <c r="H639" s="2180"/>
      <c r="I639" s="2164"/>
      <c r="J639" s="2164"/>
      <c r="K639" s="2181" t="s">
        <v>677</v>
      </c>
      <c r="L639" s="2182"/>
      <c r="M639" s="2182"/>
      <c r="N639" s="2182"/>
      <c r="O639" s="2182"/>
      <c r="P639" s="2182"/>
      <c r="Q639" s="2182"/>
      <c r="R639" s="2182"/>
      <c r="S639" s="2182"/>
      <c r="T639" s="2182"/>
      <c r="U639" s="2182"/>
      <c r="V639" s="2182"/>
      <c r="W639" s="2182"/>
      <c r="X639" s="2182"/>
      <c r="Y639" s="2182"/>
      <c r="Z639" s="2183"/>
      <c r="AA639" s="73"/>
      <c r="AB639" s="295"/>
      <c r="AC639" s="296"/>
      <c r="AD639" s="297"/>
    </row>
    <row r="640" spans="1:30" ht="13.5" customHeight="1">
      <c r="A640" s="81"/>
      <c r="B640" s="214"/>
      <c r="C640" s="374"/>
      <c r="D640" s="375"/>
      <c r="E640" s="2258"/>
      <c r="F640" s="72"/>
      <c r="G640" s="2180"/>
      <c r="H640" s="2180"/>
      <c r="I640" s="2164"/>
      <c r="J640" s="2164"/>
      <c r="K640" s="2178" t="s">
        <v>707</v>
      </c>
      <c r="L640" s="2176"/>
      <c r="M640" s="2176"/>
      <c r="N640" s="2176"/>
      <c r="O640" s="2176"/>
      <c r="P640" s="2176"/>
      <c r="Q640" s="2176"/>
      <c r="R640" s="2176"/>
      <c r="S640" s="2176"/>
      <c r="T640" s="2176"/>
      <c r="U640" s="2176"/>
      <c r="V640" s="2176"/>
      <c r="W640" s="2176"/>
      <c r="X640" s="2176"/>
      <c r="Y640" s="2176"/>
      <c r="Z640" s="2177"/>
      <c r="AA640" s="73"/>
      <c r="AB640" s="268"/>
      <c r="AC640" s="269"/>
      <c r="AD640" s="270"/>
    </row>
    <row r="641" spans="1:30">
      <c r="A641" s="81"/>
      <c r="B641" s="214"/>
      <c r="C641" s="374"/>
      <c r="D641" s="375"/>
      <c r="E641" s="2258"/>
      <c r="F641" s="72"/>
      <c r="G641" s="2180"/>
      <c r="H641" s="2180"/>
      <c r="I641" s="2164"/>
      <c r="J641" s="2164"/>
      <c r="K641" s="2178" t="s">
        <v>708</v>
      </c>
      <c r="L641" s="2176"/>
      <c r="M641" s="2176"/>
      <c r="N641" s="2176"/>
      <c r="O641" s="2176"/>
      <c r="P641" s="2176"/>
      <c r="Q641" s="2176"/>
      <c r="R641" s="2176"/>
      <c r="S641" s="2176"/>
      <c r="T641" s="2176"/>
      <c r="U641" s="2176"/>
      <c r="V641" s="2176"/>
      <c r="W641" s="2176"/>
      <c r="X641" s="2176"/>
      <c r="Y641" s="2176"/>
      <c r="Z641" s="2177"/>
      <c r="AA641" s="73"/>
      <c r="AB641" s="268"/>
      <c r="AC641" s="269"/>
      <c r="AD641" s="270"/>
    </row>
    <row r="642" spans="1:30" ht="13.5" customHeight="1">
      <c r="A642" s="81"/>
      <c r="B642" s="214"/>
      <c r="C642" s="374"/>
      <c r="D642" s="375"/>
      <c r="E642" s="2258"/>
      <c r="F642" s="72"/>
      <c r="G642" s="2054"/>
      <c r="H642" s="2056"/>
      <c r="I642" s="1450" t="s">
        <v>1030</v>
      </c>
      <c r="J642" s="1451"/>
      <c r="K642" s="1451"/>
      <c r="L642" s="1451"/>
      <c r="M642" s="1451"/>
      <c r="N642" s="1451"/>
      <c r="O642" s="1451"/>
      <c r="P642" s="1451"/>
      <c r="Q642" s="1451"/>
      <c r="R642" s="1451"/>
      <c r="S642" s="1451"/>
      <c r="T642" s="1451"/>
      <c r="U642" s="1451"/>
      <c r="V642" s="1451"/>
      <c r="W642" s="1451"/>
      <c r="X642" s="1451"/>
      <c r="Y642" s="1451"/>
      <c r="Z642" s="1452"/>
      <c r="AB642" s="295"/>
      <c r="AC642" s="296"/>
      <c r="AD642" s="297"/>
    </row>
    <row r="643" spans="1:30">
      <c r="A643" s="81"/>
      <c r="B643" s="214"/>
      <c r="C643" s="374"/>
      <c r="D643" s="375"/>
      <c r="E643" s="2258"/>
      <c r="F643" s="72"/>
      <c r="G643" s="2057"/>
      <c r="H643" s="2059"/>
      <c r="I643" s="2161"/>
      <c r="J643" s="2162"/>
      <c r="K643" s="2162"/>
      <c r="L643" s="2162"/>
      <c r="M643" s="2162"/>
      <c r="N643" s="2162"/>
      <c r="O643" s="2162"/>
      <c r="P643" s="2162"/>
      <c r="Q643" s="2162"/>
      <c r="R643" s="2162"/>
      <c r="S643" s="2162"/>
      <c r="T643" s="2162"/>
      <c r="U643" s="2162"/>
      <c r="V643" s="2162"/>
      <c r="W643" s="2162"/>
      <c r="X643" s="2162"/>
      <c r="Y643" s="2162"/>
      <c r="Z643" s="2163"/>
      <c r="AB643" s="295"/>
      <c r="AC643" s="296"/>
      <c r="AD643" s="297"/>
    </row>
    <row r="644" spans="1:30" ht="13.5" customHeight="1">
      <c r="A644" s="81"/>
      <c r="B644" s="214"/>
      <c r="C644" s="374"/>
      <c r="D644" s="375"/>
      <c r="E644" s="2258"/>
      <c r="F644" s="72"/>
      <c r="G644" s="2057"/>
      <c r="H644" s="2059"/>
      <c r="I644" s="2161"/>
      <c r="J644" s="2162"/>
      <c r="K644" s="2162"/>
      <c r="L644" s="2162"/>
      <c r="M644" s="2162"/>
      <c r="N644" s="2162"/>
      <c r="O644" s="2162"/>
      <c r="P644" s="2162"/>
      <c r="Q644" s="2162"/>
      <c r="R644" s="2162"/>
      <c r="S644" s="2162"/>
      <c r="T644" s="2162"/>
      <c r="U644" s="2162"/>
      <c r="V644" s="2162"/>
      <c r="W644" s="2162"/>
      <c r="X644" s="2162"/>
      <c r="Y644" s="2162"/>
      <c r="Z644" s="2163"/>
      <c r="AA644" s="73"/>
      <c r="AB644" s="268"/>
      <c r="AC644" s="269"/>
      <c r="AD644" s="270"/>
    </row>
    <row r="645" spans="1:30">
      <c r="A645" s="81"/>
      <c r="B645" s="214"/>
      <c r="C645" s="374"/>
      <c r="D645" s="375"/>
      <c r="E645" s="2258"/>
      <c r="F645" s="72"/>
      <c r="G645" s="2060"/>
      <c r="H645" s="2062"/>
      <c r="I645" s="1453"/>
      <c r="J645" s="1454"/>
      <c r="K645" s="1454"/>
      <c r="L645" s="1454"/>
      <c r="M645" s="1454"/>
      <c r="N645" s="1454"/>
      <c r="O645" s="1454"/>
      <c r="P645" s="1454"/>
      <c r="Q645" s="1454"/>
      <c r="R645" s="1454"/>
      <c r="S645" s="1454"/>
      <c r="T645" s="1454"/>
      <c r="U645" s="1454"/>
      <c r="V645" s="1454"/>
      <c r="W645" s="1454"/>
      <c r="X645" s="1454"/>
      <c r="Y645" s="1454"/>
      <c r="Z645" s="1455"/>
      <c r="AA645" s="73"/>
      <c r="AB645" s="268"/>
      <c r="AC645" s="269"/>
      <c r="AD645" s="270"/>
    </row>
    <row r="646" spans="1:30" ht="13.5" customHeight="1">
      <c r="A646" s="81"/>
      <c r="B646" s="214"/>
      <c r="C646" s="374"/>
      <c r="D646" s="375"/>
      <c r="E646" s="2258"/>
      <c r="F646" s="72"/>
      <c r="G646" s="2179"/>
      <c r="H646" s="2179"/>
      <c r="I646" s="1450" t="s">
        <v>1097</v>
      </c>
      <c r="J646" s="1451"/>
      <c r="K646" s="1451"/>
      <c r="L646" s="1451"/>
      <c r="M646" s="1451"/>
      <c r="N646" s="1451"/>
      <c r="O646" s="1451"/>
      <c r="P646" s="1451"/>
      <c r="Q646" s="1451"/>
      <c r="R646" s="1451"/>
      <c r="S646" s="1451"/>
      <c r="T646" s="1451"/>
      <c r="U646" s="1451"/>
      <c r="V646" s="1451"/>
      <c r="W646" s="1451"/>
      <c r="X646" s="1451"/>
      <c r="Y646" s="1451"/>
      <c r="Z646" s="1452"/>
      <c r="AA646" s="73"/>
      <c r="AB646" s="268"/>
      <c r="AC646" s="269"/>
      <c r="AD646" s="270"/>
    </row>
    <row r="647" spans="1:30" ht="13.5" customHeight="1">
      <c r="A647" s="81"/>
      <c r="B647" s="214"/>
      <c r="C647" s="374"/>
      <c r="D647" s="375"/>
      <c r="E647" s="2258"/>
      <c r="F647" s="72"/>
      <c r="G647" s="2179"/>
      <c r="H647" s="2179"/>
      <c r="I647" s="2161"/>
      <c r="J647" s="2162"/>
      <c r="K647" s="2162"/>
      <c r="L647" s="2162"/>
      <c r="M647" s="2162"/>
      <c r="N647" s="2162"/>
      <c r="O647" s="2162"/>
      <c r="P647" s="2162"/>
      <c r="Q647" s="2162"/>
      <c r="R647" s="2162"/>
      <c r="S647" s="2162"/>
      <c r="T647" s="2162"/>
      <c r="U647" s="2162"/>
      <c r="V647" s="2162"/>
      <c r="W647" s="2162"/>
      <c r="X647" s="2162"/>
      <c r="Y647" s="2162"/>
      <c r="Z647" s="2163"/>
      <c r="AA647" s="73"/>
      <c r="AB647" s="268"/>
      <c r="AC647" s="269"/>
      <c r="AD647" s="270"/>
    </row>
    <row r="648" spans="1:30" ht="13.5" customHeight="1">
      <c r="A648" s="81"/>
      <c r="B648" s="214"/>
      <c r="C648" s="374"/>
      <c r="D648" s="375"/>
      <c r="E648" s="2258"/>
      <c r="F648" s="72"/>
      <c r="G648" s="2179"/>
      <c r="H648" s="2179"/>
      <c r="I648" s="2161"/>
      <c r="J648" s="2162"/>
      <c r="K648" s="2162"/>
      <c r="L648" s="2162"/>
      <c r="M648" s="2162"/>
      <c r="N648" s="2162"/>
      <c r="O648" s="2162"/>
      <c r="P648" s="2162"/>
      <c r="Q648" s="2162"/>
      <c r="R648" s="2162"/>
      <c r="S648" s="2162"/>
      <c r="T648" s="2162"/>
      <c r="U648" s="2162"/>
      <c r="V648" s="2162"/>
      <c r="W648" s="2162"/>
      <c r="X648" s="2162"/>
      <c r="Y648" s="2162"/>
      <c r="Z648" s="2163"/>
      <c r="AA648" s="73"/>
      <c r="AB648" s="268"/>
      <c r="AC648" s="269"/>
      <c r="AD648" s="270"/>
    </row>
    <row r="649" spans="1:30" ht="13.5" customHeight="1">
      <c r="A649" s="81"/>
      <c r="B649" s="214"/>
      <c r="C649" s="374"/>
      <c r="D649" s="375"/>
      <c r="E649" s="2258"/>
      <c r="F649" s="72"/>
      <c r="G649" s="2179"/>
      <c r="H649" s="2179"/>
      <c r="I649" s="2161"/>
      <c r="J649" s="2162"/>
      <c r="K649" s="2162"/>
      <c r="L649" s="2162"/>
      <c r="M649" s="2162"/>
      <c r="N649" s="2162"/>
      <c r="O649" s="2162"/>
      <c r="P649" s="2162"/>
      <c r="Q649" s="2162"/>
      <c r="R649" s="2162"/>
      <c r="S649" s="2162"/>
      <c r="T649" s="2162"/>
      <c r="U649" s="2162"/>
      <c r="V649" s="2162"/>
      <c r="W649" s="2162"/>
      <c r="X649" s="2162"/>
      <c r="Y649" s="2162"/>
      <c r="Z649" s="2163"/>
      <c r="AA649" s="73"/>
      <c r="AB649" s="268"/>
      <c r="AC649" s="269"/>
      <c r="AD649" s="270"/>
    </row>
    <row r="650" spans="1:30" ht="13.5" customHeight="1">
      <c r="A650" s="81"/>
      <c r="B650" s="214"/>
      <c r="C650" s="374"/>
      <c r="D650" s="375"/>
      <c r="E650" s="2258" t="s">
        <v>1024</v>
      </c>
      <c r="F650" s="72"/>
      <c r="G650" s="2179"/>
      <c r="H650" s="2179"/>
      <c r="I650" s="2161"/>
      <c r="J650" s="2162"/>
      <c r="K650" s="2162"/>
      <c r="L650" s="2162"/>
      <c r="M650" s="2162"/>
      <c r="N650" s="2162"/>
      <c r="O650" s="2162"/>
      <c r="P650" s="2162"/>
      <c r="Q650" s="2162"/>
      <c r="R650" s="2162"/>
      <c r="S650" s="2162"/>
      <c r="T650" s="2162"/>
      <c r="U650" s="2162"/>
      <c r="V650" s="2162"/>
      <c r="W650" s="2162"/>
      <c r="X650" s="2162"/>
      <c r="Y650" s="2162"/>
      <c r="Z650" s="2163"/>
      <c r="AA650" s="73"/>
      <c r="AB650" s="268"/>
      <c r="AC650" s="269"/>
      <c r="AD650" s="270"/>
    </row>
    <row r="651" spans="1:30">
      <c r="A651" s="81"/>
      <c r="B651" s="214"/>
      <c r="C651" s="374"/>
      <c r="D651" s="375"/>
      <c r="E651" s="2258"/>
      <c r="F651" s="72"/>
      <c r="G651" s="2179"/>
      <c r="H651" s="2179"/>
      <c r="I651" s="1453"/>
      <c r="J651" s="1454"/>
      <c r="K651" s="1454"/>
      <c r="L651" s="1454"/>
      <c r="M651" s="1454"/>
      <c r="N651" s="1454"/>
      <c r="O651" s="1454"/>
      <c r="P651" s="1454"/>
      <c r="Q651" s="1454"/>
      <c r="R651" s="1454"/>
      <c r="S651" s="1454"/>
      <c r="T651" s="1454"/>
      <c r="U651" s="1454"/>
      <c r="V651" s="1454"/>
      <c r="W651" s="1454"/>
      <c r="X651" s="1454"/>
      <c r="Y651" s="1454"/>
      <c r="Z651" s="1455"/>
      <c r="AA651" s="73"/>
      <c r="AB651" s="295"/>
      <c r="AC651" s="296"/>
      <c r="AD651" s="297"/>
    </row>
    <row r="652" spans="1:30">
      <c r="A652" s="81"/>
      <c r="B652" s="214"/>
      <c r="C652" s="374"/>
      <c r="D652" s="375"/>
      <c r="E652" s="2258"/>
      <c r="F652" s="72"/>
      <c r="G652" s="2180"/>
      <c r="H652" s="2180"/>
      <c r="I652" s="2222"/>
      <c r="J652" s="2223"/>
      <c r="K652" s="2264" t="s">
        <v>1098</v>
      </c>
      <c r="L652" s="2265"/>
      <c r="M652" s="2265"/>
      <c r="N652" s="2265"/>
      <c r="O652" s="2265"/>
      <c r="P652" s="2265"/>
      <c r="Q652" s="2265"/>
      <c r="R652" s="2265"/>
      <c r="S652" s="2265"/>
      <c r="T652" s="2265"/>
      <c r="U652" s="2265"/>
      <c r="V652" s="2265"/>
      <c r="W652" s="2265"/>
      <c r="X652" s="2265"/>
      <c r="Y652" s="2265"/>
      <c r="Z652" s="2266"/>
      <c r="AA652" s="73"/>
      <c r="AB652" s="295"/>
      <c r="AC652" s="296"/>
      <c r="AD652" s="297"/>
    </row>
    <row r="653" spans="1:30">
      <c r="A653" s="81"/>
      <c r="B653" s="214"/>
      <c r="C653" s="374"/>
      <c r="D653" s="375"/>
      <c r="E653" s="2258"/>
      <c r="F653" s="72"/>
      <c r="G653" s="2180"/>
      <c r="H653" s="2180"/>
      <c r="I653" s="2224"/>
      <c r="J653" s="2225"/>
      <c r="K653" s="2267"/>
      <c r="L653" s="2268"/>
      <c r="M653" s="2268"/>
      <c r="N653" s="2268"/>
      <c r="O653" s="2268"/>
      <c r="P653" s="2268"/>
      <c r="Q653" s="2268"/>
      <c r="R653" s="2268"/>
      <c r="S653" s="2268"/>
      <c r="T653" s="2268"/>
      <c r="U653" s="2268"/>
      <c r="V653" s="2268"/>
      <c r="W653" s="2268"/>
      <c r="X653" s="2268"/>
      <c r="Y653" s="2268"/>
      <c r="Z653" s="2269"/>
      <c r="AA653" s="73"/>
      <c r="AB653" s="295"/>
      <c r="AC653" s="296"/>
      <c r="AD653" s="297"/>
    </row>
    <row r="654" spans="1:30">
      <c r="A654" s="81"/>
      <c r="B654" s="214"/>
      <c r="C654" s="374"/>
      <c r="D654" s="375"/>
      <c r="E654" s="2258"/>
      <c r="F654" s="72"/>
      <c r="G654" s="2180"/>
      <c r="H654" s="2180"/>
      <c r="I654" s="2139"/>
      <c r="J654" s="2140"/>
      <c r="K654" s="2270"/>
      <c r="L654" s="2271"/>
      <c r="M654" s="2271"/>
      <c r="N654" s="2271"/>
      <c r="O654" s="2271"/>
      <c r="P654" s="2271"/>
      <c r="Q654" s="2271"/>
      <c r="R654" s="2271"/>
      <c r="S654" s="2271"/>
      <c r="T654" s="2271"/>
      <c r="U654" s="2271"/>
      <c r="V654" s="2271"/>
      <c r="W654" s="2271"/>
      <c r="X654" s="2271"/>
      <c r="Y654" s="2271"/>
      <c r="Z654" s="2272"/>
      <c r="AA654" s="73"/>
      <c r="AB654" s="295"/>
      <c r="AC654" s="296"/>
      <c r="AD654" s="297"/>
    </row>
    <row r="655" spans="1:30">
      <c r="A655" s="81"/>
      <c r="B655" s="214"/>
      <c r="C655" s="374"/>
      <c r="D655" s="375"/>
      <c r="E655" s="2258"/>
      <c r="F655" s="72"/>
      <c r="G655" s="2180"/>
      <c r="H655" s="2180"/>
      <c r="I655" s="2164"/>
      <c r="J655" s="2164"/>
      <c r="K655" s="2178" t="s">
        <v>1099</v>
      </c>
      <c r="L655" s="2176"/>
      <c r="M655" s="2176"/>
      <c r="N655" s="2176"/>
      <c r="O655" s="2176"/>
      <c r="P655" s="2176"/>
      <c r="Q655" s="2176"/>
      <c r="R655" s="2176"/>
      <c r="S655" s="2176"/>
      <c r="T655" s="2176"/>
      <c r="U655" s="2176"/>
      <c r="V655" s="2176"/>
      <c r="W655" s="2176"/>
      <c r="X655" s="2176"/>
      <c r="Y655" s="2176"/>
      <c r="Z655" s="2177"/>
      <c r="AA655" s="73"/>
      <c r="AB655" s="295"/>
      <c r="AC655" s="296"/>
      <c r="AD655" s="297"/>
    </row>
    <row r="656" spans="1:30" ht="13.5" customHeight="1">
      <c r="A656" s="81"/>
      <c r="B656" s="180"/>
      <c r="C656" s="257"/>
      <c r="D656" s="258"/>
      <c r="E656" s="2258"/>
      <c r="F656" s="72"/>
      <c r="G656" s="1075"/>
      <c r="H656" s="1077"/>
      <c r="I656" s="1412" t="s">
        <v>1458</v>
      </c>
      <c r="J656" s="1413"/>
      <c r="K656" s="1413"/>
      <c r="L656" s="1413"/>
      <c r="M656" s="1413"/>
      <c r="N656" s="1413"/>
      <c r="O656" s="1413"/>
      <c r="P656" s="1413"/>
      <c r="Q656" s="1413"/>
      <c r="R656" s="1413"/>
      <c r="S656" s="1413"/>
      <c r="T656" s="1413"/>
      <c r="U656" s="1413"/>
      <c r="V656" s="1413"/>
      <c r="W656" s="1413"/>
      <c r="X656" s="1413"/>
      <c r="Y656" s="1413"/>
      <c r="Z656" s="1414"/>
      <c r="AA656" s="73"/>
      <c r="AB656" s="268"/>
      <c r="AC656" s="269"/>
      <c r="AD656" s="270"/>
    </row>
    <row r="657" spans="1:30" ht="13.5" customHeight="1">
      <c r="A657" s="81"/>
      <c r="B657" s="180"/>
      <c r="C657" s="257"/>
      <c r="D657" s="258"/>
      <c r="E657" s="2258"/>
      <c r="F657" s="72"/>
      <c r="G657" s="1075"/>
      <c r="H657" s="1077"/>
      <c r="I657" s="1415"/>
      <c r="J657" s="1416"/>
      <c r="K657" s="1416"/>
      <c r="L657" s="1416"/>
      <c r="M657" s="1416"/>
      <c r="N657" s="1416"/>
      <c r="O657" s="1416"/>
      <c r="P657" s="1416"/>
      <c r="Q657" s="1416"/>
      <c r="R657" s="1416"/>
      <c r="S657" s="1416"/>
      <c r="T657" s="1416"/>
      <c r="U657" s="1416"/>
      <c r="V657" s="1416"/>
      <c r="W657" s="1416"/>
      <c r="X657" s="1416"/>
      <c r="Y657" s="1416"/>
      <c r="Z657" s="1417"/>
      <c r="AA657" s="73"/>
      <c r="AB657" s="295"/>
      <c r="AC657" s="296"/>
      <c r="AD657" s="297"/>
    </row>
    <row r="658" spans="1:30" ht="13.2" customHeight="1">
      <c r="A658" s="81"/>
      <c r="B658" s="214"/>
      <c r="C658" s="374"/>
      <c r="D658" s="375"/>
      <c r="E658" s="2258"/>
      <c r="F658" s="72"/>
      <c r="AA658" s="73"/>
      <c r="AB658" s="295"/>
      <c r="AC658" s="296"/>
      <c r="AD658" s="297"/>
    </row>
    <row r="659" spans="1:30" ht="13.5" customHeight="1">
      <c r="A659" s="81"/>
      <c r="B659" s="214"/>
      <c r="C659" s="374"/>
      <c r="D659" s="375"/>
      <c r="E659" s="2258"/>
      <c r="F659" s="72"/>
      <c r="G659" s="1163" t="s">
        <v>678</v>
      </c>
      <c r="H659" s="1163"/>
      <c r="I659" s="1163"/>
      <c r="J659" s="1163"/>
      <c r="K659" s="1163"/>
      <c r="L659" s="1163"/>
      <c r="M659" s="1163"/>
      <c r="N659" s="1163"/>
      <c r="O659" s="1163"/>
      <c r="P659" s="1163"/>
      <c r="Q659" s="1163"/>
      <c r="R659" s="1163"/>
      <c r="S659" s="1163"/>
      <c r="T659" s="1163"/>
      <c r="U659" s="1163"/>
      <c r="V659" s="1163"/>
      <c r="W659" s="1163"/>
      <c r="X659" s="1163"/>
      <c r="Y659" s="1163"/>
      <c r="Z659" s="1163"/>
      <c r="AA659" s="73"/>
      <c r="AB659" s="295"/>
      <c r="AC659" s="296"/>
      <c r="AD659" s="297"/>
    </row>
    <row r="660" spans="1:30">
      <c r="A660" s="81"/>
      <c r="B660" s="214"/>
      <c r="C660" s="374"/>
      <c r="D660" s="375"/>
      <c r="E660" s="2258"/>
      <c r="F660" s="72"/>
      <c r="G660" s="2273"/>
      <c r="H660" s="2273"/>
      <c r="I660" s="2273"/>
      <c r="J660" s="2273"/>
      <c r="K660" s="2273"/>
      <c r="L660" s="2273"/>
      <c r="M660" s="2273"/>
      <c r="N660" s="2273"/>
      <c r="O660" s="2273"/>
      <c r="P660" s="2273"/>
      <c r="Q660" s="2273"/>
      <c r="R660" s="2273"/>
      <c r="S660" s="2273"/>
      <c r="T660" s="2273"/>
      <c r="U660" s="2273"/>
      <c r="V660" s="2273"/>
      <c r="W660" s="2273"/>
      <c r="X660" s="2273"/>
      <c r="Y660" s="2273"/>
      <c r="Z660" s="2273"/>
      <c r="AA660" s="73"/>
      <c r="AB660" s="295"/>
      <c r="AC660" s="296"/>
      <c r="AD660" s="297"/>
    </row>
    <row r="661" spans="1:30" ht="13.2" customHeight="1">
      <c r="A661" s="81"/>
      <c r="B661" s="214"/>
      <c r="C661" s="374"/>
      <c r="D661" s="375"/>
      <c r="E661" s="2258"/>
      <c r="F661" s="72"/>
      <c r="G661" s="2274"/>
      <c r="H661" s="2275"/>
      <c r="I661" s="2275"/>
      <c r="J661" s="2275"/>
      <c r="K661" s="2275"/>
      <c r="L661" s="2275"/>
      <c r="M661" s="2275"/>
      <c r="N661" s="2275"/>
      <c r="O661" s="2275"/>
      <c r="P661" s="2275"/>
      <c r="Q661" s="2275"/>
      <c r="R661" s="2275"/>
      <c r="S661" s="2275"/>
      <c r="T661" s="2275"/>
      <c r="U661" s="2275"/>
      <c r="V661" s="2275"/>
      <c r="W661" s="2275"/>
      <c r="X661" s="2275"/>
      <c r="Y661" s="2275"/>
      <c r="Z661" s="2276"/>
      <c r="AA661" s="73"/>
      <c r="AB661" s="295"/>
      <c r="AC661" s="296"/>
      <c r="AD661" s="297"/>
    </row>
    <row r="662" spans="1:30">
      <c r="A662" s="81"/>
      <c r="B662" s="214"/>
      <c r="C662" s="374"/>
      <c r="D662" s="375"/>
      <c r="E662" s="2258" t="s">
        <v>1100</v>
      </c>
      <c r="F662" s="72"/>
      <c r="G662" s="2277"/>
      <c r="H662" s="2278"/>
      <c r="I662" s="2278"/>
      <c r="J662" s="2278"/>
      <c r="K662" s="2278"/>
      <c r="L662" s="2278"/>
      <c r="M662" s="2278"/>
      <c r="N662" s="2278"/>
      <c r="O662" s="2278"/>
      <c r="P662" s="2278"/>
      <c r="Q662" s="2278"/>
      <c r="R662" s="2278"/>
      <c r="S662" s="2278"/>
      <c r="T662" s="2278"/>
      <c r="U662" s="2278"/>
      <c r="V662" s="2278"/>
      <c r="W662" s="2278"/>
      <c r="X662" s="2278"/>
      <c r="Y662" s="2278"/>
      <c r="Z662" s="2279"/>
      <c r="AA662" s="73"/>
      <c r="AB662" s="295"/>
      <c r="AC662" s="296"/>
      <c r="AD662" s="297"/>
    </row>
    <row r="663" spans="1:30">
      <c r="A663" s="81"/>
      <c r="B663" s="214"/>
      <c r="C663" s="374"/>
      <c r="D663" s="375"/>
      <c r="E663" s="2258"/>
      <c r="F663" s="72"/>
      <c r="G663" s="2277"/>
      <c r="H663" s="2278"/>
      <c r="I663" s="2278"/>
      <c r="J663" s="2278"/>
      <c r="K663" s="2278"/>
      <c r="L663" s="2278"/>
      <c r="M663" s="2278"/>
      <c r="N663" s="2278"/>
      <c r="O663" s="2278"/>
      <c r="P663" s="2278"/>
      <c r="Q663" s="2278"/>
      <c r="R663" s="2278"/>
      <c r="S663" s="2278"/>
      <c r="T663" s="2278"/>
      <c r="U663" s="2278"/>
      <c r="V663" s="2278"/>
      <c r="W663" s="2278"/>
      <c r="X663" s="2278"/>
      <c r="Y663" s="2278"/>
      <c r="Z663" s="2279"/>
      <c r="AA663" s="73"/>
      <c r="AB663" s="295"/>
      <c r="AC663" s="296"/>
      <c r="AD663" s="297"/>
    </row>
    <row r="664" spans="1:30">
      <c r="A664" s="81"/>
      <c r="B664" s="214"/>
      <c r="C664" s="374"/>
      <c r="D664" s="375"/>
      <c r="E664" s="2258"/>
      <c r="F664" s="72"/>
      <c r="G664" s="2277"/>
      <c r="H664" s="2278"/>
      <c r="I664" s="2278"/>
      <c r="J664" s="2278"/>
      <c r="K664" s="2278"/>
      <c r="L664" s="2278"/>
      <c r="M664" s="2278"/>
      <c r="N664" s="2278"/>
      <c r="O664" s="2278"/>
      <c r="P664" s="2278"/>
      <c r="Q664" s="2278"/>
      <c r="R664" s="2278"/>
      <c r="S664" s="2278"/>
      <c r="T664" s="2278"/>
      <c r="U664" s="2278"/>
      <c r="V664" s="2278"/>
      <c r="W664" s="2278"/>
      <c r="X664" s="2278"/>
      <c r="Y664" s="2278"/>
      <c r="Z664" s="2279"/>
      <c r="AA664" s="73"/>
      <c r="AB664" s="295"/>
      <c r="AC664" s="296"/>
      <c r="AD664" s="297"/>
    </row>
    <row r="665" spans="1:30">
      <c r="A665" s="81"/>
      <c r="B665" s="214"/>
      <c r="C665" s="374"/>
      <c r="D665" s="375"/>
      <c r="E665" s="395"/>
      <c r="F665" s="72"/>
      <c r="G665" s="2280"/>
      <c r="H665" s="2281"/>
      <c r="I665" s="2281"/>
      <c r="J665" s="2281"/>
      <c r="K665" s="2281"/>
      <c r="L665" s="2281"/>
      <c r="M665" s="2281"/>
      <c r="N665" s="2281"/>
      <c r="O665" s="2281"/>
      <c r="P665" s="2281"/>
      <c r="Q665" s="2281"/>
      <c r="R665" s="2281"/>
      <c r="S665" s="2281"/>
      <c r="T665" s="2281"/>
      <c r="U665" s="2281"/>
      <c r="V665" s="2281"/>
      <c r="W665" s="2281"/>
      <c r="X665" s="2281"/>
      <c r="Y665" s="2281"/>
      <c r="Z665" s="2282"/>
      <c r="AA665" s="73"/>
      <c r="AB665" s="295"/>
      <c r="AC665" s="296"/>
      <c r="AD665" s="297"/>
    </row>
    <row r="666" spans="1:30" ht="6" customHeight="1">
      <c r="A666" s="169"/>
      <c r="B666" s="220"/>
      <c r="C666" s="376"/>
      <c r="D666" s="377"/>
      <c r="E666" s="962"/>
      <c r="F666" s="103"/>
      <c r="G666" s="228"/>
      <c r="H666" s="228"/>
      <c r="I666" s="228"/>
      <c r="J666" s="228"/>
      <c r="K666" s="228"/>
      <c r="L666" s="228"/>
      <c r="M666" s="228"/>
      <c r="N666" s="228"/>
      <c r="O666" s="228"/>
      <c r="P666" s="228"/>
      <c r="Q666" s="228"/>
      <c r="R666" s="228"/>
      <c r="S666" s="228"/>
      <c r="T666" s="228"/>
      <c r="U666" s="228"/>
      <c r="V666" s="228"/>
      <c r="W666" s="228"/>
      <c r="X666" s="228"/>
      <c r="Y666" s="228"/>
      <c r="Z666" s="228"/>
      <c r="AA666" s="108"/>
      <c r="AB666" s="300"/>
      <c r="AC666" s="301"/>
      <c r="AD666" s="302"/>
    </row>
    <row r="667" spans="1:30" ht="6" customHeight="1">
      <c r="A667" s="81"/>
      <c r="B667" s="214"/>
      <c r="C667" s="374"/>
      <c r="D667" s="375"/>
      <c r="E667" s="395"/>
      <c r="F667" s="72"/>
      <c r="AA667" s="73"/>
      <c r="AB667" s="295"/>
      <c r="AC667" s="296"/>
      <c r="AD667" s="297"/>
    </row>
    <row r="668" spans="1:30">
      <c r="A668" s="81"/>
      <c r="B668" s="214"/>
      <c r="C668" s="374"/>
      <c r="D668" s="375"/>
      <c r="E668" s="2258" t="s">
        <v>958</v>
      </c>
      <c r="F668" s="72"/>
      <c r="AA668" s="73"/>
      <c r="AB668" s="295"/>
      <c r="AC668" s="296"/>
      <c r="AD668" s="297"/>
    </row>
    <row r="669" spans="1:30">
      <c r="A669" s="81"/>
      <c r="B669" s="214"/>
      <c r="C669" s="374"/>
      <c r="D669" s="375"/>
      <c r="E669" s="2258"/>
      <c r="F669" s="72"/>
      <c r="AA669" s="73"/>
      <c r="AB669" s="295"/>
      <c r="AC669" s="296"/>
      <c r="AD669" s="297"/>
    </row>
    <row r="670" spans="1:30">
      <c r="A670" s="81"/>
      <c r="B670" s="214"/>
      <c r="C670" s="374"/>
      <c r="D670" s="375"/>
      <c r="E670" s="2258"/>
      <c r="F670" s="72"/>
      <c r="AA670" s="73"/>
      <c r="AB670" s="295"/>
      <c r="AC670" s="296"/>
      <c r="AD670" s="297"/>
    </row>
    <row r="671" spans="1:30" ht="13.2" customHeight="1">
      <c r="A671" s="81"/>
      <c r="B671" s="214"/>
      <c r="C671" s="374"/>
      <c r="D671" s="375"/>
      <c r="E671" s="2258"/>
      <c r="AB671" s="295"/>
      <c r="AC671" s="296"/>
      <c r="AD671" s="297"/>
    </row>
    <row r="672" spans="1:30">
      <c r="A672" s="81"/>
      <c r="B672" s="214"/>
      <c r="C672" s="374"/>
      <c r="D672" s="375"/>
      <c r="E672" s="394"/>
      <c r="AB672" s="295"/>
      <c r="AC672" s="296"/>
      <c r="AD672" s="297"/>
    </row>
    <row r="673" spans="1:30">
      <c r="A673" s="81"/>
      <c r="B673" s="214"/>
      <c r="C673" s="374"/>
      <c r="D673" s="375"/>
      <c r="E673" s="2258" t="s">
        <v>719</v>
      </c>
      <c r="AB673" s="295"/>
      <c r="AC673" s="296"/>
      <c r="AD673" s="297"/>
    </row>
    <row r="674" spans="1:30">
      <c r="A674" s="81"/>
      <c r="B674" s="214"/>
      <c r="C674" s="374"/>
      <c r="D674" s="375"/>
      <c r="E674" s="2258"/>
      <c r="AB674" s="295"/>
      <c r="AC674" s="296"/>
      <c r="AD674" s="297"/>
    </row>
    <row r="675" spans="1:30" ht="13.2" customHeight="1">
      <c r="A675" s="81"/>
      <c r="B675" s="214"/>
      <c r="C675" s="374"/>
      <c r="D675" s="375"/>
      <c r="E675" s="2258"/>
      <c r="AB675" s="295"/>
      <c r="AC675" s="296"/>
      <c r="AD675" s="297"/>
    </row>
    <row r="676" spans="1:30">
      <c r="A676" s="81"/>
      <c r="B676" s="214"/>
      <c r="C676" s="374"/>
      <c r="D676" s="375"/>
      <c r="E676" s="2258"/>
      <c r="AB676" s="295"/>
      <c r="AC676" s="296"/>
      <c r="AD676" s="297"/>
    </row>
    <row r="677" spans="1:30">
      <c r="A677" s="81"/>
      <c r="B677" s="214"/>
      <c r="C677" s="374"/>
      <c r="D677" s="375"/>
      <c r="E677" s="2258"/>
      <c r="F677" s="72"/>
      <c r="AA677" s="73"/>
      <c r="AB677" s="295"/>
      <c r="AC677" s="296"/>
      <c r="AD677" s="297"/>
    </row>
    <row r="678" spans="1:30">
      <c r="A678" s="81"/>
      <c r="B678" s="214"/>
      <c r="C678" s="374"/>
      <c r="D678" s="375"/>
      <c r="E678" s="2258"/>
      <c r="F678" s="72"/>
      <c r="AA678" s="73"/>
      <c r="AB678" s="295"/>
      <c r="AC678" s="296"/>
      <c r="AD678" s="297"/>
    </row>
    <row r="679" spans="1:30">
      <c r="A679" s="81"/>
      <c r="B679" s="214"/>
      <c r="C679" s="374"/>
      <c r="D679" s="375"/>
      <c r="E679" s="2258" t="s">
        <v>1025</v>
      </c>
      <c r="F679" s="72"/>
      <c r="AA679" s="73"/>
      <c r="AB679" s="295"/>
      <c r="AC679" s="296"/>
      <c r="AD679" s="297"/>
    </row>
    <row r="680" spans="1:30">
      <c r="A680" s="81"/>
      <c r="B680" s="214"/>
      <c r="C680" s="374"/>
      <c r="D680" s="375"/>
      <c r="E680" s="2258"/>
      <c r="F680" s="72"/>
      <c r="AA680" s="73"/>
      <c r="AB680" s="295"/>
      <c r="AC680" s="296"/>
      <c r="AD680" s="297"/>
    </row>
    <row r="681" spans="1:30">
      <c r="A681" s="81"/>
      <c r="B681" s="214"/>
      <c r="C681" s="374"/>
      <c r="D681" s="375"/>
      <c r="E681" s="2258"/>
      <c r="F681" s="72"/>
      <c r="AA681" s="73"/>
      <c r="AB681" s="295"/>
      <c r="AC681" s="296"/>
      <c r="AD681" s="297"/>
    </row>
    <row r="682" spans="1:30" ht="13.2" customHeight="1">
      <c r="A682" s="81"/>
      <c r="B682" s="214"/>
      <c r="C682" s="374"/>
      <c r="D682" s="375"/>
      <c r="E682" s="2258"/>
      <c r="F682" s="72"/>
      <c r="AA682" s="73"/>
      <c r="AB682" s="295"/>
      <c r="AC682" s="296"/>
      <c r="AD682" s="297"/>
    </row>
    <row r="683" spans="1:30">
      <c r="A683" s="81"/>
      <c r="B683" s="214"/>
      <c r="C683" s="374"/>
      <c r="D683" s="375"/>
      <c r="E683" s="2258"/>
      <c r="F683" s="72"/>
      <c r="AA683" s="73"/>
      <c r="AB683" s="295"/>
      <c r="AC683" s="296"/>
      <c r="AD683" s="297"/>
    </row>
    <row r="684" spans="1:30">
      <c r="A684" s="81"/>
      <c r="B684" s="214"/>
      <c r="C684" s="374"/>
      <c r="D684" s="375"/>
      <c r="E684" s="2258"/>
      <c r="F684" s="72"/>
      <c r="G684" s="140"/>
      <c r="H684" s="140"/>
      <c r="I684" s="140"/>
      <c r="J684" s="140"/>
      <c r="K684" s="140"/>
      <c r="L684" s="140"/>
      <c r="M684" s="140"/>
      <c r="N684" s="140"/>
      <c r="O684" s="140"/>
      <c r="P684" s="140"/>
      <c r="Q684" s="140"/>
      <c r="R684" s="140"/>
      <c r="S684" s="140"/>
      <c r="T684" s="140"/>
      <c r="U684" s="140"/>
      <c r="V684" s="140"/>
      <c r="W684" s="140"/>
      <c r="X684" s="140"/>
      <c r="Y684" s="140"/>
      <c r="Z684" s="140"/>
      <c r="AA684" s="73"/>
      <c r="AB684" s="295"/>
      <c r="AC684" s="296"/>
      <c r="AD684" s="297"/>
    </row>
    <row r="685" spans="1:30">
      <c r="A685" s="81"/>
      <c r="B685" s="214"/>
      <c r="C685" s="374"/>
      <c r="D685" s="375"/>
      <c r="E685" s="2258"/>
      <c r="F685" s="72"/>
      <c r="G685" s="140"/>
      <c r="H685" s="140"/>
      <c r="I685" s="140"/>
      <c r="J685" s="140"/>
      <c r="K685" s="140"/>
      <c r="L685" s="140"/>
      <c r="M685" s="140"/>
      <c r="N685" s="140"/>
      <c r="O685" s="140"/>
      <c r="P685" s="140"/>
      <c r="Q685" s="140"/>
      <c r="R685" s="140"/>
      <c r="S685" s="140"/>
      <c r="T685" s="140"/>
      <c r="U685" s="140"/>
      <c r="V685" s="140"/>
      <c r="W685" s="140"/>
      <c r="X685" s="140"/>
      <c r="Y685" s="140"/>
      <c r="Z685" s="140"/>
      <c r="AA685" s="73"/>
      <c r="AB685" s="295"/>
      <c r="AC685" s="296"/>
      <c r="AD685" s="297"/>
    </row>
    <row r="686" spans="1:30">
      <c r="A686" s="81"/>
      <c r="B686" s="214"/>
      <c r="C686" s="374"/>
      <c r="D686" s="375"/>
      <c r="E686" s="2258"/>
      <c r="F686" s="72"/>
      <c r="G686" s="140"/>
      <c r="H686" s="140"/>
      <c r="I686" s="140"/>
      <c r="J686" s="140"/>
      <c r="K686" s="140"/>
      <c r="L686" s="140"/>
      <c r="M686" s="140"/>
      <c r="N686" s="140"/>
      <c r="O686" s="140"/>
      <c r="P686" s="140"/>
      <c r="Q686" s="140"/>
      <c r="R686" s="140"/>
      <c r="S686" s="140"/>
      <c r="T686" s="140"/>
      <c r="U686" s="140"/>
      <c r="V686" s="140"/>
      <c r="W686" s="140"/>
      <c r="X686" s="140"/>
      <c r="Y686" s="140"/>
      <c r="Z686" s="140"/>
      <c r="AA686" s="73"/>
      <c r="AB686" s="295"/>
      <c r="AC686" s="296"/>
      <c r="AD686" s="297"/>
    </row>
    <row r="687" spans="1:30">
      <c r="A687" s="81"/>
      <c r="B687" s="214"/>
      <c r="C687" s="374"/>
      <c r="D687" s="375"/>
      <c r="E687" s="2258"/>
      <c r="F687" s="72"/>
      <c r="G687" s="140"/>
      <c r="H687" s="140"/>
      <c r="I687" s="140"/>
      <c r="J687" s="140"/>
      <c r="K687" s="140"/>
      <c r="L687" s="140"/>
      <c r="M687" s="140"/>
      <c r="N687" s="140"/>
      <c r="O687" s="140"/>
      <c r="P687" s="140"/>
      <c r="Q687" s="140"/>
      <c r="R687" s="140"/>
      <c r="S687" s="140"/>
      <c r="T687" s="140"/>
      <c r="U687" s="140"/>
      <c r="V687" s="140"/>
      <c r="W687" s="140"/>
      <c r="X687" s="140"/>
      <c r="Y687" s="140"/>
      <c r="Z687" s="140"/>
      <c r="AA687" s="73"/>
      <c r="AB687" s="295"/>
      <c r="AC687" s="296"/>
      <c r="AD687" s="297"/>
    </row>
    <row r="688" spans="1:30">
      <c r="A688" s="81"/>
      <c r="B688" s="214"/>
      <c r="C688" s="374"/>
      <c r="D688" s="375"/>
      <c r="E688" s="2258"/>
      <c r="F688" s="72"/>
      <c r="G688" s="140"/>
      <c r="H688" s="140"/>
      <c r="I688" s="140"/>
      <c r="J688" s="140"/>
      <c r="K688" s="140"/>
      <c r="L688" s="140"/>
      <c r="M688" s="140"/>
      <c r="N688" s="140"/>
      <c r="O688" s="140"/>
      <c r="P688" s="140"/>
      <c r="Q688" s="140"/>
      <c r="R688" s="140"/>
      <c r="S688" s="140"/>
      <c r="T688" s="140"/>
      <c r="U688" s="140"/>
      <c r="V688" s="140"/>
      <c r="W688" s="140"/>
      <c r="X688" s="140"/>
      <c r="Y688" s="140"/>
      <c r="Z688" s="140"/>
      <c r="AA688" s="73"/>
      <c r="AB688" s="295"/>
      <c r="AC688" s="296"/>
      <c r="AD688" s="297"/>
    </row>
    <row r="689" spans="1:30">
      <c r="A689" s="81"/>
      <c r="B689" s="214"/>
      <c r="C689" s="374"/>
      <c r="D689" s="375"/>
      <c r="E689" s="2258"/>
      <c r="F689" s="72"/>
      <c r="G689" s="140"/>
      <c r="H689" s="140"/>
      <c r="I689" s="140"/>
      <c r="J689" s="140"/>
      <c r="K689" s="140"/>
      <c r="L689" s="140"/>
      <c r="M689" s="140"/>
      <c r="N689" s="140"/>
      <c r="O689" s="140"/>
      <c r="P689" s="140"/>
      <c r="Q689" s="140"/>
      <c r="R689" s="140"/>
      <c r="S689" s="140"/>
      <c r="T689" s="140"/>
      <c r="U689" s="140"/>
      <c r="V689" s="140"/>
      <c r="W689" s="140"/>
      <c r="X689" s="140"/>
      <c r="Y689" s="140"/>
      <c r="Z689" s="140"/>
      <c r="AA689" s="73"/>
      <c r="AB689" s="295"/>
      <c r="AC689" s="296"/>
      <c r="AD689" s="297"/>
    </row>
    <row r="690" spans="1:30">
      <c r="A690" s="81"/>
      <c r="B690" s="214"/>
      <c r="C690" s="374"/>
      <c r="D690" s="375"/>
      <c r="E690" s="2258"/>
      <c r="F690" s="72"/>
      <c r="G690" s="140"/>
      <c r="H690" s="140"/>
      <c r="I690" s="140"/>
      <c r="J690" s="140"/>
      <c r="K690" s="140"/>
      <c r="L690" s="140"/>
      <c r="M690" s="140"/>
      <c r="N690" s="140"/>
      <c r="O690" s="140"/>
      <c r="P690" s="140"/>
      <c r="Q690" s="140"/>
      <c r="R690" s="140"/>
      <c r="S690" s="140"/>
      <c r="T690" s="140"/>
      <c r="U690" s="140"/>
      <c r="V690" s="140"/>
      <c r="W690" s="140"/>
      <c r="X690" s="140"/>
      <c r="Y690" s="140"/>
      <c r="Z690" s="140"/>
      <c r="AA690" s="73"/>
      <c r="AB690" s="295"/>
      <c r="AC690" s="296"/>
      <c r="AD690" s="297"/>
    </row>
    <row r="691" spans="1:30">
      <c r="A691" s="81"/>
      <c r="B691" s="214"/>
      <c r="C691" s="374"/>
      <c r="D691" s="375"/>
      <c r="E691" s="2258"/>
      <c r="F691" s="72"/>
      <c r="G691" s="140"/>
      <c r="H691" s="140"/>
      <c r="I691" s="140"/>
      <c r="J691" s="140"/>
      <c r="K691" s="140"/>
      <c r="L691" s="140"/>
      <c r="M691" s="140"/>
      <c r="N691" s="140"/>
      <c r="O691" s="140"/>
      <c r="P691" s="140"/>
      <c r="Q691" s="140"/>
      <c r="R691" s="140"/>
      <c r="S691" s="140"/>
      <c r="T691" s="140"/>
      <c r="U691" s="140"/>
      <c r="V691" s="140"/>
      <c r="W691" s="140"/>
      <c r="X691" s="140"/>
      <c r="Y691" s="140"/>
      <c r="Z691" s="140"/>
      <c r="AA691" s="73"/>
      <c r="AB691" s="295"/>
      <c r="AC691" s="296"/>
      <c r="AD691" s="297"/>
    </row>
    <row r="692" spans="1:30">
      <c r="A692" s="81"/>
      <c r="B692" s="214"/>
      <c r="C692" s="374"/>
      <c r="D692" s="375"/>
      <c r="E692" s="2258"/>
      <c r="F692" s="72"/>
      <c r="G692" s="140"/>
      <c r="H692" s="140"/>
      <c r="I692" s="140"/>
      <c r="J692" s="140"/>
      <c r="K692" s="140"/>
      <c r="L692" s="140"/>
      <c r="M692" s="140"/>
      <c r="N692" s="140"/>
      <c r="O692" s="140"/>
      <c r="P692" s="140"/>
      <c r="Q692" s="140"/>
      <c r="R692" s="140"/>
      <c r="S692" s="140"/>
      <c r="T692" s="140"/>
      <c r="U692" s="140"/>
      <c r="V692" s="140"/>
      <c r="W692" s="140"/>
      <c r="X692" s="140"/>
      <c r="Y692" s="140"/>
      <c r="Z692" s="140"/>
      <c r="AA692" s="73"/>
      <c r="AB692" s="295"/>
      <c r="AC692" s="296"/>
      <c r="AD692" s="297"/>
    </row>
    <row r="693" spans="1:30">
      <c r="A693" s="81"/>
      <c r="B693" s="214"/>
      <c r="C693" s="374"/>
      <c r="D693" s="375"/>
      <c r="E693" s="2258" t="s">
        <v>1029</v>
      </c>
      <c r="F693" s="72"/>
      <c r="G693" s="140"/>
      <c r="H693" s="140"/>
      <c r="I693" s="140"/>
      <c r="J693" s="140"/>
      <c r="K693" s="140"/>
      <c r="L693" s="140"/>
      <c r="M693" s="140"/>
      <c r="N693" s="140"/>
      <c r="O693" s="140"/>
      <c r="P693" s="140"/>
      <c r="Q693" s="140"/>
      <c r="R693" s="140"/>
      <c r="S693" s="140"/>
      <c r="T693" s="140"/>
      <c r="U693" s="140"/>
      <c r="V693" s="140"/>
      <c r="W693" s="140"/>
      <c r="X693" s="140"/>
      <c r="Y693" s="140"/>
      <c r="Z693" s="140"/>
      <c r="AA693" s="73"/>
      <c r="AB693" s="295"/>
      <c r="AC693" s="296"/>
      <c r="AD693" s="297"/>
    </row>
    <row r="694" spans="1:30">
      <c r="A694" s="81"/>
      <c r="B694" s="214"/>
      <c r="C694" s="374"/>
      <c r="D694" s="375"/>
      <c r="E694" s="2258"/>
      <c r="F694" s="72"/>
      <c r="G694" s="140"/>
      <c r="H694" s="140"/>
      <c r="I694" s="140"/>
      <c r="J694" s="140"/>
      <c r="K694" s="140"/>
      <c r="L694" s="140"/>
      <c r="M694" s="140"/>
      <c r="N694" s="140"/>
      <c r="O694" s="140"/>
      <c r="P694" s="140"/>
      <c r="Q694" s="140"/>
      <c r="R694" s="140"/>
      <c r="S694" s="140"/>
      <c r="T694" s="140"/>
      <c r="U694" s="140"/>
      <c r="V694" s="140"/>
      <c r="W694" s="140"/>
      <c r="X694" s="140"/>
      <c r="Y694" s="140"/>
      <c r="Z694" s="140"/>
      <c r="AA694" s="73"/>
      <c r="AB694" s="295"/>
      <c r="AC694" s="296"/>
      <c r="AD694" s="297"/>
    </row>
    <row r="695" spans="1:30">
      <c r="A695" s="81"/>
      <c r="B695" s="214"/>
      <c r="C695" s="374"/>
      <c r="D695" s="375"/>
      <c r="E695" s="2258"/>
      <c r="F695" s="72"/>
      <c r="G695" s="140"/>
      <c r="H695" s="140"/>
      <c r="I695" s="140"/>
      <c r="J695" s="140"/>
      <c r="K695" s="140"/>
      <c r="L695" s="140"/>
      <c r="M695" s="140"/>
      <c r="N695" s="140"/>
      <c r="O695" s="140"/>
      <c r="P695" s="140"/>
      <c r="Q695" s="140"/>
      <c r="R695" s="140"/>
      <c r="S695" s="140"/>
      <c r="T695" s="140"/>
      <c r="U695" s="140"/>
      <c r="V695" s="140"/>
      <c r="W695" s="140"/>
      <c r="X695" s="140"/>
      <c r="Y695" s="140"/>
      <c r="Z695" s="140"/>
      <c r="AA695" s="73"/>
      <c r="AB695" s="295"/>
      <c r="AC695" s="296"/>
      <c r="AD695" s="297"/>
    </row>
    <row r="696" spans="1:30">
      <c r="A696" s="81"/>
      <c r="B696" s="214"/>
      <c r="C696" s="374"/>
      <c r="D696" s="375"/>
      <c r="E696" s="2258"/>
      <c r="F696" s="72"/>
      <c r="G696" s="140"/>
      <c r="H696" s="140"/>
      <c r="I696" s="140"/>
      <c r="J696" s="140"/>
      <c r="K696" s="140"/>
      <c r="L696" s="140"/>
      <c r="M696" s="140"/>
      <c r="N696" s="140"/>
      <c r="O696" s="140"/>
      <c r="P696" s="140"/>
      <c r="Q696" s="140"/>
      <c r="R696" s="140"/>
      <c r="S696" s="140"/>
      <c r="T696" s="140"/>
      <c r="U696" s="140"/>
      <c r="V696" s="140"/>
      <c r="W696" s="140"/>
      <c r="X696" s="140"/>
      <c r="Y696" s="140"/>
      <c r="Z696" s="140"/>
      <c r="AA696" s="73"/>
      <c r="AB696" s="295"/>
      <c r="AC696" s="296"/>
      <c r="AD696" s="297"/>
    </row>
    <row r="697" spans="1:30">
      <c r="A697" s="81"/>
      <c r="B697" s="214"/>
      <c r="C697" s="374"/>
      <c r="D697" s="375"/>
      <c r="E697" s="2258"/>
      <c r="F697" s="72"/>
      <c r="G697" s="140"/>
      <c r="H697" s="140"/>
      <c r="I697" s="140"/>
      <c r="J697" s="140"/>
      <c r="K697" s="140"/>
      <c r="L697" s="140"/>
      <c r="M697" s="140"/>
      <c r="N697" s="140"/>
      <c r="O697" s="140"/>
      <c r="P697" s="140"/>
      <c r="Q697" s="140"/>
      <c r="R697" s="140"/>
      <c r="S697" s="140"/>
      <c r="T697" s="140"/>
      <c r="U697" s="140"/>
      <c r="V697" s="140"/>
      <c r="W697" s="140"/>
      <c r="X697" s="140"/>
      <c r="Y697" s="140"/>
      <c r="Z697" s="140"/>
      <c r="AA697" s="73"/>
      <c r="AB697" s="295"/>
      <c r="AC697" s="296"/>
      <c r="AD697" s="297"/>
    </row>
    <row r="698" spans="1:30">
      <c r="A698" s="81"/>
      <c r="B698" s="214"/>
      <c r="C698" s="374"/>
      <c r="D698" s="375"/>
      <c r="E698" s="2258"/>
      <c r="F698" s="72"/>
      <c r="G698" s="140"/>
      <c r="H698" s="140"/>
      <c r="I698" s="140"/>
      <c r="J698" s="140"/>
      <c r="K698" s="140"/>
      <c r="L698" s="140"/>
      <c r="M698" s="140"/>
      <c r="N698" s="140"/>
      <c r="O698" s="140"/>
      <c r="P698" s="140"/>
      <c r="Q698" s="140"/>
      <c r="R698" s="140"/>
      <c r="S698" s="140"/>
      <c r="T698" s="140"/>
      <c r="U698" s="140"/>
      <c r="V698" s="140"/>
      <c r="W698" s="140"/>
      <c r="X698" s="140"/>
      <c r="Y698" s="140"/>
      <c r="Z698" s="140"/>
      <c r="AA698" s="73"/>
      <c r="AB698" s="295"/>
      <c r="AC698" s="296"/>
      <c r="AD698" s="297"/>
    </row>
    <row r="699" spans="1:30">
      <c r="A699" s="81"/>
      <c r="B699" s="214"/>
      <c r="C699" s="374"/>
      <c r="D699" s="375"/>
      <c r="E699" s="2258"/>
      <c r="F699" s="72"/>
      <c r="G699" s="140"/>
      <c r="H699" s="140"/>
      <c r="I699" s="140"/>
      <c r="J699" s="140"/>
      <c r="K699" s="140"/>
      <c r="L699" s="140"/>
      <c r="M699" s="140"/>
      <c r="N699" s="140"/>
      <c r="O699" s="140"/>
      <c r="P699" s="140"/>
      <c r="Q699" s="140"/>
      <c r="R699" s="140"/>
      <c r="S699" s="140"/>
      <c r="T699" s="140"/>
      <c r="U699" s="140"/>
      <c r="V699" s="140"/>
      <c r="W699" s="140"/>
      <c r="X699" s="140"/>
      <c r="Y699" s="140"/>
      <c r="Z699" s="140"/>
      <c r="AA699" s="73"/>
      <c r="AB699" s="295"/>
      <c r="AC699" s="296"/>
      <c r="AD699" s="297"/>
    </row>
    <row r="700" spans="1:30" ht="13.2" customHeight="1">
      <c r="A700" s="81"/>
      <c r="B700" s="214"/>
      <c r="C700" s="374"/>
      <c r="D700" s="375"/>
      <c r="E700" s="2063" t="s">
        <v>1101</v>
      </c>
      <c r="F700" s="72"/>
      <c r="G700" s="140"/>
      <c r="H700" s="140"/>
      <c r="I700" s="140"/>
      <c r="J700" s="140"/>
      <c r="K700" s="140"/>
      <c r="L700" s="140"/>
      <c r="M700" s="140"/>
      <c r="N700" s="140"/>
      <c r="O700" s="140"/>
      <c r="P700" s="140"/>
      <c r="Q700" s="140"/>
      <c r="R700" s="140"/>
      <c r="S700" s="140"/>
      <c r="T700" s="140"/>
      <c r="U700" s="140"/>
      <c r="V700" s="140"/>
      <c r="W700" s="140"/>
      <c r="X700" s="140"/>
      <c r="Y700" s="140"/>
      <c r="Z700" s="140"/>
      <c r="AA700" s="73"/>
      <c r="AB700" s="295"/>
      <c r="AC700" s="296"/>
      <c r="AD700" s="297"/>
    </row>
    <row r="701" spans="1:30">
      <c r="A701" s="81"/>
      <c r="B701" s="214"/>
      <c r="C701" s="374"/>
      <c r="D701" s="375"/>
      <c r="E701" s="2063"/>
      <c r="F701" s="72"/>
      <c r="G701" s="140"/>
      <c r="H701" s="140"/>
      <c r="I701" s="140"/>
      <c r="J701" s="140"/>
      <c r="K701" s="140"/>
      <c r="L701" s="140"/>
      <c r="M701" s="140"/>
      <c r="N701" s="140"/>
      <c r="O701" s="140"/>
      <c r="P701" s="140"/>
      <c r="Q701" s="140"/>
      <c r="R701" s="140"/>
      <c r="S701" s="140"/>
      <c r="T701" s="140"/>
      <c r="U701" s="140"/>
      <c r="V701" s="140"/>
      <c r="W701" s="140"/>
      <c r="X701" s="140"/>
      <c r="Y701" s="140"/>
      <c r="Z701" s="140"/>
      <c r="AA701" s="73"/>
      <c r="AB701" s="295"/>
      <c r="AC701" s="296"/>
      <c r="AD701" s="297"/>
    </row>
    <row r="702" spans="1:30">
      <c r="A702" s="81"/>
      <c r="B702" s="214"/>
      <c r="C702" s="374"/>
      <c r="D702" s="375"/>
      <c r="E702" s="2063"/>
      <c r="F702" s="72"/>
      <c r="G702" s="140"/>
      <c r="H702" s="140"/>
      <c r="I702" s="140"/>
      <c r="J702" s="140"/>
      <c r="K702" s="140"/>
      <c r="L702" s="140"/>
      <c r="M702" s="140"/>
      <c r="N702" s="140"/>
      <c r="O702" s="140"/>
      <c r="P702" s="140"/>
      <c r="Q702" s="140"/>
      <c r="R702" s="140"/>
      <c r="S702" s="140"/>
      <c r="T702" s="140"/>
      <c r="U702" s="140"/>
      <c r="V702" s="140"/>
      <c r="W702" s="140"/>
      <c r="X702" s="140"/>
      <c r="Y702" s="140"/>
      <c r="Z702" s="140"/>
      <c r="AA702" s="73"/>
      <c r="AB702" s="295"/>
      <c r="AC702" s="296"/>
      <c r="AD702" s="297"/>
    </row>
    <row r="703" spans="1:30">
      <c r="A703" s="81"/>
      <c r="B703" s="214"/>
      <c r="C703" s="374"/>
      <c r="D703" s="375"/>
      <c r="E703" s="2063"/>
      <c r="F703" s="72"/>
      <c r="G703" s="140"/>
      <c r="H703" s="140"/>
      <c r="I703" s="140"/>
      <c r="J703" s="140"/>
      <c r="K703" s="140"/>
      <c r="L703" s="140"/>
      <c r="M703" s="140"/>
      <c r="N703" s="140"/>
      <c r="O703" s="140"/>
      <c r="P703" s="140"/>
      <c r="Q703" s="140"/>
      <c r="R703" s="140"/>
      <c r="S703" s="140"/>
      <c r="T703" s="140"/>
      <c r="U703" s="140"/>
      <c r="V703" s="140"/>
      <c r="W703" s="140"/>
      <c r="X703" s="140"/>
      <c r="Y703" s="140"/>
      <c r="Z703" s="140"/>
      <c r="AA703" s="73"/>
      <c r="AB703" s="295"/>
      <c r="AC703" s="296"/>
      <c r="AD703" s="297"/>
    </row>
    <row r="704" spans="1:30">
      <c r="A704" s="81"/>
      <c r="B704" s="214"/>
      <c r="C704" s="374"/>
      <c r="D704" s="375"/>
      <c r="E704" s="2063"/>
      <c r="F704" s="72"/>
      <c r="G704" s="140"/>
      <c r="H704" s="140"/>
      <c r="I704" s="140"/>
      <c r="J704" s="140"/>
      <c r="K704" s="140"/>
      <c r="L704" s="140"/>
      <c r="M704" s="140"/>
      <c r="N704" s="140"/>
      <c r="O704" s="140"/>
      <c r="P704" s="140"/>
      <c r="Q704" s="140"/>
      <c r="R704" s="140"/>
      <c r="S704" s="140"/>
      <c r="T704" s="140"/>
      <c r="U704" s="140"/>
      <c r="V704" s="140"/>
      <c r="W704" s="140"/>
      <c r="X704" s="140"/>
      <c r="Y704" s="140"/>
      <c r="Z704" s="140"/>
      <c r="AA704" s="73"/>
      <c r="AB704" s="295"/>
      <c r="AC704" s="296"/>
      <c r="AD704" s="297"/>
    </row>
    <row r="705" spans="1:30">
      <c r="A705" s="81"/>
      <c r="B705" s="214"/>
      <c r="C705" s="374"/>
      <c r="D705" s="375"/>
      <c r="E705" s="2063"/>
      <c r="F705" s="72"/>
      <c r="G705" s="140"/>
      <c r="H705" s="140"/>
      <c r="I705" s="140"/>
      <c r="J705" s="140"/>
      <c r="K705" s="140"/>
      <c r="L705" s="140"/>
      <c r="M705" s="140"/>
      <c r="N705" s="140"/>
      <c r="O705" s="140"/>
      <c r="P705" s="140"/>
      <c r="Q705" s="140"/>
      <c r="R705" s="140"/>
      <c r="S705" s="140"/>
      <c r="T705" s="140"/>
      <c r="U705" s="140"/>
      <c r="V705" s="140"/>
      <c r="W705" s="140"/>
      <c r="X705" s="140"/>
      <c r="Y705" s="140"/>
      <c r="Z705" s="140"/>
      <c r="AA705" s="73"/>
      <c r="AB705" s="295"/>
      <c r="AC705" s="296"/>
      <c r="AD705" s="297"/>
    </row>
    <row r="706" spans="1:30">
      <c r="A706" s="81"/>
      <c r="B706" s="214"/>
      <c r="C706" s="374"/>
      <c r="D706" s="375"/>
      <c r="E706" s="2063"/>
      <c r="F706" s="72"/>
      <c r="G706" s="140"/>
      <c r="H706" s="140"/>
      <c r="I706" s="140"/>
      <c r="J706" s="140"/>
      <c r="K706" s="140"/>
      <c r="L706" s="140"/>
      <c r="M706" s="140"/>
      <c r="N706" s="140"/>
      <c r="O706" s="140"/>
      <c r="P706" s="140"/>
      <c r="Q706" s="140"/>
      <c r="R706" s="140"/>
      <c r="S706" s="140"/>
      <c r="T706" s="140"/>
      <c r="U706" s="140"/>
      <c r="V706" s="140"/>
      <c r="W706" s="140"/>
      <c r="X706" s="140"/>
      <c r="Y706" s="140"/>
      <c r="Z706" s="140"/>
      <c r="AA706" s="73"/>
      <c r="AB706" s="295"/>
      <c r="AC706" s="296"/>
      <c r="AD706" s="297"/>
    </row>
    <row r="707" spans="1:30">
      <c r="A707" s="81"/>
      <c r="B707" s="214"/>
      <c r="C707" s="374"/>
      <c r="D707" s="375"/>
      <c r="E707" s="2063"/>
      <c r="F707" s="72"/>
      <c r="G707" s="140"/>
      <c r="H707" s="140"/>
      <c r="I707" s="140"/>
      <c r="J707" s="140"/>
      <c r="K707" s="140"/>
      <c r="L707" s="140"/>
      <c r="M707" s="140"/>
      <c r="N707" s="140"/>
      <c r="O707" s="140"/>
      <c r="P707" s="140"/>
      <c r="Q707" s="140"/>
      <c r="R707" s="140"/>
      <c r="S707" s="140"/>
      <c r="T707" s="140"/>
      <c r="U707" s="140"/>
      <c r="V707" s="140"/>
      <c r="W707" s="140"/>
      <c r="X707" s="140"/>
      <c r="Y707" s="140"/>
      <c r="Z707" s="140"/>
      <c r="AA707" s="73"/>
      <c r="AB707" s="295"/>
      <c r="AC707" s="296"/>
      <c r="AD707" s="297"/>
    </row>
    <row r="708" spans="1:30">
      <c r="A708" s="81"/>
      <c r="B708" s="214"/>
      <c r="C708" s="374"/>
      <c r="D708" s="375"/>
      <c r="E708" s="2063"/>
      <c r="F708" s="72"/>
      <c r="G708" s="140"/>
      <c r="H708" s="140"/>
      <c r="I708" s="140"/>
      <c r="J708" s="140"/>
      <c r="K708" s="140"/>
      <c r="L708" s="140"/>
      <c r="M708" s="140"/>
      <c r="N708" s="140"/>
      <c r="O708" s="140"/>
      <c r="P708" s="140"/>
      <c r="Q708" s="140"/>
      <c r="R708" s="140"/>
      <c r="S708" s="140"/>
      <c r="T708" s="140"/>
      <c r="U708" s="140"/>
      <c r="V708" s="140"/>
      <c r="W708" s="140"/>
      <c r="X708" s="140"/>
      <c r="Y708" s="140"/>
      <c r="Z708" s="140"/>
      <c r="AA708" s="73"/>
      <c r="AB708" s="295"/>
      <c r="AC708" s="296"/>
      <c r="AD708" s="297"/>
    </row>
    <row r="709" spans="1:30">
      <c r="A709" s="81"/>
      <c r="B709" s="214"/>
      <c r="C709" s="374"/>
      <c r="D709" s="375"/>
      <c r="E709" s="2063" t="s">
        <v>1459</v>
      </c>
      <c r="F709" s="72"/>
      <c r="G709" s="140"/>
      <c r="H709" s="140"/>
      <c r="I709" s="140"/>
      <c r="J709" s="140"/>
      <c r="K709" s="140"/>
      <c r="L709" s="140"/>
      <c r="M709" s="140"/>
      <c r="N709" s="140"/>
      <c r="O709" s="140"/>
      <c r="P709" s="140"/>
      <c r="Q709" s="140"/>
      <c r="R709" s="140"/>
      <c r="S709" s="140"/>
      <c r="T709" s="140"/>
      <c r="U709" s="140"/>
      <c r="V709" s="140"/>
      <c r="W709" s="140"/>
      <c r="X709" s="140"/>
      <c r="Y709" s="140"/>
      <c r="Z709" s="140"/>
      <c r="AA709" s="73"/>
      <c r="AB709" s="295"/>
      <c r="AC709" s="296"/>
      <c r="AD709" s="297"/>
    </row>
    <row r="710" spans="1:30">
      <c r="A710" s="81"/>
      <c r="B710" s="214"/>
      <c r="C710" s="374"/>
      <c r="D710" s="375"/>
      <c r="E710" s="2063"/>
      <c r="F710" s="72"/>
      <c r="G710" s="140"/>
      <c r="H710" s="140"/>
      <c r="I710" s="140"/>
      <c r="J710" s="140"/>
      <c r="K710" s="140"/>
      <c r="L710" s="140"/>
      <c r="M710" s="140"/>
      <c r="N710" s="140"/>
      <c r="O710" s="140"/>
      <c r="P710" s="140"/>
      <c r="Q710" s="140"/>
      <c r="R710" s="140"/>
      <c r="S710" s="140"/>
      <c r="T710" s="140"/>
      <c r="U710" s="140"/>
      <c r="V710" s="140"/>
      <c r="W710" s="140"/>
      <c r="X710" s="140"/>
      <c r="Y710" s="140"/>
      <c r="Z710" s="140"/>
      <c r="AA710" s="73"/>
      <c r="AB710" s="295"/>
      <c r="AC710" s="296"/>
      <c r="AD710" s="297"/>
    </row>
    <row r="711" spans="1:30" ht="6" customHeight="1">
      <c r="A711" s="169"/>
      <c r="B711" s="220"/>
      <c r="C711" s="376"/>
      <c r="D711" s="377"/>
      <c r="E711" s="372"/>
      <c r="F711" s="103"/>
      <c r="G711" s="136"/>
      <c r="H711" s="136"/>
      <c r="I711" s="136"/>
      <c r="J711" s="136"/>
      <c r="K711" s="136"/>
      <c r="L711" s="136"/>
      <c r="M711" s="136"/>
      <c r="N711" s="136"/>
      <c r="O711" s="136"/>
      <c r="P711" s="136"/>
      <c r="Q711" s="136"/>
      <c r="R711" s="136"/>
      <c r="S711" s="136"/>
      <c r="T711" s="136"/>
      <c r="U711" s="136"/>
      <c r="V711" s="136"/>
      <c r="W711" s="136"/>
      <c r="X711" s="136"/>
      <c r="Y711" s="136"/>
      <c r="Z711" s="136"/>
      <c r="AA711" s="108"/>
      <c r="AB711" s="279"/>
      <c r="AC711" s="280"/>
      <c r="AD711" s="281"/>
    </row>
    <row r="712" spans="1:30" ht="6" customHeight="1">
      <c r="A712" s="405"/>
      <c r="B712" s="406"/>
      <c r="C712" s="926"/>
      <c r="D712" s="927"/>
      <c r="E712" s="928"/>
      <c r="F712" s="416"/>
      <c r="G712" s="508"/>
      <c r="H712" s="508"/>
      <c r="I712" s="508"/>
      <c r="J712" s="508"/>
      <c r="K712" s="508"/>
      <c r="L712" s="508"/>
      <c r="M712" s="508"/>
      <c r="N712" s="508"/>
      <c r="O712" s="508"/>
      <c r="P712" s="508"/>
      <c r="Q712" s="508"/>
      <c r="R712" s="508"/>
      <c r="S712" s="508"/>
      <c r="T712" s="508"/>
      <c r="U712" s="508"/>
      <c r="V712" s="508"/>
      <c r="W712" s="508"/>
      <c r="X712" s="508"/>
      <c r="Y712" s="508"/>
      <c r="Z712" s="508"/>
      <c r="AA712" s="418"/>
      <c r="AB712" s="920"/>
      <c r="AC712" s="921"/>
      <c r="AD712" s="922"/>
    </row>
    <row r="713" spans="1:30" ht="13.5" customHeight="1">
      <c r="A713" s="81"/>
      <c r="B713" s="214"/>
      <c r="C713" s="374"/>
      <c r="D713" s="2247" t="s">
        <v>870</v>
      </c>
      <c r="E713" s="2261" t="s">
        <v>1026</v>
      </c>
      <c r="F713" s="72"/>
      <c r="G713" s="1096" t="s">
        <v>114</v>
      </c>
      <c r="H713" s="1096"/>
      <c r="I713" s="1096"/>
      <c r="J713" s="1096"/>
      <c r="K713" s="1096"/>
      <c r="L713" s="1096"/>
      <c r="M713" s="1906"/>
      <c r="N713" s="1174" t="s">
        <v>668</v>
      </c>
      <c r="O713" s="1175"/>
      <c r="P713" s="1175"/>
      <c r="Q713" s="1175"/>
      <c r="R713" s="1175"/>
      <c r="S713" s="1175"/>
      <c r="T713" s="1175"/>
      <c r="U713" s="1175"/>
      <c r="V713" s="1176"/>
      <c r="W713" s="140"/>
      <c r="X713" s="140"/>
      <c r="Y713" s="140"/>
      <c r="Z713" s="140"/>
      <c r="AA713" s="73"/>
      <c r="AB713" s="2101" t="s">
        <v>885</v>
      </c>
      <c r="AC713" s="2102"/>
      <c r="AD713" s="2103"/>
    </row>
    <row r="714" spans="1:30" ht="13.5" customHeight="1">
      <c r="A714" s="81"/>
      <c r="B714" s="214"/>
      <c r="C714" s="374"/>
      <c r="D714" s="2247"/>
      <c r="E714" s="2261"/>
      <c r="F714" s="72"/>
      <c r="G714" s="1096"/>
      <c r="H714" s="1096"/>
      <c r="I714" s="1096"/>
      <c r="J714" s="1096"/>
      <c r="K714" s="1096"/>
      <c r="L714" s="1096"/>
      <c r="M714" s="1906"/>
      <c r="N714" s="1177"/>
      <c r="O714" s="1178"/>
      <c r="P714" s="1178"/>
      <c r="Q714" s="1178"/>
      <c r="R714" s="1178"/>
      <c r="S714" s="1178"/>
      <c r="T714" s="1178"/>
      <c r="U714" s="1178"/>
      <c r="V714" s="1179"/>
      <c r="W714" s="140"/>
      <c r="X714" s="140"/>
      <c r="Y714" s="140"/>
      <c r="Z714" s="140"/>
      <c r="AA714" s="73"/>
      <c r="AB714" s="2101"/>
      <c r="AC714" s="2102"/>
      <c r="AD714" s="2103"/>
    </row>
    <row r="715" spans="1:30" ht="13.5" customHeight="1">
      <c r="A715" s="81"/>
      <c r="B715" s="214"/>
      <c r="C715" s="374"/>
      <c r="D715" s="2247"/>
      <c r="E715" s="2261"/>
      <c r="F715" s="72"/>
      <c r="G715" s="140"/>
      <c r="H715" s="140"/>
      <c r="I715" s="140"/>
      <c r="J715" s="140"/>
      <c r="K715" s="140"/>
      <c r="L715" s="140"/>
      <c r="M715" s="140"/>
      <c r="N715" s="2262" t="s">
        <v>669</v>
      </c>
      <c r="O715" s="2262"/>
      <c r="P715" s="2262"/>
      <c r="Q715" s="2262"/>
      <c r="R715" s="2262"/>
      <c r="S715" s="2262"/>
      <c r="T715" s="2262"/>
      <c r="U715" s="2262"/>
      <c r="V715" s="2262"/>
      <c r="W715" s="2262"/>
      <c r="X715" s="2262"/>
      <c r="Y715" s="2262"/>
      <c r="Z715" s="2262"/>
      <c r="AA715" s="73"/>
      <c r="AB715" s="2101"/>
      <c r="AC715" s="2102"/>
      <c r="AD715" s="2103"/>
    </row>
    <row r="716" spans="1:30" ht="13.5" customHeight="1">
      <c r="A716" s="81"/>
      <c r="B716" s="214"/>
      <c r="C716" s="374"/>
      <c r="D716" s="2247"/>
      <c r="E716" s="2261"/>
      <c r="F716" s="72"/>
      <c r="N716" s="2263"/>
      <c r="O716" s="2263"/>
      <c r="P716" s="2263"/>
      <c r="Q716" s="2263"/>
      <c r="R716" s="2263"/>
      <c r="S716" s="2263"/>
      <c r="T716" s="2263"/>
      <c r="U716" s="2263"/>
      <c r="V716" s="2263"/>
      <c r="W716" s="2263"/>
      <c r="X716" s="2263"/>
      <c r="Y716" s="2263"/>
      <c r="Z716" s="2263"/>
      <c r="AA716" s="73"/>
      <c r="AB716" s="2101"/>
      <c r="AC716" s="2102"/>
      <c r="AD716" s="2103"/>
    </row>
    <row r="717" spans="1:30">
      <c r="A717" s="81"/>
      <c r="B717" s="214"/>
      <c r="C717" s="374"/>
      <c r="D717" s="2247"/>
      <c r="E717" s="2261"/>
      <c r="F717" s="72"/>
      <c r="G717" s="2073" t="s">
        <v>487</v>
      </c>
      <c r="H717" s="2074"/>
      <c r="I717" s="2074"/>
      <c r="J717" s="2074"/>
      <c r="K717" s="2074"/>
      <c r="L717" s="2074"/>
      <c r="M717" s="2074"/>
      <c r="N717" s="2074"/>
      <c r="O717" s="2074"/>
      <c r="P717" s="2074"/>
      <c r="Q717" s="2074"/>
      <c r="R717" s="2074"/>
      <c r="S717" s="2074"/>
      <c r="T717" s="2074"/>
      <c r="U717" s="2074"/>
      <c r="V717" s="2074"/>
      <c r="W717" s="2074"/>
      <c r="X717" s="2074"/>
      <c r="Y717" s="2074"/>
      <c r="Z717" s="2075"/>
      <c r="AA717" s="73"/>
      <c r="AB717" s="2101"/>
      <c r="AC717" s="2102"/>
      <c r="AD717" s="2103"/>
    </row>
    <row r="718" spans="1:30" ht="13.5" customHeight="1">
      <c r="A718" s="81"/>
      <c r="B718" s="214"/>
      <c r="C718" s="374"/>
      <c r="D718" s="2247"/>
      <c r="E718" s="2261"/>
      <c r="F718" s="72"/>
      <c r="G718" s="1075"/>
      <c r="H718" s="1077"/>
      <c r="I718" s="1412" t="s">
        <v>709</v>
      </c>
      <c r="J718" s="1413"/>
      <c r="K718" s="1413"/>
      <c r="L718" s="1413"/>
      <c r="M718" s="1413"/>
      <c r="N718" s="1413"/>
      <c r="O718" s="1413"/>
      <c r="P718" s="1413"/>
      <c r="Q718" s="1413"/>
      <c r="R718" s="1413"/>
      <c r="S718" s="1413"/>
      <c r="T718" s="1413"/>
      <c r="U718" s="1413"/>
      <c r="V718" s="1413"/>
      <c r="W718" s="1413"/>
      <c r="X718" s="1413"/>
      <c r="Y718" s="1413"/>
      <c r="Z718" s="1414"/>
      <c r="AA718" s="73"/>
      <c r="AB718" s="2101"/>
      <c r="AC718" s="2102"/>
      <c r="AD718" s="2103"/>
    </row>
    <row r="719" spans="1:30" ht="13.5" customHeight="1">
      <c r="A719" s="81"/>
      <c r="B719" s="214"/>
      <c r="C719" s="374"/>
      <c r="D719" s="2247"/>
      <c r="E719" s="2261"/>
      <c r="F719" s="72"/>
      <c r="G719" s="1075"/>
      <c r="H719" s="1077"/>
      <c r="I719" s="1415"/>
      <c r="J719" s="1416"/>
      <c r="K719" s="1416"/>
      <c r="L719" s="1416"/>
      <c r="M719" s="1416"/>
      <c r="N719" s="1416"/>
      <c r="O719" s="1416"/>
      <c r="P719" s="1416"/>
      <c r="Q719" s="1416"/>
      <c r="R719" s="1416"/>
      <c r="S719" s="1416"/>
      <c r="T719" s="1416"/>
      <c r="U719" s="1416"/>
      <c r="V719" s="1416"/>
      <c r="W719" s="1416"/>
      <c r="X719" s="1416"/>
      <c r="Y719" s="1416"/>
      <c r="Z719" s="1417"/>
      <c r="AA719" s="73"/>
      <c r="AB719" s="295"/>
      <c r="AC719" s="296"/>
      <c r="AD719" s="297"/>
    </row>
    <row r="720" spans="1:30">
      <c r="A720" s="81"/>
      <c r="B720" s="214"/>
      <c r="C720" s="374"/>
      <c r="D720" s="375"/>
      <c r="E720" s="2261"/>
      <c r="F720" s="72"/>
      <c r="G720" s="1075"/>
      <c r="H720" s="1077"/>
      <c r="I720" s="1412" t="s">
        <v>710</v>
      </c>
      <c r="J720" s="1413"/>
      <c r="K720" s="1413"/>
      <c r="L720" s="1413"/>
      <c r="M720" s="1413"/>
      <c r="N720" s="1413"/>
      <c r="O720" s="1413"/>
      <c r="P720" s="1413"/>
      <c r="Q720" s="1413"/>
      <c r="R720" s="1413"/>
      <c r="S720" s="1413"/>
      <c r="T720" s="1413"/>
      <c r="U720" s="1413"/>
      <c r="V720" s="1413"/>
      <c r="W720" s="1413"/>
      <c r="X720" s="1413"/>
      <c r="Y720" s="1413"/>
      <c r="Z720" s="1414"/>
      <c r="AA720" s="73"/>
      <c r="AB720" s="295"/>
      <c r="AC720" s="296"/>
      <c r="AD720" s="297"/>
    </row>
    <row r="721" spans="1:30" ht="13.5" customHeight="1">
      <c r="A721" s="81"/>
      <c r="B721" s="214"/>
      <c r="C721" s="374"/>
      <c r="D721" s="375"/>
      <c r="E721" s="2261" t="s">
        <v>1027</v>
      </c>
      <c r="F721" s="72"/>
      <c r="G721" s="1075"/>
      <c r="H721" s="1077"/>
      <c r="I721" s="1415"/>
      <c r="J721" s="1416"/>
      <c r="K721" s="1416"/>
      <c r="L721" s="1416"/>
      <c r="M721" s="1416"/>
      <c r="N721" s="1416"/>
      <c r="O721" s="1416"/>
      <c r="P721" s="1416"/>
      <c r="Q721" s="1416"/>
      <c r="R721" s="1416"/>
      <c r="S721" s="1416"/>
      <c r="T721" s="1416"/>
      <c r="U721" s="1416"/>
      <c r="V721" s="1416"/>
      <c r="W721" s="1416"/>
      <c r="X721" s="1416"/>
      <c r="Y721" s="1416"/>
      <c r="Z721" s="1417"/>
      <c r="AA721" s="73"/>
      <c r="AB721" s="295"/>
      <c r="AC721" s="296"/>
      <c r="AD721" s="297"/>
    </row>
    <row r="722" spans="1:30">
      <c r="A722" s="81"/>
      <c r="B722" s="214"/>
      <c r="C722" s="374"/>
      <c r="D722" s="375"/>
      <c r="E722" s="2261"/>
      <c r="F722" s="72"/>
      <c r="G722" s="1075"/>
      <c r="H722" s="1077"/>
      <c r="I722" s="1412" t="s">
        <v>711</v>
      </c>
      <c r="J722" s="1413"/>
      <c r="K722" s="1413"/>
      <c r="L722" s="1413"/>
      <c r="M722" s="1413"/>
      <c r="N722" s="1413"/>
      <c r="O722" s="1413"/>
      <c r="P722" s="1413"/>
      <c r="Q722" s="1413"/>
      <c r="R722" s="1413"/>
      <c r="S722" s="1413"/>
      <c r="T722" s="1413"/>
      <c r="U722" s="1413"/>
      <c r="V722" s="1413"/>
      <c r="W722" s="1413"/>
      <c r="X722" s="1413"/>
      <c r="Y722" s="1413"/>
      <c r="Z722" s="1414"/>
      <c r="AA722" s="73"/>
      <c r="AB722" s="295"/>
      <c r="AC722" s="296"/>
      <c r="AD722" s="297"/>
    </row>
    <row r="723" spans="1:30">
      <c r="A723" s="81"/>
      <c r="B723" s="214"/>
      <c r="C723" s="374"/>
      <c r="D723" s="375"/>
      <c r="E723" s="2261"/>
      <c r="F723" s="72"/>
      <c r="G723" s="1075"/>
      <c r="H723" s="1077"/>
      <c r="I723" s="2284"/>
      <c r="J723" s="2285"/>
      <c r="K723" s="2285"/>
      <c r="L723" s="2285"/>
      <c r="M723" s="2285"/>
      <c r="N723" s="2285"/>
      <c r="O723" s="2285"/>
      <c r="P723" s="2285"/>
      <c r="Q723" s="2285"/>
      <c r="R723" s="2285"/>
      <c r="S723" s="2285"/>
      <c r="T723" s="2285"/>
      <c r="U723" s="2285"/>
      <c r="V723" s="2285"/>
      <c r="W723" s="2285"/>
      <c r="X723" s="2285"/>
      <c r="Y723" s="2285"/>
      <c r="Z723" s="2286"/>
      <c r="AA723" s="73"/>
      <c r="AB723" s="295"/>
      <c r="AC723" s="296"/>
      <c r="AD723" s="297"/>
    </row>
    <row r="724" spans="1:30">
      <c r="A724" s="81"/>
      <c r="B724" s="214"/>
      <c r="C724" s="374"/>
      <c r="D724" s="375"/>
      <c r="E724" s="2261"/>
      <c r="F724" s="72"/>
      <c r="G724" s="1075"/>
      <c r="H724" s="1077"/>
      <c r="I724" s="1412" t="s">
        <v>712</v>
      </c>
      <c r="J724" s="1413"/>
      <c r="K724" s="1413"/>
      <c r="L724" s="1413"/>
      <c r="M724" s="1413"/>
      <c r="N724" s="1413"/>
      <c r="O724" s="1413"/>
      <c r="P724" s="1413"/>
      <c r="Q724" s="1413"/>
      <c r="R724" s="1413"/>
      <c r="S724" s="1413"/>
      <c r="T724" s="1413"/>
      <c r="U724" s="1413"/>
      <c r="V724" s="1413"/>
      <c r="W724" s="1413"/>
      <c r="X724" s="1413"/>
      <c r="Y724" s="1413"/>
      <c r="Z724" s="1414"/>
      <c r="AA724" s="73"/>
      <c r="AB724" s="295"/>
      <c r="AC724" s="296"/>
      <c r="AD724" s="297"/>
    </row>
    <row r="725" spans="1:30">
      <c r="A725" s="81"/>
      <c r="B725" s="214"/>
      <c r="C725" s="374"/>
      <c r="D725" s="375"/>
      <c r="E725" s="2261"/>
      <c r="F725" s="72"/>
      <c r="G725" s="1075"/>
      <c r="H725" s="1077"/>
      <c r="I725" s="1415"/>
      <c r="J725" s="1416"/>
      <c r="K725" s="1416"/>
      <c r="L725" s="1416"/>
      <c r="M725" s="1416"/>
      <c r="N725" s="1416"/>
      <c r="O725" s="1416"/>
      <c r="P725" s="1416"/>
      <c r="Q725" s="1416"/>
      <c r="R725" s="1416"/>
      <c r="S725" s="1416"/>
      <c r="T725" s="1416"/>
      <c r="U725" s="1416"/>
      <c r="V725" s="1416"/>
      <c r="W725" s="1416"/>
      <c r="X725" s="1416"/>
      <c r="Y725" s="1416"/>
      <c r="Z725" s="1417"/>
      <c r="AA725" s="73"/>
      <c r="AB725" s="295"/>
      <c r="AC725" s="296"/>
      <c r="AD725" s="297"/>
    </row>
    <row r="726" spans="1:30">
      <c r="A726" s="81"/>
      <c r="B726" s="214"/>
      <c r="C726" s="374"/>
      <c r="D726" s="375"/>
      <c r="E726" s="2261"/>
      <c r="F726" s="72"/>
      <c r="G726" s="1075"/>
      <c r="H726" s="1077"/>
      <c r="I726" s="1412" t="s">
        <v>713</v>
      </c>
      <c r="J726" s="1413"/>
      <c r="K726" s="1413"/>
      <c r="L726" s="1413"/>
      <c r="M726" s="1413"/>
      <c r="N726" s="1413"/>
      <c r="O726" s="1413"/>
      <c r="P726" s="1413"/>
      <c r="Q726" s="1413"/>
      <c r="R726" s="1413"/>
      <c r="S726" s="1413"/>
      <c r="T726" s="1413"/>
      <c r="U726" s="1413"/>
      <c r="V726" s="1413"/>
      <c r="W726" s="1413"/>
      <c r="X726" s="1413"/>
      <c r="Y726" s="1413"/>
      <c r="Z726" s="1414"/>
      <c r="AA726" s="73"/>
      <c r="AB726" s="295"/>
      <c r="AC726" s="296"/>
      <c r="AD726" s="297"/>
    </row>
    <row r="727" spans="1:30">
      <c r="A727" s="81"/>
      <c r="B727" s="214"/>
      <c r="C727" s="374"/>
      <c r="D727" s="375"/>
      <c r="E727" s="2261"/>
      <c r="F727" s="72"/>
      <c r="G727" s="1075"/>
      <c r="H727" s="1077"/>
      <c r="I727" s="1415"/>
      <c r="J727" s="1416"/>
      <c r="K727" s="1416"/>
      <c r="L727" s="1416"/>
      <c r="M727" s="1416"/>
      <c r="N727" s="1416"/>
      <c r="O727" s="1416"/>
      <c r="P727" s="1416"/>
      <c r="Q727" s="1416"/>
      <c r="R727" s="1416"/>
      <c r="S727" s="1416"/>
      <c r="T727" s="1416"/>
      <c r="U727" s="1416"/>
      <c r="V727" s="1416"/>
      <c r="W727" s="1416"/>
      <c r="X727" s="1416"/>
      <c r="Y727" s="1416"/>
      <c r="Z727" s="1417"/>
      <c r="AA727" s="73"/>
      <c r="AB727" s="295"/>
      <c r="AC727" s="296"/>
      <c r="AD727" s="297"/>
    </row>
    <row r="728" spans="1:30" ht="12.9" customHeight="1">
      <c r="A728" s="81"/>
      <c r="B728" s="180"/>
      <c r="C728" s="257"/>
      <c r="D728" s="258"/>
      <c r="E728" s="2283" t="s">
        <v>959</v>
      </c>
      <c r="F728" s="72"/>
      <c r="G728" s="2179"/>
      <c r="H728" s="2179"/>
      <c r="I728" s="1450" t="s">
        <v>1097</v>
      </c>
      <c r="J728" s="1451"/>
      <c r="K728" s="1451"/>
      <c r="L728" s="1451"/>
      <c r="M728" s="1451"/>
      <c r="N728" s="1451"/>
      <c r="O728" s="1451"/>
      <c r="P728" s="1451"/>
      <c r="Q728" s="1451"/>
      <c r="R728" s="1451"/>
      <c r="S728" s="1451"/>
      <c r="T728" s="1451"/>
      <c r="U728" s="1451"/>
      <c r="V728" s="1451"/>
      <c r="W728" s="1451"/>
      <c r="X728" s="1451"/>
      <c r="Y728" s="1451"/>
      <c r="Z728" s="1452"/>
      <c r="AA728" s="73"/>
      <c r="AB728" s="295"/>
      <c r="AC728" s="296"/>
      <c r="AD728" s="297"/>
    </row>
    <row r="729" spans="1:30" ht="12.9" customHeight="1">
      <c r="A729" s="81"/>
      <c r="B729" s="180"/>
      <c r="C729" s="257"/>
      <c r="D729" s="258"/>
      <c r="E729" s="2283"/>
      <c r="F729" s="72"/>
      <c r="G729" s="2179"/>
      <c r="H729" s="2179"/>
      <c r="I729" s="2161"/>
      <c r="J729" s="2162"/>
      <c r="K729" s="2162"/>
      <c r="L729" s="2162"/>
      <c r="M729" s="2162"/>
      <c r="N729" s="2162"/>
      <c r="O729" s="2162"/>
      <c r="P729" s="2162"/>
      <c r="Q729" s="2162"/>
      <c r="R729" s="2162"/>
      <c r="S729" s="2162"/>
      <c r="T729" s="2162"/>
      <c r="U729" s="2162"/>
      <c r="V729" s="2162"/>
      <c r="W729" s="2162"/>
      <c r="X729" s="2162"/>
      <c r="Y729" s="2162"/>
      <c r="Z729" s="2163"/>
      <c r="AA729" s="73"/>
      <c r="AB729" s="295"/>
      <c r="AC729" s="296"/>
      <c r="AD729" s="297"/>
    </row>
    <row r="730" spans="1:30" ht="12.9" customHeight="1">
      <c r="A730" s="81"/>
      <c r="B730" s="180"/>
      <c r="C730" s="257"/>
      <c r="D730" s="258"/>
      <c r="E730" s="2283"/>
      <c r="F730" s="72"/>
      <c r="G730" s="2179"/>
      <c r="H730" s="2179"/>
      <c r="I730" s="2161"/>
      <c r="J730" s="2162"/>
      <c r="K730" s="2162"/>
      <c r="L730" s="2162"/>
      <c r="M730" s="2162"/>
      <c r="N730" s="2162"/>
      <c r="O730" s="2162"/>
      <c r="P730" s="2162"/>
      <c r="Q730" s="2162"/>
      <c r="R730" s="2162"/>
      <c r="S730" s="2162"/>
      <c r="T730" s="2162"/>
      <c r="U730" s="2162"/>
      <c r="V730" s="2162"/>
      <c r="W730" s="2162"/>
      <c r="X730" s="2162"/>
      <c r="Y730" s="2162"/>
      <c r="Z730" s="2163"/>
      <c r="AA730" s="73"/>
      <c r="AB730" s="268"/>
      <c r="AC730" s="269"/>
      <c r="AD730" s="270"/>
    </row>
    <row r="731" spans="1:30" ht="12.9" customHeight="1">
      <c r="A731" s="81"/>
      <c r="B731" s="180"/>
      <c r="C731" s="257"/>
      <c r="D731" s="258"/>
      <c r="E731" s="2283"/>
      <c r="F731" s="72"/>
      <c r="G731" s="2179"/>
      <c r="H731" s="2179"/>
      <c r="I731" s="2161"/>
      <c r="J731" s="2162"/>
      <c r="K731" s="2162"/>
      <c r="L731" s="2162"/>
      <c r="M731" s="2162"/>
      <c r="N731" s="2162"/>
      <c r="O731" s="2162"/>
      <c r="P731" s="2162"/>
      <c r="Q731" s="2162"/>
      <c r="R731" s="2162"/>
      <c r="S731" s="2162"/>
      <c r="T731" s="2162"/>
      <c r="U731" s="2162"/>
      <c r="V731" s="2162"/>
      <c r="W731" s="2162"/>
      <c r="X731" s="2162"/>
      <c r="Y731" s="2162"/>
      <c r="Z731" s="2163"/>
      <c r="AA731" s="73"/>
      <c r="AB731" s="268"/>
      <c r="AC731" s="269"/>
      <c r="AD731" s="270"/>
    </row>
    <row r="732" spans="1:30" ht="12.9" customHeight="1">
      <c r="A732" s="81"/>
      <c r="B732" s="180"/>
      <c r="C732" s="257"/>
      <c r="D732" s="258"/>
      <c r="E732" s="2283"/>
      <c r="F732" s="72"/>
      <c r="G732" s="2179"/>
      <c r="H732" s="2179"/>
      <c r="I732" s="2161"/>
      <c r="J732" s="2162"/>
      <c r="K732" s="2162"/>
      <c r="L732" s="2162"/>
      <c r="M732" s="2162"/>
      <c r="N732" s="2162"/>
      <c r="O732" s="2162"/>
      <c r="P732" s="2162"/>
      <c r="Q732" s="2162"/>
      <c r="R732" s="2162"/>
      <c r="S732" s="2162"/>
      <c r="T732" s="2162"/>
      <c r="U732" s="2162"/>
      <c r="V732" s="2162"/>
      <c r="W732" s="2162"/>
      <c r="X732" s="2162"/>
      <c r="Y732" s="2162"/>
      <c r="Z732" s="2163"/>
      <c r="AA732" s="73"/>
      <c r="AB732" s="268"/>
      <c r="AC732" s="269"/>
      <c r="AD732" s="270"/>
    </row>
    <row r="733" spans="1:30" ht="12.9" customHeight="1">
      <c r="A733" s="81"/>
      <c r="B733" s="180"/>
      <c r="C733" s="257"/>
      <c r="D733" s="258"/>
      <c r="E733" s="2283"/>
      <c r="F733" s="72"/>
      <c r="G733" s="2179"/>
      <c r="H733" s="2179"/>
      <c r="I733" s="2161"/>
      <c r="J733" s="2162"/>
      <c r="K733" s="2162"/>
      <c r="L733" s="2162"/>
      <c r="M733" s="2162"/>
      <c r="N733" s="2162"/>
      <c r="O733" s="2162"/>
      <c r="P733" s="2162"/>
      <c r="Q733" s="2162"/>
      <c r="R733" s="2162"/>
      <c r="S733" s="2162"/>
      <c r="T733" s="2162"/>
      <c r="U733" s="2162"/>
      <c r="V733" s="2162"/>
      <c r="W733" s="2162"/>
      <c r="X733" s="2162"/>
      <c r="Y733" s="2162"/>
      <c r="Z733" s="2163"/>
      <c r="AA733" s="73"/>
      <c r="AB733" s="268"/>
      <c r="AC733" s="269"/>
      <c r="AD733" s="270"/>
    </row>
    <row r="734" spans="1:30" ht="12.9" customHeight="1">
      <c r="A734" s="81"/>
      <c r="B734" s="180"/>
      <c r="C734" s="257"/>
      <c r="D734" s="258"/>
      <c r="E734" s="2283"/>
      <c r="F734" s="72"/>
      <c r="G734" s="2179"/>
      <c r="H734" s="2179"/>
      <c r="I734" s="1453"/>
      <c r="J734" s="1454"/>
      <c r="K734" s="1454"/>
      <c r="L734" s="1454"/>
      <c r="M734" s="1454"/>
      <c r="N734" s="1454"/>
      <c r="O734" s="1454"/>
      <c r="P734" s="1454"/>
      <c r="Q734" s="1454"/>
      <c r="R734" s="1454"/>
      <c r="S734" s="1454"/>
      <c r="T734" s="1454"/>
      <c r="U734" s="1454"/>
      <c r="V734" s="1454"/>
      <c r="W734" s="1454"/>
      <c r="X734" s="1454"/>
      <c r="Y734" s="1454"/>
      <c r="Z734" s="1455"/>
      <c r="AA734" s="73"/>
      <c r="AB734" s="295"/>
      <c r="AC734" s="296"/>
      <c r="AD734" s="297"/>
    </row>
    <row r="735" spans="1:30" ht="12.9" customHeight="1">
      <c r="A735" s="81"/>
      <c r="B735" s="180"/>
      <c r="C735" s="257"/>
      <c r="D735" s="258"/>
      <c r="E735" s="2283" t="s">
        <v>960</v>
      </c>
      <c r="F735" s="72"/>
      <c r="G735" s="2180"/>
      <c r="H735" s="2180"/>
      <c r="I735" s="2222"/>
      <c r="J735" s="2223"/>
      <c r="K735" s="2264" t="s">
        <v>1098</v>
      </c>
      <c r="L735" s="2265"/>
      <c r="M735" s="2265"/>
      <c r="N735" s="2265"/>
      <c r="O735" s="2265"/>
      <c r="P735" s="2265"/>
      <c r="Q735" s="2265"/>
      <c r="R735" s="2265"/>
      <c r="S735" s="2265"/>
      <c r="T735" s="2265"/>
      <c r="U735" s="2265"/>
      <c r="V735" s="2265"/>
      <c r="W735" s="2265"/>
      <c r="X735" s="2265"/>
      <c r="Y735" s="2265"/>
      <c r="Z735" s="2266"/>
      <c r="AA735" s="73"/>
      <c r="AB735" s="295"/>
      <c r="AC735" s="296"/>
      <c r="AD735" s="297"/>
    </row>
    <row r="736" spans="1:30" ht="12.9" customHeight="1">
      <c r="A736" s="81"/>
      <c r="B736" s="180"/>
      <c r="C736" s="257"/>
      <c r="D736" s="258"/>
      <c r="E736" s="2283"/>
      <c r="F736" s="72"/>
      <c r="G736" s="2180"/>
      <c r="H736" s="2180"/>
      <c r="I736" s="2224"/>
      <c r="J736" s="2225"/>
      <c r="K736" s="2267"/>
      <c r="L736" s="2268"/>
      <c r="M736" s="2268"/>
      <c r="N736" s="2268"/>
      <c r="O736" s="2268"/>
      <c r="P736" s="2268"/>
      <c r="Q736" s="2268"/>
      <c r="R736" s="2268"/>
      <c r="S736" s="2268"/>
      <c r="T736" s="2268"/>
      <c r="U736" s="2268"/>
      <c r="V736" s="2268"/>
      <c r="W736" s="2268"/>
      <c r="X736" s="2268"/>
      <c r="Y736" s="2268"/>
      <c r="Z736" s="2269"/>
      <c r="AA736" s="73"/>
      <c r="AB736" s="295"/>
      <c r="AC736" s="296"/>
      <c r="AD736" s="297"/>
    </row>
    <row r="737" spans="1:30" ht="12.9" customHeight="1">
      <c r="A737" s="81"/>
      <c r="B737" s="180"/>
      <c r="C737" s="257"/>
      <c r="D737" s="258"/>
      <c r="E737" s="2283"/>
      <c r="F737" s="72"/>
      <c r="G737" s="2180"/>
      <c r="H737" s="2180"/>
      <c r="I737" s="2139"/>
      <c r="J737" s="2140"/>
      <c r="K737" s="2270"/>
      <c r="L737" s="2271"/>
      <c r="M737" s="2271"/>
      <c r="N737" s="2271"/>
      <c r="O737" s="2271"/>
      <c r="P737" s="2271"/>
      <c r="Q737" s="2271"/>
      <c r="R737" s="2271"/>
      <c r="S737" s="2271"/>
      <c r="T737" s="2271"/>
      <c r="U737" s="2271"/>
      <c r="V737" s="2271"/>
      <c r="W737" s="2271"/>
      <c r="X737" s="2271"/>
      <c r="Y737" s="2271"/>
      <c r="Z737" s="2272"/>
      <c r="AA737" s="73"/>
      <c r="AB737" s="295"/>
      <c r="AC737" s="296"/>
      <c r="AD737" s="297"/>
    </row>
    <row r="738" spans="1:30" ht="12.9" customHeight="1">
      <c r="A738" s="81"/>
      <c r="B738" s="180"/>
      <c r="C738" s="257"/>
      <c r="D738" s="258"/>
      <c r="E738" s="2283"/>
      <c r="F738" s="72"/>
      <c r="G738" s="2180"/>
      <c r="H738" s="2180"/>
      <c r="I738" s="2164"/>
      <c r="J738" s="2164"/>
      <c r="K738" s="2178" t="s">
        <v>1099</v>
      </c>
      <c r="L738" s="2176"/>
      <c r="M738" s="2176"/>
      <c r="N738" s="2176"/>
      <c r="O738" s="2176"/>
      <c r="P738" s="2176"/>
      <c r="Q738" s="2176"/>
      <c r="R738" s="2176"/>
      <c r="S738" s="2176"/>
      <c r="T738" s="2176"/>
      <c r="U738" s="2176"/>
      <c r="V738" s="2176"/>
      <c r="W738" s="2176"/>
      <c r="X738" s="2176"/>
      <c r="Y738" s="2176"/>
      <c r="Z738" s="2177"/>
      <c r="AA738" s="73"/>
      <c r="AB738" s="268"/>
      <c r="AC738" s="269"/>
      <c r="AD738" s="270"/>
    </row>
    <row r="739" spans="1:30" ht="13.5" customHeight="1">
      <c r="A739" s="81"/>
      <c r="B739" s="180"/>
      <c r="C739" s="257"/>
      <c r="D739" s="258"/>
      <c r="E739" s="2283"/>
      <c r="F739" s="72"/>
      <c r="G739" s="1075"/>
      <c r="H739" s="1077"/>
      <c r="I739" s="1412" t="s">
        <v>1458</v>
      </c>
      <c r="J739" s="1413"/>
      <c r="K739" s="1413"/>
      <c r="L739" s="1413"/>
      <c r="M739" s="1413"/>
      <c r="N739" s="1413"/>
      <c r="O739" s="1413"/>
      <c r="P739" s="1413"/>
      <c r="Q739" s="1413"/>
      <c r="R739" s="1413"/>
      <c r="S739" s="1413"/>
      <c r="T739" s="1413"/>
      <c r="U739" s="1413"/>
      <c r="V739" s="1413"/>
      <c r="W739" s="1413"/>
      <c r="X739" s="1413"/>
      <c r="Y739" s="1413"/>
      <c r="Z739" s="1414"/>
      <c r="AA739" s="73"/>
      <c r="AB739" s="268"/>
      <c r="AC739" s="269"/>
      <c r="AD739" s="270"/>
    </row>
    <row r="740" spans="1:30" ht="13.5" customHeight="1">
      <c r="A740" s="81"/>
      <c r="B740" s="180"/>
      <c r="C740" s="257"/>
      <c r="D740" s="258"/>
      <c r="E740" s="2283"/>
      <c r="F740" s="72"/>
      <c r="G740" s="1075"/>
      <c r="H740" s="1077"/>
      <c r="I740" s="1415"/>
      <c r="J740" s="1416"/>
      <c r="K740" s="1416"/>
      <c r="L740" s="1416"/>
      <c r="M740" s="1416"/>
      <c r="N740" s="1416"/>
      <c r="O740" s="1416"/>
      <c r="P740" s="1416"/>
      <c r="Q740" s="1416"/>
      <c r="R740" s="1416"/>
      <c r="S740" s="1416"/>
      <c r="T740" s="1416"/>
      <c r="U740" s="1416"/>
      <c r="V740" s="1416"/>
      <c r="W740" s="1416"/>
      <c r="X740" s="1416"/>
      <c r="Y740" s="1416"/>
      <c r="Z740" s="1417"/>
      <c r="AA740" s="73"/>
      <c r="AB740" s="295"/>
      <c r="AC740" s="296"/>
      <c r="AD740" s="297"/>
    </row>
    <row r="741" spans="1:30">
      <c r="A741" s="81"/>
      <c r="B741" s="180"/>
      <c r="C741" s="257"/>
      <c r="D741" s="258"/>
      <c r="E741" s="2283"/>
      <c r="F741" s="72"/>
      <c r="G741" s="140"/>
      <c r="H741" s="140"/>
      <c r="I741" s="140"/>
      <c r="J741" s="140"/>
      <c r="K741" s="140"/>
      <c r="L741" s="140"/>
      <c r="M741" s="140"/>
      <c r="N741" s="140"/>
      <c r="O741" s="140"/>
      <c r="P741" s="140"/>
      <c r="Q741" s="140"/>
      <c r="R741" s="140"/>
      <c r="S741" s="140"/>
      <c r="T741" s="140"/>
      <c r="U741" s="140"/>
      <c r="V741" s="140"/>
      <c r="W741" s="140"/>
      <c r="X741" s="140"/>
      <c r="Y741" s="140"/>
      <c r="Z741" s="140"/>
      <c r="AA741" s="73"/>
      <c r="AB741" s="295"/>
      <c r="AC741" s="296"/>
      <c r="AD741" s="297"/>
    </row>
    <row r="742" spans="1:30" ht="13.5" customHeight="1">
      <c r="A742" s="81"/>
      <c r="B742" s="180"/>
      <c r="C742" s="257"/>
      <c r="D742" s="258"/>
      <c r="E742" s="2283"/>
      <c r="F742" s="72"/>
      <c r="G742" s="1163" t="s">
        <v>678</v>
      </c>
      <c r="H742" s="1163"/>
      <c r="I742" s="1163"/>
      <c r="J742" s="1163"/>
      <c r="K742" s="1163"/>
      <c r="L742" s="1163"/>
      <c r="M742" s="1163"/>
      <c r="N742" s="1163"/>
      <c r="O742" s="1163"/>
      <c r="P742" s="1163"/>
      <c r="Q742" s="1163"/>
      <c r="R742" s="1163"/>
      <c r="S742" s="1163"/>
      <c r="T742" s="1163"/>
      <c r="U742" s="1163"/>
      <c r="V742" s="1163"/>
      <c r="W742" s="1163"/>
      <c r="X742" s="1163"/>
      <c r="Y742" s="1163"/>
      <c r="Z742" s="1163"/>
      <c r="AA742" s="73"/>
      <c r="AB742" s="268"/>
      <c r="AC742" s="269"/>
      <c r="AD742" s="270"/>
    </row>
    <row r="743" spans="1:30">
      <c r="A743" s="81"/>
      <c r="B743" s="180"/>
      <c r="C743" s="257"/>
      <c r="D743" s="258"/>
      <c r="E743" s="2283"/>
      <c r="F743" s="72"/>
      <c r="G743" s="2273"/>
      <c r="H743" s="2273"/>
      <c r="I743" s="2273"/>
      <c r="J743" s="2273"/>
      <c r="K743" s="2273"/>
      <c r="L743" s="2273"/>
      <c r="M743" s="2273"/>
      <c r="N743" s="2273"/>
      <c r="O743" s="2273"/>
      <c r="P743" s="2273"/>
      <c r="Q743" s="2273"/>
      <c r="R743" s="2273"/>
      <c r="S743" s="2273"/>
      <c r="T743" s="2273"/>
      <c r="U743" s="2273"/>
      <c r="V743" s="2273"/>
      <c r="W743" s="2273"/>
      <c r="X743" s="2273"/>
      <c r="Y743" s="2273"/>
      <c r="Z743" s="2273"/>
      <c r="AA743" s="73"/>
      <c r="AB743" s="268"/>
      <c r="AC743" s="269"/>
      <c r="AD743" s="270"/>
    </row>
    <row r="744" spans="1:30">
      <c r="A744" s="81"/>
      <c r="B744" s="180"/>
      <c r="C744" s="257"/>
      <c r="D744" s="258"/>
      <c r="E744" s="2283"/>
      <c r="F744" s="72"/>
      <c r="G744" s="1746"/>
      <c r="H744" s="1747"/>
      <c r="I744" s="1747"/>
      <c r="J744" s="1747"/>
      <c r="K744" s="1747"/>
      <c r="L744" s="1747"/>
      <c r="M744" s="1747"/>
      <c r="N744" s="1747"/>
      <c r="O744" s="1747"/>
      <c r="P744" s="1747"/>
      <c r="Q744" s="1747"/>
      <c r="R744" s="1747"/>
      <c r="S744" s="1747"/>
      <c r="T744" s="1747"/>
      <c r="U744" s="1747"/>
      <c r="V744" s="1747"/>
      <c r="W744" s="1747"/>
      <c r="X744" s="1747"/>
      <c r="Y744" s="1747"/>
      <c r="Z744" s="1748"/>
      <c r="AA744" s="73"/>
      <c r="AB744" s="268"/>
      <c r="AC744" s="269"/>
      <c r="AD744" s="270"/>
    </row>
    <row r="745" spans="1:30">
      <c r="A745" s="81"/>
      <c r="B745" s="180"/>
      <c r="C745" s="257"/>
      <c r="D745" s="258"/>
      <c r="E745" s="2283"/>
      <c r="F745" s="72"/>
      <c r="G745" s="1749"/>
      <c r="H745" s="1750"/>
      <c r="I745" s="1750"/>
      <c r="J745" s="1750"/>
      <c r="K745" s="1750"/>
      <c r="L745" s="1750"/>
      <c r="M745" s="1750"/>
      <c r="N745" s="1750"/>
      <c r="O745" s="1750"/>
      <c r="P745" s="1750"/>
      <c r="Q745" s="1750"/>
      <c r="R745" s="1750"/>
      <c r="S745" s="1750"/>
      <c r="T745" s="1750"/>
      <c r="U745" s="1750"/>
      <c r="V745" s="1750"/>
      <c r="W745" s="1750"/>
      <c r="X745" s="1750"/>
      <c r="Y745" s="1750"/>
      <c r="Z745" s="1751"/>
      <c r="AA745" s="73"/>
      <c r="AB745" s="295"/>
      <c r="AC745" s="296"/>
      <c r="AD745" s="297"/>
    </row>
    <row r="746" spans="1:30">
      <c r="A746" s="81"/>
      <c r="B746" s="180"/>
      <c r="C746" s="257"/>
      <c r="D746" s="258"/>
      <c r="E746" s="2283"/>
      <c r="F746" s="72"/>
      <c r="G746" s="1749"/>
      <c r="H746" s="1750"/>
      <c r="I746" s="1750"/>
      <c r="J746" s="1750"/>
      <c r="K746" s="1750"/>
      <c r="L746" s="1750"/>
      <c r="M746" s="1750"/>
      <c r="N746" s="1750"/>
      <c r="O746" s="1750"/>
      <c r="P746" s="1750"/>
      <c r="Q746" s="1750"/>
      <c r="R746" s="1750"/>
      <c r="S746" s="1750"/>
      <c r="T746" s="1750"/>
      <c r="U746" s="1750"/>
      <c r="V746" s="1750"/>
      <c r="W746" s="1750"/>
      <c r="X746" s="1750"/>
      <c r="Y746" s="1750"/>
      <c r="Z746" s="1751"/>
      <c r="AA746" s="73"/>
      <c r="AB746" s="295"/>
      <c r="AC746" s="296"/>
      <c r="AD746" s="297"/>
    </row>
    <row r="747" spans="1:30">
      <c r="A747" s="81"/>
      <c r="B747" s="180"/>
      <c r="C747" s="257"/>
      <c r="D747" s="258"/>
      <c r="E747" s="2283"/>
      <c r="F747" s="72"/>
      <c r="G747" s="1749"/>
      <c r="H747" s="1750"/>
      <c r="I747" s="1750"/>
      <c r="J747" s="1750"/>
      <c r="K747" s="1750"/>
      <c r="L747" s="1750"/>
      <c r="M747" s="1750"/>
      <c r="N747" s="1750"/>
      <c r="O747" s="1750"/>
      <c r="P747" s="1750"/>
      <c r="Q747" s="1750"/>
      <c r="R747" s="1750"/>
      <c r="S747" s="1750"/>
      <c r="T747" s="1750"/>
      <c r="U747" s="1750"/>
      <c r="V747" s="1750"/>
      <c r="W747" s="1750"/>
      <c r="X747" s="1750"/>
      <c r="Y747" s="1750"/>
      <c r="Z747" s="1751"/>
      <c r="AA747" s="73"/>
      <c r="AB747" s="295"/>
      <c r="AC747" s="296"/>
      <c r="AD747" s="297"/>
    </row>
    <row r="748" spans="1:30">
      <c r="A748" s="81"/>
      <c r="B748" s="180"/>
      <c r="C748" s="257"/>
      <c r="D748" s="258"/>
      <c r="E748" s="2283"/>
      <c r="F748" s="72"/>
      <c r="G748" s="1749"/>
      <c r="H748" s="1750"/>
      <c r="I748" s="1750"/>
      <c r="J748" s="1750"/>
      <c r="K748" s="1750"/>
      <c r="L748" s="1750"/>
      <c r="M748" s="1750"/>
      <c r="N748" s="1750"/>
      <c r="O748" s="1750"/>
      <c r="P748" s="1750"/>
      <c r="Q748" s="1750"/>
      <c r="R748" s="1750"/>
      <c r="S748" s="1750"/>
      <c r="T748" s="1750"/>
      <c r="U748" s="1750"/>
      <c r="V748" s="1750"/>
      <c r="W748" s="1750"/>
      <c r="X748" s="1750"/>
      <c r="Y748" s="1750"/>
      <c r="Z748" s="1751"/>
      <c r="AA748" s="73"/>
      <c r="AB748" s="295"/>
      <c r="AC748" s="296"/>
      <c r="AD748" s="297"/>
    </row>
    <row r="749" spans="1:30">
      <c r="A749" s="81"/>
      <c r="B749" s="180"/>
      <c r="C749" s="257"/>
      <c r="D749" s="258"/>
      <c r="E749" s="2283"/>
      <c r="F749" s="72"/>
      <c r="G749" s="1749"/>
      <c r="H749" s="1750"/>
      <c r="I749" s="1750"/>
      <c r="J749" s="1750"/>
      <c r="K749" s="1750"/>
      <c r="L749" s="1750"/>
      <c r="M749" s="1750"/>
      <c r="N749" s="1750"/>
      <c r="O749" s="1750"/>
      <c r="P749" s="1750"/>
      <c r="Q749" s="1750"/>
      <c r="R749" s="1750"/>
      <c r="S749" s="1750"/>
      <c r="T749" s="1750"/>
      <c r="U749" s="1750"/>
      <c r="V749" s="1750"/>
      <c r="W749" s="1750"/>
      <c r="X749" s="1750"/>
      <c r="Y749" s="1750"/>
      <c r="Z749" s="1751"/>
      <c r="AA749" s="73"/>
      <c r="AB749" s="295"/>
      <c r="AC749" s="296"/>
      <c r="AD749" s="297"/>
    </row>
    <row r="750" spans="1:30">
      <c r="A750" s="81"/>
      <c r="B750" s="180"/>
      <c r="C750" s="257"/>
      <c r="D750" s="258"/>
      <c r="E750" s="2283"/>
      <c r="F750" s="72"/>
      <c r="G750" s="1752"/>
      <c r="H750" s="1753"/>
      <c r="I750" s="1753"/>
      <c r="J750" s="1753"/>
      <c r="K750" s="1753"/>
      <c r="L750" s="1753"/>
      <c r="M750" s="1753"/>
      <c r="N750" s="1753"/>
      <c r="O750" s="1753"/>
      <c r="P750" s="1753"/>
      <c r="Q750" s="1753"/>
      <c r="R750" s="1753"/>
      <c r="S750" s="1753"/>
      <c r="T750" s="1753"/>
      <c r="U750" s="1753"/>
      <c r="V750" s="1753"/>
      <c r="W750" s="1753"/>
      <c r="X750" s="1753"/>
      <c r="Y750" s="1753"/>
      <c r="Z750" s="1754"/>
      <c r="AA750" s="73"/>
      <c r="AB750" s="295"/>
      <c r="AC750" s="296"/>
      <c r="AD750" s="297"/>
    </row>
    <row r="751" spans="1:30" ht="13.5" customHeight="1">
      <c r="A751" s="81"/>
      <c r="B751" s="180"/>
      <c r="C751" s="257"/>
      <c r="D751" s="258"/>
      <c r="E751" s="2283" t="s">
        <v>961</v>
      </c>
      <c r="F751" s="72"/>
      <c r="G751" s="170"/>
      <c r="H751" s="170"/>
      <c r="I751" s="170"/>
      <c r="J751" s="170"/>
      <c r="K751" s="170"/>
      <c r="L751" s="170"/>
      <c r="M751" s="170"/>
      <c r="N751" s="170"/>
      <c r="O751" s="170"/>
      <c r="P751" s="170"/>
      <c r="Q751" s="170"/>
      <c r="R751" s="170"/>
      <c r="S751" s="170"/>
      <c r="T751" s="170"/>
      <c r="U751" s="170"/>
      <c r="V751" s="170"/>
      <c r="W751" s="170"/>
      <c r="X751" s="170"/>
      <c r="Y751" s="170"/>
      <c r="Z751" s="170"/>
      <c r="AA751" s="73"/>
      <c r="AB751" s="295"/>
      <c r="AC751" s="296"/>
      <c r="AD751" s="297"/>
    </row>
    <row r="752" spans="1:30">
      <c r="A752" s="81"/>
      <c r="B752" s="180"/>
      <c r="C752" s="257"/>
      <c r="D752" s="258"/>
      <c r="E752" s="2283"/>
      <c r="F752" s="72"/>
      <c r="G752" s="140"/>
      <c r="H752" s="140"/>
      <c r="I752" s="140"/>
      <c r="J752" s="140"/>
      <c r="K752" s="140"/>
      <c r="L752" s="140"/>
      <c r="M752" s="140"/>
      <c r="N752" s="140"/>
      <c r="O752" s="140"/>
      <c r="P752" s="140"/>
      <c r="Q752" s="140"/>
      <c r="R752" s="140"/>
      <c r="S752" s="140"/>
      <c r="T752" s="140"/>
      <c r="U752" s="140"/>
      <c r="V752" s="140"/>
      <c r="W752" s="140"/>
      <c r="X752" s="140"/>
      <c r="Y752" s="140"/>
      <c r="Z752" s="140"/>
      <c r="AA752" s="73"/>
      <c r="AB752" s="295"/>
      <c r="AC752" s="296"/>
      <c r="AD752" s="297"/>
    </row>
    <row r="753" spans="1:30">
      <c r="A753" s="81"/>
      <c r="B753" s="180"/>
      <c r="C753" s="257"/>
      <c r="D753" s="258"/>
      <c r="E753" s="2283"/>
      <c r="F753" s="72"/>
      <c r="AA753" s="73"/>
      <c r="AB753" s="295"/>
      <c r="AC753" s="296"/>
      <c r="AD753" s="297"/>
    </row>
    <row r="754" spans="1:30">
      <c r="A754" s="81"/>
      <c r="B754" s="180"/>
      <c r="C754" s="257"/>
      <c r="D754" s="258"/>
      <c r="E754" s="2283"/>
      <c r="F754" s="72"/>
      <c r="AA754" s="73"/>
      <c r="AB754" s="295"/>
      <c r="AC754" s="296"/>
      <c r="AD754" s="297"/>
    </row>
    <row r="755" spans="1:30" ht="6" customHeight="1">
      <c r="A755" s="169"/>
      <c r="B755" s="179"/>
      <c r="C755" s="262"/>
      <c r="D755" s="263"/>
      <c r="E755" s="373"/>
      <c r="F755" s="103"/>
      <c r="G755" s="84"/>
      <c r="H755" s="84"/>
      <c r="I755" s="84"/>
      <c r="J755" s="84"/>
      <c r="K755" s="84"/>
      <c r="L755" s="84"/>
      <c r="M755" s="84"/>
      <c r="N755" s="84"/>
      <c r="O755" s="84"/>
      <c r="P755" s="84"/>
      <c r="Q755" s="84"/>
      <c r="R755" s="84"/>
      <c r="S755" s="84"/>
      <c r="T755" s="84"/>
      <c r="U755" s="84"/>
      <c r="V755" s="84"/>
      <c r="W755" s="84"/>
      <c r="X755" s="84"/>
      <c r="Y755" s="84"/>
      <c r="Z755" s="84"/>
      <c r="AA755" s="108"/>
      <c r="AB755" s="300"/>
      <c r="AC755" s="301"/>
      <c r="AD755" s="302"/>
    </row>
    <row r="756" spans="1:30" ht="6" customHeight="1">
      <c r="A756" s="81"/>
      <c r="B756" s="180"/>
      <c r="C756" s="257"/>
      <c r="D756" s="258"/>
      <c r="E756" s="362"/>
      <c r="F756" s="416"/>
      <c r="AA756" s="73"/>
      <c r="AB756" s="295"/>
      <c r="AC756" s="296"/>
      <c r="AD756" s="297"/>
    </row>
    <row r="757" spans="1:30">
      <c r="A757" s="81"/>
      <c r="B757" s="180"/>
      <c r="C757" s="257"/>
      <c r="D757" s="258"/>
      <c r="E757" s="2261" t="s">
        <v>1028</v>
      </c>
      <c r="F757" s="72"/>
      <c r="AA757" s="73"/>
      <c r="AB757" s="295"/>
      <c r="AC757" s="296"/>
      <c r="AD757" s="297"/>
    </row>
    <row r="758" spans="1:30">
      <c r="A758" s="81"/>
      <c r="B758" s="180"/>
      <c r="C758" s="257"/>
      <c r="D758" s="258"/>
      <c r="E758" s="2261"/>
      <c r="F758" s="72"/>
      <c r="AA758" s="73"/>
      <c r="AB758" s="295"/>
      <c r="AC758" s="296"/>
      <c r="AD758" s="297"/>
    </row>
    <row r="759" spans="1:30">
      <c r="A759" s="81"/>
      <c r="B759" s="180"/>
      <c r="C759" s="257"/>
      <c r="D759" s="258"/>
      <c r="E759" s="2261"/>
      <c r="F759" s="72"/>
      <c r="AA759" s="73"/>
      <c r="AB759" s="295"/>
      <c r="AC759" s="296"/>
      <c r="AD759" s="297"/>
    </row>
    <row r="760" spans="1:30">
      <c r="A760" s="81"/>
      <c r="B760" s="180"/>
      <c r="C760" s="257"/>
      <c r="D760" s="258"/>
      <c r="E760" s="2261"/>
      <c r="F760" s="72"/>
      <c r="AA760" s="73"/>
      <c r="AB760" s="295"/>
      <c r="AC760" s="296"/>
      <c r="AD760" s="297"/>
    </row>
    <row r="761" spans="1:30">
      <c r="A761" s="81"/>
      <c r="B761" s="180"/>
      <c r="C761" s="257"/>
      <c r="D761" s="258"/>
      <c r="E761" s="2261"/>
      <c r="F761" s="72"/>
      <c r="AA761" s="73"/>
      <c r="AB761" s="295"/>
      <c r="AC761" s="296"/>
      <c r="AD761" s="297"/>
    </row>
    <row r="762" spans="1:30">
      <c r="A762" s="81"/>
      <c r="B762" s="180"/>
      <c r="C762" s="257"/>
      <c r="D762" s="258"/>
      <c r="E762" s="2261"/>
      <c r="F762" s="72"/>
      <c r="AA762" s="73"/>
      <c r="AB762" s="295"/>
      <c r="AC762" s="296"/>
      <c r="AD762" s="297"/>
    </row>
    <row r="763" spans="1:30">
      <c r="A763" s="81"/>
      <c r="B763" s="180"/>
      <c r="C763" s="257"/>
      <c r="D763" s="258"/>
      <c r="E763" s="2261"/>
      <c r="F763" s="72"/>
      <c r="AA763" s="73"/>
      <c r="AB763" s="295"/>
      <c r="AC763" s="296"/>
      <c r="AD763" s="297"/>
    </row>
    <row r="764" spans="1:30">
      <c r="A764" s="81"/>
      <c r="B764" s="180"/>
      <c r="C764" s="257"/>
      <c r="D764" s="258"/>
      <c r="E764" s="2261"/>
      <c r="F764" s="72"/>
      <c r="AA764" s="73"/>
      <c r="AB764" s="295"/>
      <c r="AC764" s="296"/>
      <c r="AD764" s="297"/>
    </row>
    <row r="765" spans="1:30">
      <c r="A765" s="81"/>
      <c r="B765" s="180"/>
      <c r="C765" s="257"/>
      <c r="D765" s="258"/>
      <c r="E765" s="2261"/>
      <c r="F765" s="72"/>
      <c r="AA765" s="73"/>
      <c r="AB765" s="295"/>
      <c r="AC765" s="296"/>
      <c r="AD765" s="297"/>
    </row>
    <row r="766" spans="1:30" ht="13.2" customHeight="1">
      <c r="A766" s="81"/>
      <c r="B766" s="180"/>
      <c r="C766" s="257"/>
      <c r="D766" s="258"/>
      <c r="E766" s="2283" t="s">
        <v>720</v>
      </c>
      <c r="F766" s="72"/>
      <c r="AA766" s="73"/>
      <c r="AB766" s="295"/>
      <c r="AC766" s="296"/>
      <c r="AD766" s="297"/>
    </row>
    <row r="767" spans="1:30">
      <c r="A767" s="81"/>
      <c r="B767" s="180"/>
      <c r="C767" s="257"/>
      <c r="D767" s="258"/>
      <c r="E767" s="2283"/>
      <c r="F767" s="72"/>
      <c r="AA767" s="73"/>
      <c r="AB767" s="295"/>
      <c r="AC767" s="296"/>
      <c r="AD767" s="297"/>
    </row>
    <row r="768" spans="1:30">
      <c r="A768" s="81"/>
      <c r="B768" s="180"/>
      <c r="C768" s="257"/>
      <c r="D768" s="258"/>
      <c r="E768" s="2283"/>
      <c r="F768" s="72"/>
      <c r="AA768" s="73"/>
      <c r="AB768" s="295"/>
      <c r="AC768" s="296"/>
      <c r="AD768" s="297"/>
    </row>
    <row r="769" spans="1:30">
      <c r="A769" s="81"/>
      <c r="B769" s="180"/>
      <c r="C769" s="257"/>
      <c r="D769" s="258"/>
      <c r="E769" s="2283"/>
      <c r="F769" s="72"/>
      <c r="AA769" s="73"/>
      <c r="AB769" s="295"/>
      <c r="AC769" s="296"/>
      <c r="AD769" s="297"/>
    </row>
    <row r="770" spans="1:30">
      <c r="A770" s="81"/>
      <c r="B770" s="180"/>
      <c r="C770" s="257"/>
      <c r="D770" s="258"/>
      <c r="E770" s="2283"/>
      <c r="F770" s="72"/>
      <c r="AA770" s="73"/>
      <c r="AB770" s="295"/>
      <c r="AC770" s="296"/>
      <c r="AD770" s="297"/>
    </row>
    <row r="771" spans="1:30">
      <c r="A771" s="81"/>
      <c r="B771" s="180"/>
      <c r="C771" s="257"/>
      <c r="D771" s="258"/>
      <c r="E771" s="2283"/>
      <c r="F771" s="72"/>
      <c r="AA771" s="73"/>
      <c r="AB771" s="295"/>
      <c r="AC771" s="296"/>
      <c r="AD771" s="297"/>
    </row>
    <row r="772" spans="1:30">
      <c r="A772" s="81"/>
      <c r="B772" s="180"/>
      <c r="C772" s="257"/>
      <c r="D772" s="258"/>
      <c r="E772" s="2283"/>
      <c r="F772" s="72"/>
      <c r="AA772" s="73"/>
      <c r="AB772" s="295"/>
      <c r="AC772" s="296"/>
      <c r="AD772" s="297"/>
    </row>
    <row r="773" spans="1:30">
      <c r="A773" s="81"/>
      <c r="B773" s="180"/>
      <c r="C773" s="257"/>
      <c r="D773" s="258"/>
      <c r="E773" s="2283"/>
      <c r="F773" s="72"/>
      <c r="AA773" s="73"/>
      <c r="AB773" s="295"/>
      <c r="AC773" s="296"/>
      <c r="AD773" s="297"/>
    </row>
    <row r="774" spans="1:30">
      <c r="A774" s="81"/>
      <c r="B774" s="180"/>
      <c r="C774" s="257"/>
      <c r="D774" s="258"/>
      <c r="E774" s="2283"/>
      <c r="F774" s="72"/>
      <c r="AA774" s="73"/>
      <c r="AB774" s="295"/>
      <c r="AC774" s="296"/>
      <c r="AD774" s="297"/>
    </row>
    <row r="775" spans="1:30">
      <c r="A775" s="81"/>
      <c r="B775" s="180"/>
      <c r="C775" s="257"/>
      <c r="D775" s="258"/>
      <c r="E775" s="2063" t="s">
        <v>1102</v>
      </c>
      <c r="F775" s="72"/>
      <c r="AA775" s="73"/>
      <c r="AB775" s="295"/>
      <c r="AC775" s="296"/>
      <c r="AD775" s="297"/>
    </row>
    <row r="776" spans="1:30">
      <c r="A776" s="81"/>
      <c r="B776" s="180"/>
      <c r="C776" s="257"/>
      <c r="D776" s="258"/>
      <c r="E776" s="2063"/>
      <c r="F776" s="72"/>
      <c r="AA776" s="73"/>
      <c r="AB776" s="295"/>
      <c r="AC776" s="296"/>
      <c r="AD776" s="297"/>
    </row>
    <row r="777" spans="1:30">
      <c r="A777" s="81"/>
      <c r="B777" s="180"/>
      <c r="C777" s="257"/>
      <c r="D777" s="258"/>
      <c r="E777" s="2063"/>
      <c r="F777" s="72"/>
      <c r="AA777" s="73"/>
      <c r="AB777" s="295"/>
      <c r="AC777" s="296"/>
      <c r="AD777" s="297"/>
    </row>
    <row r="778" spans="1:30">
      <c r="A778" s="81"/>
      <c r="B778" s="180"/>
      <c r="C778" s="257"/>
      <c r="D778" s="258"/>
      <c r="E778" s="2063"/>
      <c r="F778" s="72"/>
      <c r="AA778" s="73"/>
      <c r="AB778" s="295"/>
      <c r="AC778" s="296"/>
      <c r="AD778" s="297"/>
    </row>
    <row r="779" spans="1:30">
      <c r="A779" s="81"/>
      <c r="B779" s="180"/>
      <c r="C779" s="257"/>
      <c r="D779" s="258"/>
      <c r="E779" s="2063"/>
      <c r="F779" s="72"/>
      <c r="AA779" s="73"/>
      <c r="AB779" s="295"/>
      <c r="AC779" s="296"/>
      <c r="AD779" s="297"/>
    </row>
    <row r="780" spans="1:30">
      <c r="A780" s="81"/>
      <c r="B780" s="180"/>
      <c r="C780" s="257"/>
      <c r="D780" s="258"/>
      <c r="E780" s="2063"/>
      <c r="F780" s="72"/>
      <c r="AA780" s="73"/>
      <c r="AB780" s="295"/>
      <c r="AC780" s="296"/>
      <c r="AD780" s="297"/>
    </row>
    <row r="781" spans="1:30">
      <c r="A781" s="81"/>
      <c r="B781" s="180"/>
      <c r="C781" s="257"/>
      <c r="D781" s="258"/>
      <c r="E781" s="2063"/>
      <c r="F781" s="72"/>
      <c r="AA781" s="73"/>
      <c r="AB781" s="295"/>
      <c r="AC781" s="296"/>
      <c r="AD781" s="297"/>
    </row>
    <row r="782" spans="1:30">
      <c r="A782" s="81"/>
      <c r="B782" s="180"/>
      <c r="C782" s="257"/>
      <c r="D782" s="258"/>
      <c r="E782" s="2063"/>
      <c r="F782" s="72"/>
      <c r="AA782" s="73"/>
      <c r="AB782" s="295"/>
      <c r="AC782" s="296"/>
      <c r="AD782" s="297"/>
    </row>
    <row r="783" spans="1:30">
      <c r="A783" s="81"/>
      <c r="B783" s="180"/>
      <c r="C783" s="257"/>
      <c r="D783" s="258"/>
      <c r="E783" s="2063"/>
      <c r="F783" s="72"/>
      <c r="AA783" s="73"/>
      <c r="AB783" s="295"/>
      <c r="AC783" s="296"/>
      <c r="AD783" s="297"/>
    </row>
    <row r="784" spans="1:30" ht="13.2" customHeight="1">
      <c r="A784" s="81"/>
      <c r="B784" s="180"/>
      <c r="C784" s="257"/>
      <c r="D784" s="258"/>
      <c r="E784" s="1085" t="s">
        <v>1460</v>
      </c>
      <c r="F784" s="72"/>
      <c r="AA784" s="73"/>
      <c r="AB784" s="295"/>
      <c r="AC784" s="296"/>
      <c r="AD784" s="297"/>
    </row>
    <row r="785" spans="1:30">
      <c r="A785" s="81"/>
      <c r="B785" s="180"/>
      <c r="C785" s="257"/>
      <c r="D785" s="258"/>
      <c r="E785" s="1085"/>
      <c r="F785" s="72"/>
      <c r="AA785" s="73"/>
      <c r="AB785" s="295"/>
      <c r="AC785" s="296"/>
      <c r="AD785" s="297"/>
    </row>
    <row r="786" spans="1:30">
      <c r="A786" s="169"/>
      <c r="B786" s="179"/>
      <c r="C786" s="262"/>
      <c r="D786" s="263"/>
      <c r="E786" s="373"/>
      <c r="F786" s="103"/>
      <c r="G786" s="84"/>
      <c r="H786" s="84"/>
      <c r="I786" s="84"/>
      <c r="J786" s="84"/>
      <c r="K786" s="84"/>
      <c r="L786" s="84"/>
      <c r="M786" s="84"/>
      <c r="N786" s="84"/>
      <c r="O786" s="84"/>
      <c r="P786" s="84"/>
      <c r="Q786" s="84"/>
      <c r="R786" s="84"/>
      <c r="S786" s="84"/>
      <c r="T786" s="84"/>
      <c r="U786" s="84"/>
      <c r="V786" s="84"/>
      <c r="W786" s="84"/>
      <c r="X786" s="84"/>
      <c r="Y786" s="84"/>
      <c r="Z786" s="84"/>
      <c r="AA786" s="108"/>
      <c r="AB786" s="300"/>
      <c r="AC786" s="301"/>
      <c r="AD786" s="302"/>
    </row>
    <row r="787" spans="1:30" ht="6" customHeight="1">
      <c r="A787" s="81"/>
      <c r="B787" s="180"/>
      <c r="C787" s="257"/>
      <c r="D787" s="258"/>
      <c r="E787" s="81"/>
      <c r="F787" s="72"/>
      <c r="AA787" s="73"/>
      <c r="AB787" s="295"/>
      <c r="AC787" s="296"/>
      <c r="AD787" s="297"/>
    </row>
    <row r="788" spans="1:30" ht="13.5" customHeight="1">
      <c r="A788" s="81"/>
      <c r="B788" s="180">
        <v>27</v>
      </c>
      <c r="C788" s="1301" t="s">
        <v>881</v>
      </c>
      <c r="D788" s="1504" t="s">
        <v>866</v>
      </c>
      <c r="E788" s="1085" t="s">
        <v>962</v>
      </c>
      <c r="F788" s="72"/>
      <c r="G788" s="1096" t="s">
        <v>114</v>
      </c>
      <c r="H788" s="1096"/>
      <c r="I788" s="1096"/>
      <c r="J788" s="1096"/>
      <c r="K788" s="1096"/>
      <c r="L788" s="1096"/>
      <c r="M788" s="1906"/>
      <c r="N788" s="1174" t="s">
        <v>668</v>
      </c>
      <c r="O788" s="1175"/>
      <c r="P788" s="1175"/>
      <c r="Q788" s="1175"/>
      <c r="R788" s="1175"/>
      <c r="S788" s="1175"/>
      <c r="T788" s="1175"/>
      <c r="U788" s="1175"/>
      <c r="V788" s="1176"/>
      <c r="W788" s="140"/>
      <c r="X788" s="140"/>
      <c r="Y788" s="140"/>
      <c r="Z788" s="140"/>
      <c r="AA788" s="73"/>
      <c r="AB788" s="2101" t="s">
        <v>885</v>
      </c>
      <c r="AC788" s="2102"/>
      <c r="AD788" s="2103"/>
    </row>
    <row r="789" spans="1:30">
      <c r="A789" s="81"/>
      <c r="B789" s="214"/>
      <c r="C789" s="1301"/>
      <c r="D789" s="1504"/>
      <c r="E789" s="1085"/>
      <c r="F789" s="72"/>
      <c r="G789" s="1096"/>
      <c r="H789" s="1096"/>
      <c r="I789" s="1096"/>
      <c r="J789" s="1096"/>
      <c r="K789" s="1096"/>
      <c r="L789" s="1096"/>
      <c r="M789" s="1906"/>
      <c r="N789" s="1177"/>
      <c r="O789" s="1178"/>
      <c r="P789" s="1178"/>
      <c r="Q789" s="1178"/>
      <c r="R789" s="1178"/>
      <c r="S789" s="1178"/>
      <c r="T789" s="1178"/>
      <c r="U789" s="1178"/>
      <c r="V789" s="1179"/>
      <c r="W789" s="140"/>
      <c r="X789" s="140"/>
      <c r="Y789" s="140"/>
      <c r="Z789" s="140"/>
      <c r="AA789" s="73"/>
      <c r="AB789" s="2101"/>
      <c r="AC789" s="2102"/>
      <c r="AD789" s="2103"/>
    </row>
    <row r="790" spans="1:30">
      <c r="A790" s="81"/>
      <c r="B790" s="214"/>
      <c r="C790" s="1301"/>
      <c r="D790" s="1504"/>
      <c r="E790" s="1085"/>
      <c r="F790" s="72"/>
      <c r="G790" s="140"/>
      <c r="H790" s="140"/>
      <c r="I790" s="140"/>
      <c r="J790" s="140"/>
      <c r="K790" s="140"/>
      <c r="L790" s="140"/>
      <c r="M790" s="140"/>
      <c r="N790" s="140"/>
      <c r="O790" s="140"/>
      <c r="P790" s="140"/>
      <c r="Q790" s="140"/>
      <c r="R790" s="140"/>
      <c r="S790" s="140"/>
      <c r="T790" s="140"/>
      <c r="U790" s="140"/>
      <c r="V790" s="140"/>
      <c r="W790" s="140"/>
      <c r="X790" s="140"/>
      <c r="Y790" s="140"/>
      <c r="Z790" s="140"/>
      <c r="AA790" s="73"/>
      <c r="AB790" s="2101"/>
      <c r="AC790" s="2102"/>
      <c r="AD790" s="2103"/>
    </row>
    <row r="791" spans="1:30">
      <c r="A791" s="81"/>
      <c r="B791" s="214"/>
      <c r="C791" s="257"/>
      <c r="D791" s="258"/>
      <c r="E791" s="1085"/>
      <c r="F791" s="72"/>
      <c r="N791" s="140"/>
      <c r="O791" s="140"/>
      <c r="P791" s="140"/>
      <c r="Q791" s="140"/>
      <c r="R791" s="140"/>
      <c r="S791" s="140"/>
      <c r="T791" s="140"/>
      <c r="U791" s="140"/>
      <c r="V791" s="140"/>
      <c r="W791" s="140"/>
      <c r="X791" s="140"/>
      <c r="Y791" s="140"/>
      <c r="Z791" s="140"/>
      <c r="AA791" s="73"/>
      <c r="AB791" s="295"/>
      <c r="AC791" s="296"/>
      <c r="AD791" s="297"/>
    </row>
    <row r="792" spans="1:30">
      <c r="A792" s="81"/>
      <c r="B792" s="214"/>
      <c r="C792" s="257"/>
      <c r="D792" s="258"/>
      <c r="E792" s="1085"/>
      <c r="F792" s="72"/>
      <c r="N792" s="140"/>
      <c r="O792" s="140"/>
      <c r="P792" s="140"/>
      <c r="Q792" s="140"/>
      <c r="R792" s="140"/>
      <c r="S792" s="140"/>
      <c r="T792" s="140"/>
      <c r="U792" s="140"/>
      <c r="V792" s="140"/>
      <c r="W792" s="140"/>
      <c r="X792" s="140"/>
      <c r="Y792" s="140"/>
      <c r="Z792" s="140"/>
      <c r="AA792" s="73"/>
      <c r="AB792" s="295"/>
      <c r="AC792" s="296"/>
      <c r="AD792" s="297"/>
    </row>
    <row r="793" spans="1:30">
      <c r="A793" s="81"/>
      <c r="B793" s="214"/>
      <c r="C793" s="257"/>
      <c r="D793" s="258"/>
      <c r="E793" s="1085"/>
      <c r="F793" s="72"/>
      <c r="G793" s="140"/>
      <c r="H793" s="140"/>
      <c r="I793" s="140"/>
      <c r="J793" s="140"/>
      <c r="K793" s="140"/>
      <c r="L793" s="140"/>
      <c r="M793" s="140"/>
      <c r="N793" s="140"/>
      <c r="O793" s="140"/>
      <c r="P793" s="140"/>
      <c r="Q793" s="140"/>
      <c r="R793" s="140"/>
      <c r="S793" s="140"/>
      <c r="T793" s="140"/>
      <c r="U793" s="140"/>
      <c r="V793" s="140"/>
      <c r="W793" s="140"/>
      <c r="X793" s="140"/>
      <c r="Y793" s="140"/>
      <c r="Z793" s="140"/>
      <c r="AA793" s="73"/>
      <c r="AB793" s="295"/>
      <c r="AC793" s="296"/>
      <c r="AD793" s="297"/>
    </row>
    <row r="794" spans="1:30">
      <c r="A794" s="81"/>
      <c r="B794" s="214"/>
      <c r="C794" s="257"/>
      <c r="D794" s="258"/>
      <c r="E794" s="81"/>
      <c r="F794" s="72"/>
      <c r="G794" s="246"/>
      <c r="H794" s="246"/>
      <c r="I794" s="307"/>
      <c r="J794" s="307"/>
      <c r="K794" s="307"/>
      <c r="L794" s="307"/>
      <c r="M794" s="307"/>
      <c r="N794" s="307"/>
      <c r="O794" s="307"/>
      <c r="P794" s="307"/>
      <c r="Q794" s="307"/>
      <c r="R794" s="307"/>
      <c r="S794" s="307"/>
      <c r="T794" s="307"/>
      <c r="U794" s="307"/>
      <c r="V794" s="307"/>
      <c r="W794" s="307"/>
      <c r="X794" s="307"/>
      <c r="Y794" s="307"/>
      <c r="Z794" s="307"/>
      <c r="AB794" s="283"/>
      <c r="AC794" s="284"/>
      <c r="AD794" s="285"/>
    </row>
    <row r="795" spans="1:30" ht="13.5" customHeight="1">
      <c r="A795" s="1085" t="s">
        <v>744</v>
      </c>
      <c r="B795" s="2028">
        <v>28</v>
      </c>
      <c r="C795" s="1301" t="s">
        <v>882</v>
      </c>
      <c r="D795" s="2029" t="s">
        <v>867</v>
      </c>
      <c r="E795" s="1085" t="s">
        <v>963</v>
      </c>
      <c r="F795" s="72"/>
      <c r="G795" s="1096" t="s">
        <v>114</v>
      </c>
      <c r="H795" s="1096"/>
      <c r="I795" s="1096"/>
      <c r="J795" s="1096"/>
      <c r="K795" s="1096"/>
      <c r="L795" s="1096"/>
      <c r="M795" s="1906"/>
      <c r="N795" s="1174" t="s">
        <v>642</v>
      </c>
      <c r="O795" s="1175"/>
      <c r="P795" s="1175"/>
      <c r="Q795" s="1175"/>
      <c r="R795" s="1175"/>
      <c r="S795" s="1175"/>
      <c r="T795" s="1175"/>
      <c r="U795" s="1175"/>
      <c r="V795" s="1176"/>
      <c r="W795" s="140"/>
      <c r="X795" s="140"/>
      <c r="Y795" s="140"/>
      <c r="Z795" s="140"/>
      <c r="AA795" s="73"/>
      <c r="AB795" s="2101" t="s">
        <v>885</v>
      </c>
      <c r="AC795" s="2102"/>
      <c r="AD795" s="2103"/>
    </row>
    <row r="796" spans="1:30">
      <c r="A796" s="1085"/>
      <c r="B796" s="2028"/>
      <c r="C796" s="1301"/>
      <c r="D796" s="2029"/>
      <c r="E796" s="1085"/>
      <c r="F796" s="72"/>
      <c r="G796" s="1096"/>
      <c r="H796" s="1096"/>
      <c r="I796" s="1096"/>
      <c r="J796" s="1096"/>
      <c r="K796" s="1096"/>
      <c r="L796" s="1096"/>
      <c r="M796" s="1906"/>
      <c r="N796" s="1177"/>
      <c r="O796" s="1178"/>
      <c r="P796" s="1178"/>
      <c r="Q796" s="1178"/>
      <c r="R796" s="1178"/>
      <c r="S796" s="1178"/>
      <c r="T796" s="1178"/>
      <c r="U796" s="1178"/>
      <c r="V796" s="1179"/>
      <c r="W796" s="140"/>
      <c r="X796" s="140"/>
      <c r="Y796" s="140"/>
      <c r="Z796" s="140"/>
      <c r="AA796" s="73"/>
      <c r="AB796" s="2101"/>
      <c r="AC796" s="2102"/>
      <c r="AD796" s="2103"/>
    </row>
    <row r="797" spans="1:30">
      <c r="A797" s="1085"/>
      <c r="B797" s="2028"/>
      <c r="C797" s="1301"/>
      <c r="D797" s="2029"/>
      <c r="E797" s="1085"/>
      <c r="F797" s="72"/>
      <c r="G797" s="140"/>
      <c r="H797" s="140"/>
      <c r="I797" s="140"/>
      <c r="J797" s="140"/>
      <c r="K797" s="140"/>
      <c r="L797" s="140"/>
      <c r="M797" s="140"/>
      <c r="N797" s="278" t="s">
        <v>643</v>
      </c>
      <c r="O797" s="140"/>
      <c r="P797" s="140"/>
      <c r="Q797" s="140"/>
      <c r="R797" s="140"/>
      <c r="S797" s="140"/>
      <c r="T797" s="140"/>
      <c r="U797" s="140"/>
      <c r="V797" s="140"/>
      <c r="W797" s="140"/>
      <c r="X797" s="140"/>
      <c r="Y797" s="140"/>
      <c r="Z797" s="140"/>
      <c r="AA797" s="73"/>
      <c r="AB797" s="2101"/>
      <c r="AC797" s="2102"/>
      <c r="AD797" s="2103"/>
    </row>
    <row r="798" spans="1:30" ht="13.8" thickBot="1">
      <c r="A798" s="1085"/>
      <c r="B798" s="2028"/>
      <c r="C798" s="1301"/>
      <c r="D798" s="2029"/>
      <c r="E798" s="1085"/>
      <c r="F798" s="72"/>
      <c r="G798" s="137"/>
      <c r="H798" s="137"/>
      <c r="I798" s="137"/>
      <c r="J798" s="137"/>
      <c r="K798" s="137"/>
      <c r="L798" s="137"/>
      <c r="M798" s="137"/>
      <c r="N798" s="137"/>
      <c r="O798" s="137"/>
      <c r="P798" s="137"/>
      <c r="Q798" s="137"/>
      <c r="R798" s="137"/>
      <c r="S798" s="137"/>
      <c r="T798" s="137"/>
      <c r="U798" s="137"/>
      <c r="V798" s="137"/>
      <c r="W798" s="137"/>
      <c r="X798" s="137"/>
      <c r="Y798" s="137"/>
      <c r="Z798" s="137"/>
      <c r="AA798" s="73"/>
      <c r="AB798" s="295"/>
      <c r="AC798" s="296"/>
      <c r="AD798" s="297"/>
    </row>
    <row r="799" spans="1:30" ht="13.8" thickBot="1">
      <c r="A799" s="1085"/>
      <c r="B799" s="2028"/>
      <c r="C799" s="1301"/>
      <c r="D799" s="2029"/>
      <c r="E799" s="1085"/>
      <c r="F799" s="72"/>
      <c r="G799" s="2201" t="s">
        <v>907</v>
      </c>
      <c r="H799" s="2201"/>
      <c r="I799" s="2201"/>
      <c r="J799" s="2201"/>
      <c r="K799" s="2201"/>
      <c r="L799" s="2201"/>
      <c r="M799" s="2201"/>
      <c r="N799" s="2201"/>
      <c r="O799" s="2201"/>
      <c r="P799" s="2201"/>
      <c r="Q799" s="2201"/>
      <c r="R799" s="2201"/>
      <c r="S799" s="2201"/>
      <c r="T799" s="2201"/>
      <c r="U799" s="2202"/>
      <c r="V799" s="2203"/>
      <c r="W799" s="2204"/>
      <c r="X799" s="2204"/>
      <c r="Y799" s="2204"/>
      <c r="Z799" s="2205"/>
      <c r="AA799" s="73"/>
      <c r="AB799" s="295"/>
      <c r="AC799" s="296"/>
      <c r="AD799" s="297"/>
    </row>
    <row r="800" spans="1:30" ht="13.8" thickBot="1">
      <c r="A800" s="1085"/>
      <c r="B800" s="2028"/>
      <c r="C800" s="1301"/>
      <c r="D800" s="2029"/>
      <c r="E800" s="1085"/>
      <c r="F800" s="72"/>
      <c r="G800" s="137"/>
      <c r="H800" s="137"/>
      <c r="I800" s="137"/>
      <c r="J800" s="137"/>
      <c r="K800" s="137"/>
      <c r="L800" s="137"/>
      <c r="M800" s="137"/>
      <c r="N800" s="137"/>
      <c r="O800" s="137"/>
      <c r="P800" s="137"/>
      <c r="Q800" s="137"/>
      <c r="R800" s="137"/>
      <c r="S800" s="137"/>
      <c r="T800" s="137"/>
      <c r="U800" s="137"/>
      <c r="V800" s="137"/>
      <c r="W800" s="137"/>
      <c r="X800" s="137"/>
      <c r="Y800" s="137"/>
      <c r="Z800" s="137"/>
      <c r="AA800" s="73"/>
      <c r="AB800" s="295"/>
      <c r="AC800" s="296"/>
      <c r="AD800" s="297"/>
    </row>
    <row r="801" spans="1:30" ht="13.8" thickBot="1">
      <c r="A801" s="1085"/>
      <c r="B801" s="2028"/>
      <c r="C801" s="1301"/>
      <c r="D801" s="2029"/>
      <c r="E801" s="1085"/>
      <c r="F801" s="72"/>
      <c r="G801" s="1459" t="s">
        <v>714</v>
      </c>
      <c r="H801" s="1460"/>
      <c r="I801" s="1460"/>
      <c r="J801" s="1460"/>
      <c r="K801" s="1460"/>
      <c r="L801" s="1460"/>
      <c r="M801" s="1460"/>
      <c r="N801" s="1460"/>
      <c r="O801" s="2287"/>
      <c r="P801" s="2119" t="str">
        <f>IFERROR(管理運営!O82+管理運営!O83+管理運営!O84,"")</f>
        <v/>
      </c>
      <c r="Q801" s="2138"/>
      <c r="R801" s="2120"/>
      <c r="S801" s="286" t="s">
        <v>232</v>
      </c>
      <c r="T801" s="137"/>
      <c r="U801" s="137"/>
      <c r="V801" s="137"/>
      <c r="W801" s="137"/>
      <c r="X801" s="137"/>
      <c r="Y801" s="137"/>
      <c r="Z801" s="137"/>
      <c r="AA801" s="73"/>
      <c r="AB801" s="295"/>
      <c r="AC801" s="296"/>
      <c r="AD801" s="297"/>
    </row>
    <row r="802" spans="1:30">
      <c r="A802" s="81"/>
      <c r="B802" s="180"/>
      <c r="C802" s="257"/>
      <c r="D802" s="258"/>
      <c r="E802" s="81"/>
      <c r="F802" s="72"/>
      <c r="G802" s="2139"/>
      <c r="H802" s="2140"/>
      <c r="I802" s="2135" t="s">
        <v>623</v>
      </c>
      <c r="J802" s="2136"/>
      <c r="K802" s="2136"/>
      <c r="L802" s="2136"/>
      <c r="M802" s="2136"/>
      <c r="N802" s="2136"/>
      <c r="O802" s="2165"/>
      <c r="P802" s="137"/>
      <c r="Q802" s="137"/>
      <c r="R802" s="137"/>
      <c r="S802" s="98"/>
      <c r="T802" s="137"/>
      <c r="U802" s="137"/>
      <c r="V802" s="137"/>
      <c r="W802" s="137"/>
      <c r="X802" s="137"/>
      <c r="Y802" s="137"/>
      <c r="Z802" s="137"/>
      <c r="AA802" s="73"/>
      <c r="AB802" s="295"/>
      <c r="AC802" s="296"/>
      <c r="AD802" s="297"/>
    </row>
    <row r="803" spans="1:30">
      <c r="A803" s="81"/>
      <c r="B803" s="180"/>
      <c r="C803" s="257"/>
      <c r="D803" s="258"/>
      <c r="E803" s="81"/>
      <c r="F803" s="72"/>
      <c r="W803" s="137"/>
      <c r="X803" s="137"/>
      <c r="Y803" s="137"/>
      <c r="Z803" s="137"/>
      <c r="AA803" s="73"/>
      <c r="AB803" s="295"/>
      <c r="AC803" s="296"/>
      <c r="AD803" s="297"/>
    </row>
    <row r="804" spans="1:30">
      <c r="A804" s="81"/>
      <c r="B804" s="180"/>
      <c r="C804" s="257"/>
      <c r="D804" s="258"/>
      <c r="E804" s="81"/>
      <c r="F804" s="72"/>
      <c r="W804" s="137"/>
      <c r="X804" s="137"/>
      <c r="Y804" s="137"/>
      <c r="Z804" s="137"/>
      <c r="AA804" s="73"/>
      <c r="AB804" s="295"/>
      <c r="AC804" s="296"/>
      <c r="AD804" s="297"/>
    </row>
    <row r="805" spans="1:30" ht="13.5" customHeight="1">
      <c r="A805" s="81"/>
      <c r="B805" s="2028">
        <v>29</v>
      </c>
      <c r="C805" s="2245" t="s">
        <v>883</v>
      </c>
      <c r="D805" s="2247" t="s">
        <v>869</v>
      </c>
      <c r="E805" s="1085" t="s">
        <v>1461</v>
      </c>
      <c r="F805" s="72"/>
      <c r="G805" s="1096" t="s">
        <v>114</v>
      </c>
      <c r="H805" s="1096"/>
      <c r="I805" s="1096"/>
      <c r="J805" s="1096"/>
      <c r="K805" s="1096"/>
      <c r="L805" s="1096"/>
      <c r="M805" s="1906"/>
      <c r="N805" s="1174" t="s">
        <v>642</v>
      </c>
      <c r="O805" s="1175"/>
      <c r="P805" s="1175"/>
      <c r="Q805" s="1175"/>
      <c r="R805" s="1175"/>
      <c r="S805" s="1175"/>
      <c r="T805" s="1175"/>
      <c r="U805" s="1175"/>
      <c r="V805" s="1176"/>
      <c r="W805" s="137"/>
      <c r="X805" s="137"/>
      <c r="Y805" s="137"/>
      <c r="Z805" s="137"/>
      <c r="AA805" s="73"/>
      <c r="AB805" s="2101" t="s">
        <v>885</v>
      </c>
      <c r="AC805" s="2102"/>
      <c r="AD805" s="2103"/>
    </row>
    <row r="806" spans="1:30">
      <c r="A806" s="81"/>
      <c r="B806" s="2028"/>
      <c r="C806" s="2245"/>
      <c r="D806" s="2247"/>
      <c r="E806" s="1085"/>
      <c r="F806" s="72"/>
      <c r="G806" s="1096"/>
      <c r="H806" s="1096"/>
      <c r="I806" s="1096"/>
      <c r="J806" s="1096"/>
      <c r="K806" s="1096"/>
      <c r="L806" s="1096"/>
      <c r="M806" s="1906"/>
      <c r="N806" s="1177"/>
      <c r="O806" s="1178"/>
      <c r="P806" s="1178"/>
      <c r="Q806" s="1178"/>
      <c r="R806" s="1178"/>
      <c r="S806" s="1178"/>
      <c r="T806" s="1178"/>
      <c r="U806" s="1178"/>
      <c r="V806" s="1179"/>
      <c r="W806" s="137"/>
      <c r="X806" s="137"/>
      <c r="Y806" s="137"/>
      <c r="Z806" s="137"/>
      <c r="AA806" s="73"/>
      <c r="AB806" s="2101"/>
      <c r="AC806" s="2102"/>
      <c r="AD806" s="2103"/>
    </row>
    <row r="807" spans="1:30" ht="13.8" thickBot="1">
      <c r="A807" s="81"/>
      <c r="B807" s="2028"/>
      <c r="C807" s="2245"/>
      <c r="D807" s="2247"/>
      <c r="E807" s="1085"/>
      <c r="F807" s="72"/>
      <c r="W807" s="137"/>
      <c r="X807" s="137"/>
      <c r="Y807" s="137"/>
      <c r="Z807" s="137"/>
      <c r="AA807" s="73"/>
      <c r="AB807" s="2101"/>
      <c r="AC807" s="2102"/>
      <c r="AD807" s="2103"/>
    </row>
    <row r="808" spans="1:30" ht="13.8" thickBot="1">
      <c r="A808" s="81"/>
      <c r="B808" s="2028"/>
      <c r="C808" s="2245"/>
      <c r="D808" s="2247"/>
      <c r="E808" s="1085"/>
      <c r="F808" s="72"/>
      <c r="G808" s="2201" t="s">
        <v>908</v>
      </c>
      <c r="H808" s="2201"/>
      <c r="I808" s="2201"/>
      <c r="J808" s="2201"/>
      <c r="K808" s="2201"/>
      <c r="L808" s="2201"/>
      <c r="M808" s="2201"/>
      <c r="N808" s="2201"/>
      <c r="O808" s="2201"/>
      <c r="P808" s="2201"/>
      <c r="Q808" s="2201"/>
      <c r="R808" s="2201"/>
      <c r="S808" s="2201"/>
      <c r="T808" s="2201"/>
      <c r="U808" s="2202"/>
      <c r="V808" s="2203"/>
      <c r="W808" s="2204"/>
      <c r="X808" s="2204"/>
      <c r="Y808" s="2204"/>
      <c r="Z808" s="2205"/>
      <c r="AA808" s="73"/>
      <c r="AB808" s="295"/>
      <c r="AC808" s="296"/>
      <c r="AD808" s="297"/>
    </row>
    <row r="809" spans="1:30" ht="13.8" thickBot="1">
      <c r="A809" s="81"/>
      <c r="B809" s="2028"/>
      <c r="C809" s="2245"/>
      <c r="D809" s="2247"/>
      <c r="E809" s="1085"/>
      <c r="F809" s="72"/>
      <c r="W809" s="137"/>
      <c r="X809" s="137"/>
      <c r="Y809" s="137"/>
      <c r="Z809" s="137"/>
      <c r="AA809" s="73"/>
      <c r="AB809" s="295"/>
      <c r="AC809" s="296"/>
      <c r="AD809" s="297"/>
    </row>
    <row r="810" spans="1:30" ht="13.8" thickBot="1">
      <c r="A810" s="81"/>
      <c r="B810" s="2028"/>
      <c r="C810" s="2245"/>
      <c r="D810" s="2247"/>
      <c r="E810" s="1085"/>
      <c r="F810" s="72"/>
      <c r="G810" s="1597" t="s">
        <v>763</v>
      </c>
      <c r="H810" s="1598"/>
      <c r="I810" s="1598"/>
      <c r="J810" s="1598"/>
      <c r="K810" s="1598"/>
      <c r="L810" s="1598"/>
      <c r="M810" s="1598"/>
      <c r="N810" s="1598"/>
      <c r="O810" s="1599"/>
      <c r="P810" s="2119" t="str">
        <f>IFERROR(管理運営!O82+管理運営!O83,"")</f>
        <v/>
      </c>
      <c r="Q810" s="2138"/>
      <c r="R810" s="2120"/>
      <c r="S810" s="286" t="s">
        <v>232</v>
      </c>
      <c r="T810" s="137"/>
      <c r="W810" s="137"/>
      <c r="X810" s="137"/>
      <c r="Y810" s="137"/>
      <c r="Z810" s="137"/>
      <c r="AA810" s="73"/>
      <c r="AB810" s="295"/>
      <c r="AC810" s="296"/>
      <c r="AD810" s="297"/>
    </row>
    <row r="811" spans="1:30">
      <c r="A811" s="81"/>
      <c r="B811" s="2028"/>
      <c r="C811" s="2245"/>
      <c r="D811" s="2247"/>
      <c r="E811" s="1085"/>
      <c r="F811" s="72"/>
      <c r="G811" s="2139"/>
      <c r="H811" s="2140"/>
      <c r="I811" s="2135" t="s">
        <v>680</v>
      </c>
      <c r="J811" s="2136"/>
      <c r="K811" s="2136"/>
      <c r="L811" s="2136"/>
      <c r="M811" s="2136"/>
      <c r="N811" s="2136"/>
      <c r="O811" s="2165"/>
      <c r="P811" s="137"/>
      <c r="Q811" s="137"/>
      <c r="R811" s="137"/>
      <c r="S811" s="98"/>
      <c r="T811" s="137"/>
      <c r="W811" s="137"/>
      <c r="X811" s="137"/>
      <c r="Y811" s="137"/>
      <c r="Z811" s="137"/>
      <c r="AA811" s="73"/>
      <c r="AB811" s="295"/>
      <c r="AC811" s="296"/>
      <c r="AD811" s="297"/>
    </row>
    <row r="812" spans="1:30">
      <c r="A812" s="81"/>
      <c r="B812" s="2028"/>
      <c r="C812" s="2245"/>
      <c r="D812" s="2247"/>
      <c r="E812" s="1085"/>
      <c r="F812" s="72"/>
      <c r="W812" s="137"/>
      <c r="X812" s="137"/>
      <c r="Y812" s="137"/>
      <c r="Z812" s="137"/>
      <c r="AA812" s="73"/>
      <c r="AB812" s="295"/>
      <c r="AC812" s="296"/>
      <c r="AD812" s="297"/>
    </row>
    <row r="813" spans="1:30">
      <c r="A813" s="81"/>
      <c r="B813" s="214"/>
      <c r="C813" s="374"/>
      <c r="D813" s="375"/>
      <c r="E813" s="335"/>
      <c r="F813" s="72"/>
      <c r="W813" s="137"/>
      <c r="X813" s="137"/>
      <c r="Y813" s="137"/>
      <c r="Z813" s="137"/>
      <c r="AA813" s="73"/>
      <c r="AB813" s="295"/>
      <c r="AC813" s="296"/>
      <c r="AD813" s="297"/>
    </row>
    <row r="814" spans="1:30" ht="13.5" customHeight="1">
      <c r="A814" s="1085"/>
      <c r="B814" s="2028">
        <v>30</v>
      </c>
      <c r="C814" s="2245" t="s">
        <v>884</v>
      </c>
      <c r="D814" s="2246" t="s">
        <v>867</v>
      </c>
      <c r="E814" s="1798" t="s">
        <v>1462</v>
      </c>
      <c r="F814" s="72"/>
      <c r="G814" s="1096" t="s">
        <v>114</v>
      </c>
      <c r="H814" s="1096"/>
      <c r="I814" s="1096"/>
      <c r="J814" s="1096"/>
      <c r="K814" s="1096"/>
      <c r="L814" s="1096"/>
      <c r="M814" s="1906"/>
      <c r="N814" s="1174" t="s">
        <v>642</v>
      </c>
      <c r="O814" s="1175"/>
      <c r="P814" s="1175"/>
      <c r="Q814" s="1175"/>
      <c r="R814" s="1175"/>
      <c r="S814" s="1175"/>
      <c r="T814" s="1175"/>
      <c r="U814" s="1175"/>
      <c r="V814" s="1176"/>
      <c r="W814" s="140"/>
      <c r="X814" s="140"/>
      <c r="Y814" s="140"/>
      <c r="Z814" s="140"/>
      <c r="AA814" s="73"/>
      <c r="AB814" s="2101" t="s">
        <v>885</v>
      </c>
      <c r="AC814" s="2102"/>
      <c r="AD814" s="2103"/>
    </row>
    <row r="815" spans="1:30">
      <c r="A815" s="1085"/>
      <c r="B815" s="2028"/>
      <c r="C815" s="2245"/>
      <c r="D815" s="2246"/>
      <c r="E815" s="1798"/>
      <c r="F815" s="72"/>
      <c r="G815" s="1096"/>
      <c r="H815" s="1096"/>
      <c r="I815" s="1096"/>
      <c r="J815" s="1096"/>
      <c r="K815" s="1096"/>
      <c r="L815" s="1096"/>
      <c r="M815" s="1906"/>
      <c r="N815" s="1177"/>
      <c r="O815" s="1178"/>
      <c r="P815" s="1178"/>
      <c r="Q815" s="1178"/>
      <c r="R815" s="1178"/>
      <c r="S815" s="1178"/>
      <c r="T815" s="1178"/>
      <c r="U815" s="1178"/>
      <c r="V815" s="1179"/>
      <c r="W815" s="140"/>
      <c r="X815" s="140"/>
      <c r="Y815" s="140"/>
      <c r="Z815" s="140"/>
      <c r="AA815" s="73"/>
      <c r="AB815" s="2101"/>
      <c r="AC815" s="2102"/>
      <c r="AD815" s="2103"/>
    </row>
    <row r="816" spans="1:30">
      <c r="A816" s="1085"/>
      <c r="B816" s="2028"/>
      <c r="C816" s="2245"/>
      <c r="D816" s="2246"/>
      <c r="E816" s="1798"/>
      <c r="F816" s="72"/>
      <c r="G816" s="140"/>
      <c r="H816" s="140"/>
      <c r="I816" s="140"/>
      <c r="J816" s="140"/>
      <c r="K816" s="140"/>
      <c r="L816" s="140"/>
      <c r="M816" s="140"/>
      <c r="N816" s="278" t="s">
        <v>643</v>
      </c>
      <c r="O816" s="140"/>
      <c r="P816" s="140"/>
      <c r="Q816" s="140"/>
      <c r="R816" s="140"/>
      <c r="S816" s="140"/>
      <c r="T816" s="140"/>
      <c r="U816" s="140"/>
      <c r="V816" s="140"/>
      <c r="W816" s="140"/>
      <c r="X816" s="140"/>
      <c r="Y816" s="140"/>
      <c r="Z816" s="140"/>
      <c r="AA816" s="73"/>
      <c r="AB816" s="2101"/>
      <c r="AC816" s="2102"/>
      <c r="AD816" s="2103"/>
    </row>
    <row r="817" spans="1:30">
      <c r="A817" s="1085"/>
      <c r="B817" s="2028"/>
      <c r="C817" s="2245"/>
      <c r="D817" s="2246"/>
      <c r="E817" s="1798"/>
      <c r="F817" s="72"/>
      <c r="G817" s="137"/>
      <c r="H817" s="137"/>
      <c r="I817" s="137"/>
      <c r="J817" s="137"/>
      <c r="K817" s="137"/>
      <c r="L817" s="137"/>
      <c r="M817" s="137"/>
      <c r="N817" s="137"/>
      <c r="O817" s="137"/>
      <c r="P817" s="137"/>
      <c r="Q817" s="137"/>
      <c r="R817" s="137"/>
      <c r="S817" s="137"/>
      <c r="T817" s="137"/>
      <c r="U817" s="137"/>
      <c r="V817" s="137"/>
      <c r="W817" s="137"/>
      <c r="X817" s="137"/>
      <c r="Y817" s="137"/>
      <c r="Z817" s="137"/>
      <c r="AA817" s="73"/>
      <c r="AB817" s="268"/>
      <c r="AC817" s="269"/>
      <c r="AD817" s="270"/>
    </row>
    <row r="818" spans="1:30" ht="13.8" thickBot="1">
      <c r="A818" s="1085"/>
      <c r="B818" s="2028"/>
      <c r="C818" s="2245"/>
      <c r="D818" s="2246"/>
      <c r="E818" s="1798"/>
      <c r="F818" s="72"/>
      <c r="G818" s="1331" t="s">
        <v>679</v>
      </c>
      <c r="H818" s="1331"/>
      <c r="I818" s="1331"/>
      <c r="J818" s="1331"/>
      <c r="K818" s="1331"/>
      <c r="L818" s="1331"/>
      <c r="M818" s="1331"/>
      <c r="N818" s="1331"/>
      <c r="O818" s="1331"/>
      <c r="P818" s="1331"/>
      <c r="Q818" s="1331"/>
      <c r="R818" s="1331"/>
      <c r="S818" s="1331"/>
      <c r="T818" s="1331"/>
      <c r="U818" s="1331"/>
      <c r="V818" s="1331"/>
      <c r="Y818" s="137"/>
      <c r="Z818" s="137"/>
      <c r="AA818" s="73"/>
      <c r="AB818" s="295"/>
      <c r="AC818" s="296"/>
      <c r="AD818" s="297"/>
    </row>
    <row r="819" spans="1:30" ht="13.8" thickBot="1">
      <c r="A819" s="1085"/>
      <c r="B819" s="2028"/>
      <c r="C819" s="2245"/>
      <c r="D819" s="2246"/>
      <c r="E819" s="1798"/>
      <c r="F819" s="72"/>
      <c r="G819" s="118"/>
      <c r="H819" s="2295" t="s">
        <v>909</v>
      </c>
      <c r="I819" s="2295"/>
      <c r="J819" s="2295"/>
      <c r="K819" s="2295"/>
      <c r="L819" s="2295"/>
      <c r="M819" s="2295"/>
      <c r="N819" s="2295"/>
      <c r="O819" s="2295"/>
      <c r="P819" s="2295"/>
      <c r="Q819" s="2295"/>
      <c r="R819" s="2295"/>
      <c r="S819" s="2295"/>
      <c r="T819" s="2296"/>
      <c r="U819" s="2203"/>
      <c r="V819" s="2204"/>
      <c r="W819" s="2204"/>
      <c r="X819" s="2204"/>
      <c r="Y819" s="2204"/>
      <c r="Z819" s="2205"/>
      <c r="AA819" s="73"/>
      <c r="AB819" s="295"/>
      <c r="AC819" s="296"/>
      <c r="AD819" s="297"/>
    </row>
    <row r="820" spans="1:30" ht="13.8" thickBot="1">
      <c r="A820" s="1085"/>
      <c r="B820" s="2028"/>
      <c r="C820" s="2245"/>
      <c r="D820" s="2246"/>
      <c r="E820" s="1798"/>
      <c r="F820" s="72"/>
      <c r="G820" s="137"/>
      <c r="H820" s="137"/>
      <c r="I820" s="137"/>
      <c r="J820" s="137"/>
      <c r="K820" s="137"/>
      <c r="L820" s="137"/>
      <c r="M820" s="137"/>
      <c r="N820" s="137"/>
      <c r="O820" s="137"/>
      <c r="P820" s="137"/>
      <c r="Q820" s="137"/>
      <c r="R820" s="137"/>
      <c r="S820" s="137"/>
      <c r="T820" s="137"/>
      <c r="U820" s="137"/>
      <c r="V820" s="137"/>
      <c r="W820" s="137"/>
      <c r="X820" s="137"/>
      <c r="Y820" s="137"/>
      <c r="Z820" s="137"/>
      <c r="AA820" s="73"/>
      <c r="AB820" s="295"/>
      <c r="AC820" s="296"/>
      <c r="AD820" s="297"/>
    </row>
    <row r="821" spans="1:30" ht="13.8" thickBot="1">
      <c r="A821" s="1085"/>
      <c r="B821" s="2028"/>
      <c r="C821" s="2245"/>
      <c r="D821" s="2246"/>
      <c r="E821" s="1798"/>
      <c r="F821" s="72"/>
      <c r="G821" s="1459" t="s">
        <v>714</v>
      </c>
      <c r="H821" s="1460"/>
      <c r="I821" s="1460"/>
      <c r="J821" s="1460"/>
      <c r="K821" s="1460"/>
      <c r="L821" s="1460"/>
      <c r="M821" s="1460"/>
      <c r="N821" s="1460"/>
      <c r="O821" s="2297"/>
      <c r="P821" s="2119" t="str">
        <f>P801</f>
        <v/>
      </c>
      <c r="Q821" s="2138"/>
      <c r="R821" s="2120"/>
      <c r="S821" s="286" t="s">
        <v>232</v>
      </c>
      <c r="T821" s="137"/>
      <c r="U821" s="137"/>
      <c r="V821" s="137"/>
      <c r="W821" s="137"/>
      <c r="X821" s="137"/>
      <c r="Y821" s="137"/>
      <c r="Z821" s="137"/>
      <c r="AA821" s="73"/>
      <c r="AB821" s="295"/>
      <c r="AC821" s="296"/>
      <c r="AD821" s="297"/>
    </row>
    <row r="822" spans="1:30">
      <c r="A822" s="81"/>
      <c r="B822" s="214"/>
      <c r="C822" s="374"/>
      <c r="D822" s="375"/>
      <c r="E822" s="335"/>
      <c r="F822" s="72"/>
      <c r="G822" s="2139"/>
      <c r="H822" s="2140"/>
      <c r="I822" s="2135" t="s">
        <v>680</v>
      </c>
      <c r="J822" s="2136"/>
      <c r="K822" s="2136"/>
      <c r="L822" s="2136"/>
      <c r="M822" s="2136"/>
      <c r="N822" s="2136"/>
      <c r="O822" s="2165"/>
      <c r="P822" s="137"/>
      <c r="Q822" s="137"/>
      <c r="R822" s="137"/>
      <c r="S822" s="98"/>
      <c r="T822" s="137"/>
      <c r="U822" s="137"/>
      <c r="V822" s="137"/>
      <c r="W822" s="137"/>
      <c r="X822" s="137"/>
      <c r="Y822" s="137"/>
      <c r="Z822" s="137"/>
      <c r="AA822" s="73"/>
      <c r="AB822" s="295"/>
      <c r="AC822" s="296"/>
      <c r="AD822" s="297"/>
    </row>
    <row r="823" spans="1:30">
      <c r="A823" s="81"/>
      <c r="B823" s="214"/>
      <c r="C823" s="374"/>
      <c r="D823" s="375"/>
      <c r="E823" s="335"/>
      <c r="F823" s="72"/>
      <c r="G823" s="140"/>
      <c r="H823" s="140"/>
      <c r="I823" s="140"/>
      <c r="J823" s="140"/>
      <c r="K823" s="140"/>
      <c r="L823" s="140"/>
      <c r="M823" s="140"/>
      <c r="N823" s="140"/>
      <c r="O823" s="140"/>
      <c r="P823" s="140"/>
      <c r="Q823" s="140"/>
      <c r="R823" s="140"/>
      <c r="S823" s="140"/>
      <c r="T823" s="140"/>
      <c r="U823" s="140"/>
      <c r="V823" s="140"/>
      <c r="W823" s="140"/>
      <c r="X823" s="140"/>
      <c r="Y823" s="140"/>
      <c r="Z823" s="140"/>
      <c r="AA823" s="73"/>
      <c r="AB823" s="295"/>
      <c r="AC823" s="296"/>
      <c r="AD823" s="297"/>
    </row>
    <row r="824" spans="1:30">
      <c r="A824" s="81"/>
      <c r="B824" s="214"/>
      <c r="C824" s="374"/>
      <c r="D824" s="375"/>
      <c r="E824" s="335"/>
      <c r="F824" s="72"/>
      <c r="G824" s="140"/>
      <c r="H824" s="140"/>
      <c r="I824" s="140"/>
      <c r="J824" s="140"/>
      <c r="K824" s="140"/>
      <c r="L824" s="140"/>
      <c r="M824" s="140"/>
      <c r="N824" s="140"/>
      <c r="O824" s="140"/>
      <c r="P824" s="140"/>
      <c r="Q824" s="140"/>
      <c r="R824" s="140"/>
      <c r="S824" s="140"/>
      <c r="T824" s="140"/>
      <c r="U824" s="140"/>
      <c r="V824" s="140"/>
      <c r="W824" s="140"/>
      <c r="X824" s="140"/>
      <c r="Y824" s="140"/>
      <c r="Z824" s="140"/>
      <c r="AA824" s="73"/>
      <c r="AB824" s="295"/>
      <c r="AC824" s="296"/>
      <c r="AD824" s="297"/>
    </row>
    <row r="825" spans="1:30">
      <c r="A825" s="1109" t="s">
        <v>746</v>
      </c>
      <c r="B825" s="2028">
        <v>31</v>
      </c>
      <c r="C825" s="2245" t="s">
        <v>383</v>
      </c>
      <c r="D825" s="2246" t="s">
        <v>312</v>
      </c>
      <c r="E825" s="1798" t="s">
        <v>745</v>
      </c>
      <c r="G825" s="1096" t="s">
        <v>114</v>
      </c>
      <c r="H825" s="1096"/>
      <c r="I825" s="1096"/>
      <c r="J825" s="1096"/>
      <c r="K825" s="1096"/>
      <c r="L825" s="1096"/>
      <c r="M825" s="1096"/>
      <c r="N825" s="1383" t="s">
        <v>390</v>
      </c>
      <c r="O825" s="1485"/>
      <c r="P825" s="1485"/>
      <c r="Q825" s="1485"/>
      <c r="R825" s="1485"/>
      <c r="S825" s="1485"/>
      <c r="T825" s="1485"/>
      <c r="U825" s="1485"/>
      <c r="V825" s="1384"/>
      <c r="AA825" s="73"/>
      <c r="AB825" s="2013" t="s">
        <v>885</v>
      </c>
      <c r="AC825" s="2014"/>
      <c r="AD825" s="2015"/>
    </row>
    <row r="826" spans="1:30">
      <c r="A826" s="1109"/>
      <c r="B826" s="2028"/>
      <c r="C826" s="2245"/>
      <c r="D826" s="2246"/>
      <c r="E826" s="1798"/>
      <c r="G826" s="1096"/>
      <c r="H826" s="1096"/>
      <c r="I826" s="1096"/>
      <c r="J826" s="1096"/>
      <c r="K826" s="1096"/>
      <c r="L826" s="1096"/>
      <c r="M826" s="1096"/>
      <c r="N826" s="1385"/>
      <c r="O826" s="1486"/>
      <c r="P826" s="1486"/>
      <c r="Q826" s="1486"/>
      <c r="R826" s="1486"/>
      <c r="S826" s="1486"/>
      <c r="T826" s="1486"/>
      <c r="U826" s="1486"/>
      <c r="V826" s="1386"/>
      <c r="AA826" s="73"/>
      <c r="AB826" s="2013"/>
      <c r="AC826" s="2014"/>
      <c r="AD826" s="2015"/>
    </row>
    <row r="827" spans="1:30">
      <c r="A827" s="1109"/>
      <c r="B827" s="2028"/>
      <c r="C827" s="2245"/>
      <c r="D827" s="2246"/>
      <c r="E827" s="1798"/>
      <c r="AA827" s="73"/>
      <c r="AB827" s="2013"/>
      <c r="AC827" s="2014"/>
      <c r="AD827" s="2015"/>
    </row>
    <row r="828" spans="1:30">
      <c r="A828" s="1346"/>
      <c r="B828" s="2291"/>
      <c r="C828" s="2292"/>
      <c r="D828" s="2293"/>
      <c r="E828" s="2294"/>
      <c r="F828" s="84"/>
      <c r="G828" s="84"/>
      <c r="H828" s="84"/>
      <c r="I828" s="84"/>
      <c r="J828" s="84"/>
      <c r="K828" s="84"/>
      <c r="L828" s="84"/>
      <c r="M828" s="84"/>
      <c r="N828" s="84"/>
      <c r="O828" s="84"/>
      <c r="P828" s="84"/>
      <c r="Q828" s="84"/>
      <c r="R828" s="84"/>
      <c r="S828" s="84"/>
      <c r="T828" s="84"/>
      <c r="U828" s="84"/>
      <c r="V828" s="84"/>
      <c r="W828" s="84"/>
      <c r="X828" s="84"/>
      <c r="Y828" s="84"/>
      <c r="Z828" s="84"/>
      <c r="AA828" s="108"/>
      <c r="AB828" s="2288"/>
      <c r="AC828" s="2289"/>
      <c r="AD828" s="2290"/>
    </row>
    <row r="829" spans="1:30" ht="10.5" customHeight="1">
      <c r="A829" s="508"/>
      <c r="B829" s="508"/>
      <c r="C829" s="508"/>
      <c r="D829" s="508"/>
      <c r="E829" s="508"/>
      <c r="F829" s="508"/>
      <c r="G829" s="508"/>
      <c r="H829" s="508"/>
      <c r="I829" s="508"/>
      <c r="J829" s="508"/>
      <c r="K829" s="508"/>
      <c r="L829" s="508"/>
      <c r="M829" s="508"/>
      <c r="N829" s="508"/>
      <c r="O829" s="508"/>
      <c r="P829" s="508"/>
      <c r="Q829" s="508"/>
      <c r="R829" s="508"/>
      <c r="S829" s="508"/>
      <c r="T829" s="508"/>
      <c r="U829" s="508"/>
      <c r="V829" s="508"/>
      <c r="W829" s="508"/>
      <c r="X829" s="508"/>
      <c r="Y829" s="508"/>
      <c r="Z829" s="508"/>
      <c r="AA829" s="508"/>
      <c r="AB829" s="508"/>
      <c r="AC829" s="508"/>
      <c r="AD829" s="508"/>
    </row>
    <row r="830" spans="1:30" ht="13.5" customHeight="1">
      <c r="A830" s="140" t="s">
        <v>1218</v>
      </c>
      <c r="B830" s="140"/>
      <c r="C830" s="140"/>
      <c r="D830" s="140"/>
      <c r="E830" s="140"/>
      <c r="F830" s="140"/>
      <c r="G830" s="140"/>
      <c r="H830" s="140"/>
      <c r="I830" s="140"/>
      <c r="J830" s="140"/>
      <c r="K830" s="140"/>
      <c r="L830" s="140"/>
      <c r="M830" s="140"/>
      <c r="N830" s="140"/>
      <c r="O830" s="140"/>
      <c r="P830" s="140"/>
      <c r="Q830" s="140"/>
      <c r="R830" s="140"/>
      <c r="S830" s="140"/>
      <c r="T830" s="140"/>
      <c r="U830" s="140"/>
      <c r="V830" s="140"/>
      <c r="W830" s="140"/>
      <c r="X830" s="140"/>
      <c r="Y830" s="140"/>
      <c r="Z830" s="140"/>
      <c r="AA830" s="140"/>
      <c r="AB830" s="140"/>
      <c r="AC830" s="140"/>
      <c r="AD830" s="140"/>
    </row>
    <row r="831" spans="1:30" ht="10.5" customHeight="1">
      <c r="A831" s="136"/>
      <c r="B831" s="136"/>
      <c r="C831" s="136"/>
      <c r="D831" s="136"/>
      <c r="E831" s="136"/>
      <c r="F831" s="136"/>
      <c r="G831" s="136"/>
      <c r="H831" s="136"/>
      <c r="I831" s="136"/>
      <c r="J831" s="136"/>
      <c r="K831" s="136"/>
      <c r="L831" s="136"/>
      <c r="M831" s="136"/>
      <c r="N831" s="136"/>
      <c r="O831" s="136"/>
      <c r="P831" s="136"/>
      <c r="Q831" s="136"/>
      <c r="R831" s="136"/>
      <c r="S831" s="136"/>
      <c r="T831" s="136"/>
      <c r="U831" s="136"/>
      <c r="V831" s="136"/>
      <c r="W831" s="136"/>
      <c r="X831" s="136"/>
      <c r="Y831" s="136"/>
      <c r="Z831" s="136"/>
      <c r="AA831" s="136"/>
      <c r="AB831" s="136"/>
      <c r="AC831" s="136"/>
      <c r="AD831" s="136"/>
    </row>
    <row r="832" spans="1:30" ht="6.75" customHeight="1">
      <c r="A832" s="81"/>
      <c r="B832" s="355"/>
      <c r="C832" s="311"/>
      <c r="D832" s="330"/>
      <c r="E832" s="83"/>
      <c r="F832" s="72"/>
      <c r="G832" s="122"/>
      <c r="H832" s="122"/>
      <c r="I832" s="122"/>
      <c r="J832" s="122"/>
      <c r="K832" s="122"/>
      <c r="L832" s="122"/>
      <c r="M832" s="122"/>
      <c r="P832" s="177"/>
      <c r="Q832" s="177"/>
      <c r="R832" s="177"/>
      <c r="S832" s="177"/>
      <c r="T832" s="177"/>
      <c r="U832" s="177"/>
      <c r="V832" s="177"/>
      <c r="W832" s="177"/>
      <c r="X832" s="177"/>
      <c r="Y832" s="177"/>
      <c r="Z832" s="177"/>
      <c r="AA832" s="73"/>
      <c r="AB832" s="342"/>
      <c r="AC832" s="343"/>
      <c r="AD832" s="344"/>
    </row>
    <row r="833" spans="1:30" ht="14.25" customHeight="1">
      <c r="A833" s="1109"/>
      <c r="B833" s="82"/>
      <c r="C833" s="1426" t="s">
        <v>1463</v>
      </c>
      <c r="D833" s="330" t="s">
        <v>311</v>
      </c>
      <c r="E833" s="1109" t="s">
        <v>1464</v>
      </c>
      <c r="F833" s="72"/>
      <c r="G833" s="1090" t="s">
        <v>1465</v>
      </c>
      <c r="H833" s="1090"/>
      <c r="I833" s="1090"/>
      <c r="J833" s="1090"/>
      <c r="K833" s="1090"/>
      <c r="L833" s="1090"/>
      <c r="M833" s="1090"/>
      <c r="N833" s="1090"/>
      <c r="O833" s="1090"/>
      <c r="P833" s="1090"/>
      <c r="Q833" s="1090"/>
      <c r="R833" s="1090"/>
      <c r="S833" s="1090"/>
      <c r="T833" s="1090"/>
      <c r="U833" s="1090"/>
      <c r="V833" s="1090"/>
      <c r="W833" s="1090"/>
      <c r="X833" s="1090"/>
      <c r="Y833" s="1090"/>
      <c r="Z833" s="1090"/>
      <c r="AA833" s="73"/>
      <c r="AB833" s="76"/>
      <c r="AC833" s="77" t="s">
        <v>998</v>
      </c>
      <c r="AD833" s="78"/>
    </row>
    <row r="834" spans="1:30" ht="14.25" customHeight="1">
      <c r="A834" s="1109"/>
      <c r="B834" s="355"/>
      <c r="C834" s="1426"/>
      <c r="D834" s="330"/>
      <c r="E834" s="1109"/>
      <c r="F834" s="72"/>
      <c r="G834" s="1090"/>
      <c r="H834" s="1090"/>
      <c r="I834" s="1090"/>
      <c r="J834" s="1090"/>
      <c r="K834" s="1090"/>
      <c r="L834" s="1090"/>
      <c r="M834" s="1090"/>
      <c r="N834" s="1090"/>
      <c r="O834" s="1090"/>
      <c r="P834" s="1090"/>
      <c r="Q834" s="1090"/>
      <c r="R834" s="1090"/>
      <c r="S834" s="1090"/>
      <c r="T834" s="1090"/>
      <c r="U834" s="1090"/>
      <c r="V834" s="1090"/>
      <c r="W834" s="1090"/>
      <c r="X834" s="1090"/>
      <c r="Y834" s="1090"/>
      <c r="Z834" s="1090"/>
      <c r="AA834" s="73"/>
      <c r="AB834" s="76"/>
      <c r="AC834" s="77"/>
      <c r="AD834" s="78"/>
    </row>
    <row r="835" spans="1:30" ht="14.25" customHeight="1">
      <c r="A835" s="1109"/>
      <c r="B835" s="355"/>
      <c r="C835" s="311"/>
      <c r="D835" s="330"/>
      <c r="E835" s="1109"/>
      <c r="F835" s="72"/>
      <c r="G835" s="1090"/>
      <c r="H835" s="1090"/>
      <c r="I835" s="1090"/>
      <c r="J835" s="1090"/>
      <c r="K835" s="1090"/>
      <c r="L835" s="1090"/>
      <c r="M835" s="1090"/>
      <c r="N835" s="1090"/>
      <c r="O835" s="1090"/>
      <c r="P835" s="1090"/>
      <c r="Q835" s="1090"/>
      <c r="R835" s="1090"/>
      <c r="S835" s="1090"/>
      <c r="T835" s="1090"/>
      <c r="U835" s="1090"/>
      <c r="V835" s="1090"/>
      <c r="W835" s="1090"/>
      <c r="X835" s="1090"/>
      <c r="Y835" s="1090"/>
      <c r="Z835" s="1090"/>
      <c r="AA835" s="73"/>
      <c r="AB835" s="342"/>
      <c r="AC835" s="343"/>
      <c r="AD835" s="344"/>
    </row>
    <row r="836" spans="1:30" ht="14.25" customHeight="1">
      <c r="A836" s="1109"/>
      <c r="B836" s="355"/>
      <c r="C836" s="311"/>
      <c r="D836" s="330"/>
      <c r="E836" s="1109"/>
      <c r="F836" s="72"/>
      <c r="G836" s="1090"/>
      <c r="H836" s="1090"/>
      <c r="I836" s="1090"/>
      <c r="J836" s="1090"/>
      <c r="K836" s="1090"/>
      <c r="L836" s="1090"/>
      <c r="M836" s="1090"/>
      <c r="N836" s="1090"/>
      <c r="O836" s="1090"/>
      <c r="P836" s="1090"/>
      <c r="Q836" s="1090"/>
      <c r="R836" s="1090"/>
      <c r="S836" s="1090"/>
      <c r="T836" s="1090"/>
      <c r="U836" s="1090"/>
      <c r="V836" s="1090"/>
      <c r="W836" s="1090"/>
      <c r="X836" s="1090"/>
      <c r="Y836" s="1090"/>
      <c r="Z836" s="1090"/>
      <c r="AA836" s="73"/>
      <c r="AB836" s="342"/>
      <c r="AC836" s="343"/>
      <c r="AD836" s="344"/>
    </row>
    <row r="837" spans="1:30">
      <c r="A837" s="242"/>
      <c r="B837" s="319"/>
      <c r="C837" s="319"/>
      <c r="D837" s="929"/>
      <c r="E837" s="90"/>
      <c r="F837" s="84"/>
      <c r="G837" s="84"/>
      <c r="H837" s="84"/>
      <c r="I837" s="84"/>
      <c r="J837" s="84"/>
      <c r="K837" s="84"/>
      <c r="L837" s="84"/>
      <c r="M837" s="84"/>
      <c r="N837" s="84"/>
      <c r="O837" s="84"/>
      <c r="P837" s="84"/>
      <c r="Q837" s="84"/>
      <c r="R837" s="84"/>
      <c r="S837" s="84"/>
      <c r="T837" s="84"/>
      <c r="U837" s="84"/>
      <c r="V837" s="84"/>
      <c r="W837" s="84"/>
      <c r="X837" s="84"/>
      <c r="Y837" s="84"/>
      <c r="Z837" s="84"/>
      <c r="AA837" s="84"/>
      <c r="AB837" s="351"/>
      <c r="AC837" s="352"/>
      <c r="AD837" s="353"/>
    </row>
    <row r="838" spans="1:30">
      <c r="A838" s="425"/>
      <c r="B838" s="930"/>
      <c r="C838" s="829"/>
      <c r="D838" s="933"/>
      <c r="E838" s="829"/>
      <c r="F838" s="417"/>
      <c r="G838" s="417"/>
      <c r="H838" s="417"/>
      <c r="I838" s="417"/>
      <c r="J838" s="417"/>
      <c r="K838" s="417"/>
      <c r="L838" s="417"/>
      <c r="M838" s="417"/>
      <c r="N838" s="417"/>
      <c r="O838" s="417"/>
      <c r="P838" s="417"/>
      <c r="Q838" s="417"/>
      <c r="R838" s="417"/>
      <c r="S838" s="417"/>
      <c r="T838" s="417"/>
      <c r="U838" s="417"/>
      <c r="V838" s="417"/>
      <c r="W838" s="417"/>
      <c r="X838" s="417"/>
      <c r="Y838" s="417"/>
      <c r="Z838" s="417"/>
      <c r="AA838" s="417"/>
      <c r="AB838" s="934"/>
      <c r="AC838" s="934"/>
      <c r="AD838" s="934"/>
    </row>
    <row r="839" spans="1:30">
      <c r="A839" s="338"/>
      <c r="B839" s="935"/>
      <c r="C839" s="341"/>
      <c r="D839" s="936"/>
      <c r="E839" s="341"/>
      <c r="AB839" s="320"/>
      <c r="AC839" s="320"/>
      <c r="AD839" s="320"/>
    </row>
    <row r="840" spans="1:30">
      <c r="A840" s="338"/>
      <c r="B840" s="935"/>
      <c r="C840" s="341"/>
      <c r="D840" s="936"/>
      <c r="E840" s="341"/>
      <c r="AB840" s="320"/>
      <c r="AC840" s="320"/>
      <c r="AD840" s="320"/>
    </row>
    <row r="841" spans="1:30">
      <c r="A841" s="424"/>
      <c r="B841" s="930"/>
      <c r="C841" s="407"/>
      <c r="D841" s="311"/>
      <c r="E841" s="310"/>
      <c r="H841" s="417"/>
      <c r="I841" s="417"/>
      <c r="K841" s="417"/>
      <c r="L841" s="417"/>
      <c r="M841" s="417"/>
      <c r="N841" s="417"/>
      <c r="O841" s="417"/>
      <c r="P841" s="417"/>
      <c r="AB841" s="320"/>
      <c r="AC841" s="320"/>
      <c r="AD841" s="321"/>
    </row>
    <row r="842" spans="1:30" ht="5.0999999999999996" customHeight="1">
      <c r="A842" s="72"/>
      <c r="C842" s="207"/>
      <c r="D842" s="116"/>
      <c r="Q842" s="84"/>
      <c r="R842" s="84"/>
      <c r="S842" s="84"/>
      <c r="T842" s="84"/>
      <c r="U842" s="84"/>
      <c r="V842" s="84"/>
      <c r="W842" s="84"/>
      <c r="X842" s="84"/>
      <c r="Y842" s="84"/>
      <c r="Z842" s="84"/>
      <c r="AD842" s="73"/>
    </row>
    <row r="843" spans="1:30" ht="14.4">
      <c r="A843" s="72" t="s">
        <v>910</v>
      </c>
      <c r="C843" s="207" t="s">
        <v>911</v>
      </c>
      <c r="O843" s="2073" t="s">
        <v>614</v>
      </c>
      <c r="P843" s="2074"/>
      <c r="Q843" s="2074"/>
      <c r="R843" s="2074"/>
      <c r="S843" s="2074"/>
      <c r="T843" s="2074"/>
      <c r="U843" s="2074"/>
      <c r="V843" s="2074"/>
      <c r="W843" s="2075"/>
      <c r="X843" s="2084" t="str">
        <f>Q308</f>
        <v/>
      </c>
      <c r="Y843" s="2085"/>
      <c r="Z843" s="923" t="s">
        <v>138</v>
      </c>
      <c r="AD843" s="73"/>
    </row>
    <row r="844" spans="1:30">
      <c r="A844" s="138"/>
      <c r="O844" s="2073" t="s">
        <v>759</v>
      </c>
      <c r="P844" s="2074"/>
      <c r="Q844" s="2074"/>
      <c r="R844" s="2074"/>
      <c r="S844" s="2074"/>
      <c r="T844" s="2074"/>
      <c r="U844" s="2074"/>
      <c r="V844" s="2074"/>
      <c r="W844" s="2075"/>
      <c r="X844" s="2084" t="str">
        <f>Q309</f>
        <v/>
      </c>
      <c r="Y844" s="2085"/>
      <c r="Z844" s="923" t="s">
        <v>138</v>
      </c>
      <c r="AD844" s="73"/>
    </row>
    <row r="845" spans="1:30">
      <c r="A845" s="138"/>
      <c r="O845" s="2073" t="s">
        <v>33</v>
      </c>
      <c r="P845" s="2074"/>
      <c r="Q845" s="2074"/>
      <c r="R845" s="2074"/>
      <c r="S845" s="2074"/>
      <c r="T845" s="2074"/>
      <c r="U845" s="2074"/>
      <c r="V845" s="2074"/>
      <c r="W845" s="2075"/>
      <c r="X845" s="2084">
        <f>IF(X843="",0,X843)+IF(X844="",0,X844)</f>
        <v>0</v>
      </c>
      <c r="Y845" s="2085"/>
      <c r="Z845" s="923" t="s">
        <v>138</v>
      </c>
      <c r="AD845" s="73"/>
    </row>
    <row r="846" spans="1:30" ht="6" customHeight="1">
      <c r="A846" s="138"/>
      <c r="AD846" s="73"/>
    </row>
    <row r="847" spans="1:30">
      <c r="A847" s="138"/>
      <c r="G847" s="1591" t="s">
        <v>26</v>
      </c>
      <c r="H847" s="1592"/>
      <c r="I847" s="1596" t="s">
        <v>340</v>
      </c>
      <c r="J847" s="1596"/>
      <c r="K847" s="2298" t="s">
        <v>912</v>
      </c>
      <c r="L847" s="1541"/>
      <c r="M847" s="1541"/>
      <c r="N847" s="1542"/>
      <c r="O847" s="2298" t="s">
        <v>912</v>
      </c>
      <c r="P847" s="1541"/>
      <c r="Q847" s="1541"/>
      <c r="R847" s="1542"/>
      <c r="S847" s="2298" t="s">
        <v>912</v>
      </c>
      <c r="T847" s="1541"/>
      <c r="U847" s="1541"/>
      <c r="V847" s="1542"/>
      <c r="W847" s="2298" t="s">
        <v>912</v>
      </c>
      <c r="X847" s="1541"/>
      <c r="Y847" s="1541"/>
      <c r="Z847" s="1542"/>
      <c r="AB847" s="2298" t="s">
        <v>1114</v>
      </c>
      <c r="AC847" s="1541"/>
      <c r="AD847" s="1542"/>
    </row>
    <row r="848" spans="1:30">
      <c r="A848" s="138" t="s">
        <v>1043</v>
      </c>
      <c r="G848" s="1593"/>
      <c r="H848" s="1594"/>
      <c r="I848" s="1601" t="s">
        <v>341</v>
      </c>
      <c r="J848" s="1601"/>
      <c r="K848" s="2299" t="s">
        <v>913</v>
      </c>
      <c r="L848" s="2300"/>
      <c r="M848" s="2300"/>
      <c r="N848" s="2301"/>
      <c r="O848" s="2299" t="s">
        <v>914</v>
      </c>
      <c r="P848" s="2300"/>
      <c r="Q848" s="2300"/>
      <c r="R848" s="2301"/>
      <c r="S848" s="2299" t="s">
        <v>915</v>
      </c>
      <c r="T848" s="2300"/>
      <c r="U848" s="2300"/>
      <c r="V848" s="2301"/>
      <c r="W848" s="2299" t="s">
        <v>916</v>
      </c>
      <c r="X848" s="2300"/>
      <c r="Y848" s="2300"/>
      <c r="Z848" s="2301"/>
      <c r="AB848" s="2302" t="s">
        <v>1031</v>
      </c>
      <c r="AC848" s="2303"/>
      <c r="AD848" s="2304"/>
    </row>
    <row r="849" spans="1:30" ht="13.5" customHeight="1">
      <c r="A849" s="2323" t="s">
        <v>1034</v>
      </c>
      <c r="B849" s="1096"/>
      <c r="C849" s="1096"/>
      <c r="D849" s="1096"/>
      <c r="E849" s="1096"/>
      <c r="G849" s="1514" t="s">
        <v>27</v>
      </c>
      <c r="H849" s="1516"/>
      <c r="I849" s="2106">
        <f t="shared" ref="I849:I855" si="4">J433+O433</f>
        <v>0</v>
      </c>
      <c r="J849" s="2106"/>
      <c r="K849" s="2305">
        <f>ROUNDDOWN(I849/3,1)</f>
        <v>0</v>
      </c>
      <c r="L849" s="2306"/>
      <c r="M849" s="2306"/>
      <c r="N849" s="2306"/>
      <c r="O849" s="964">
        <f>ROUNDDOWN(I849/3,1)</f>
        <v>0</v>
      </c>
      <c r="P849" s="965"/>
      <c r="Q849" s="965"/>
      <c r="R849" s="966"/>
      <c r="S849" s="2305">
        <f>ROUNDDOWN(I849/3,1)</f>
        <v>0</v>
      </c>
      <c r="T849" s="2306"/>
      <c r="U849" s="2306"/>
      <c r="V849" s="2306"/>
      <c r="W849" s="2305">
        <f>ROUNDDOWN(I849/3,1)</f>
        <v>0</v>
      </c>
      <c r="X849" s="2306"/>
      <c r="Y849" s="2306"/>
      <c r="Z849" s="2307"/>
      <c r="AB849" s="1694"/>
      <c r="AC849" s="1695"/>
      <c r="AD849" s="1696"/>
    </row>
    <row r="850" spans="1:30">
      <c r="A850" s="2323"/>
      <c r="B850" s="1096"/>
      <c r="C850" s="1096"/>
      <c r="D850" s="1096"/>
      <c r="E850" s="1096"/>
      <c r="G850" s="1514" t="s">
        <v>28</v>
      </c>
      <c r="H850" s="1516"/>
      <c r="I850" s="2106">
        <f t="shared" si="4"/>
        <v>0</v>
      </c>
      <c r="J850" s="2106"/>
      <c r="K850" s="2305">
        <f>ROUNDDOWN((I850+I851)/6,1)</f>
        <v>0</v>
      </c>
      <c r="L850" s="2306"/>
      <c r="M850" s="2306"/>
      <c r="N850" s="2307"/>
      <c r="O850" s="2305">
        <f>ROUNDDOWN((I850+I851)/6,1)</f>
        <v>0</v>
      </c>
      <c r="P850" s="2306"/>
      <c r="Q850" s="2306"/>
      <c r="R850" s="2307"/>
      <c r="S850" s="2305">
        <f>ROUNDDOWN((I850+I851)/6,1)</f>
        <v>0</v>
      </c>
      <c r="T850" s="2306"/>
      <c r="U850" s="2306"/>
      <c r="V850" s="2307"/>
      <c r="W850" s="2305">
        <f>ROUNDDOWN((I850+I851)/6,1)</f>
        <v>0</v>
      </c>
      <c r="X850" s="2306"/>
      <c r="Y850" s="2306"/>
      <c r="Z850" s="2307"/>
      <c r="AB850" s="2027"/>
      <c r="AC850" s="2308"/>
      <c r="AD850" s="2031"/>
    </row>
    <row r="851" spans="1:30">
      <c r="A851" s="2323"/>
      <c r="B851" s="1096"/>
      <c r="C851" s="1096"/>
      <c r="D851" s="1096"/>
      <c r="E851" s="1096"/>
      <c r="G851" s="1514" t="s">
        <v>29</v>
      </c>
      <c r="H851" s="1516"/>
      <c r="I851" s="2106">
        <f t="shared" si="4"/>
        <v>0</v>
      </c>
      <c r="J851" s="2106"/>
      <c r="K851" s="1052"/>
      <c r="L851" s="1053"/>
      <c r="M851" s="1053"/>
      <c r="N851" s="1054"/>
      <c r="O851" s="1052"/>
      <c r="P851" s="1053"/>
      <c r="Q851" s="1053"/>
      <c r="R851" s="1054"/>
      <c r="S851" s="1052"/>
      <c r="T851" s="1053"/>
      <c r="U851" s="1053"/>
      <c r="V851" s="1054"/>
      <c r="W851" s="1052"/>
      <c r="X851" s="1053"/>
      <c r="Y851" s="1053"/>
      <c r="Z851" s="1054"/>
      <c r="AB851" s="1032"/>
      <c r="AC851" s="1033"/>
      <c r="AD851" s="1034"/>
    </row>
    <row r="852" spans="1:30">
      <c r="A852" s="2323"/>
      <c r="B852" s="1096"/>
      <c r="C852" s="1096"/>
      <c r="D852" s="1096"/>
      <c r="E852" s="1096"/>
      <c r="G852" s="1514" t="s">
        <v>649</v>
      </c>
      <c r="H852" s="1516"/>
      <c r="I852" s="2106">
        <f t="shared" si="4"/>
        <v>0</v>
      </c>
      <c r="J852" s="2106"/>
      <c r="K852" s="2305">
        <f>ROUNDDOWN(I852/6,1)</f>
        <v>0</v>
      </c>
      <c r="L852" s="2306"/>
      <c r="M852" s="2306"/>
      <c r="N852" s="2306"/>
      <c r="O852" s="2305">
        <f>ROUNDDOWN((I852+I853)/15,1)</f>
        <v>0</v>
      </c>
      <c r="P852" s="2306"/>
      <c r="Q852" s="2306"/>
      <c r="R852" s="2307"/>
      <c r="S852" s="2305">
        <f>ROUNDDOWN(I852/6,1)</f>
        <v>0</v>
      </c>
      <c r="T852" s="2306"/>
      <c r="U852" s="2306"/>
      <c r="V852" s="2306"/>
      <c r="W852" s="2305">
        <f>ROUNDDOWN((I852+I853)/20,1)</f>
        <v>0</v>
      </c>
      <c r="X852" s="2306"/>
      <c r="Y852" s="2306"/>
      <c r="Z852" s="2307"/>
      <c r="AB852" s="2027"/>
      <c r="AC852" s="2308"/>
      <c r="AD852" s="2031"/>
    </row>
    <row r="853" spans="1:30">
      <c r="A853" s="2323"/>
      <c r="B853" s="1096"/>
      <c r="C853" s="1096"/>
      <c r="D853" s="1096"/>
      <c r="E853" s="1096"/>
      <c r="G853" s="1514" t="s">
        <v>30</v>
      </c>
      <c r="H853" s="1516"/>
      <c r="I853" s="2106">
        <f t="shared" si="4"/>
        <v>0</v>
      </c>
      <c r="J853" s="2106"/>
      <c r="K853" s="2305">
        <f>ROUNDDOWN(I853/15,1)</f>
        <v>0</v>
      </c>
      <c r="L853" s="2306"/>
      <c r="M853" s="2306"/>
      <c r="N853" s="2306"/>
      <c r="O853" s="1052"/>
      <c r="P853" s="1053"/>
      <c r="Q853" s="1053"/>
      <c r="R853" s="1054"/>
      <c r="S853" s="2305">
        <f>ROUNDDOWN(I853/20,1)</f>
        <v>0</v>
      </c>
      <c r="T853" s="2306"/>
      <c r="U853" s="2306"/>
      <c r="V853" s="2306"/>
      <c r="W853" s="1052"/>
      <c r="X853" s="1053"/>
      <c r="Y853" s="1053"/>
      <c r="Z853" s="1054"/>
      <c r="AB853" s="1032"/>
      <c r="AC853" s="1033"/>
      <c r="AD853" s="1034"/>
    </row>
    <row r="854" spans="1:30">
      <c r="A854" s="2323"/>
      <c r="B854" s="1096"/>
      <c r="C854" s="1096"/>
      <c r="D854" s="1096"/>
      <c r="E854" s="1096"/>
      <c r="G854" s="1514" t="s">
        <v>31</v>
      </c>
      <c r="H854" s="1516"/>
      <c r="I854" s="2106">
        <f t="shared" si="4"/>
        <v>0</v>
      </c>
      <c r="J854" s="2106"/>
      <c r="K854" s="2305">
        <f>ROUNDDOWN((I854+I855)/30,1)</f>
        <v>0</v>
      </c>
      <c r="L854" s="2306"/>
      <c r="M854" s="2306"/>
      <c r="N854" s="2307"/>
      <c r="O854" s="2305">
        <f>ROUNDDOWN((I854+I855)/30,1)</f>
        <v>0</v>
      </c>
      <c r="P854" s="2306"/>
      <c r="Q854" s="2306"/>
      <c r="R854" s="2307"/>
      <c r="S854" s="2305">
        <f>ROUNDDOWN((I854+I855)/30,1)</f>
        <v>0</v>
      </c>
      <c r="T854" s="2306"/>
      <c r="U854" s="2306"/>
      <c r="V854" s="2307"/>
      <c r="W854" s="2305">
        <f>ROUNDDOWN((I854+I855)/30,1)</f>
        <v>0</v>
      </c>
      <c r="X854" s="2306"/>
      <c r="Y854" s="2306"/>
      <c r="Z854" s="2307"/>
      <c r="AB854" s="2027"/>
      <c r="AC854" s="2308"/>
      <c r="AD854" s="2031"/>
    </row>
    <row r="855" spans="1:30" ht="13.8" thickBot="1">
      <c r="A855" s="138"/>
      <c r="E855" s="37"/>
      <c r="G855" s="2166" t="s">
        <v>32</v>
      </c>
      <c r="H855" s="2167"/>
      <c r="I855" s="2106">
        <f t="shared" si="4"/>
        <v>0</v>
      </c>
      <c r="J855" s="2106"/>
      <c r="K855" s="2320"/>
      <c r="L855" s="2321"/>
      <c r="M855" s="2321"/>
      <c r="N855" s="2322"/>
      <c r="O855" s="2320"/>
      <c r="P855" s="2321"/>
      <c r="Q855" s="2321"/>
      <c r="R855" s="2322"/>
      <c r="S855" s="2320"/>
      <c r="T855" s="2321"/>
      <c r="U855" s="2321"/>
      <c r="V855" s="2322"/>
      <c r="W855" s="2320"/>
      <c r="X855" s="2321"/>
      <c r="Y855" s="2321"/>
      <c r="Z855" s="2322"/>
      <c r="AB855" s="2312"/>
      <c r="AC855" s="2313"/>
      <c r="AD855" s="2314"/>
    </row>
    <row r="856" spans="1:30" ht="15" customHeight="1" thickTop="1">
      <c r="A856" s="2315" t="s">
        <v>1113</v>
      </c>
      <c r="B856" s="2316"/>
      <c r="C856" s="2316"/>
      <c r="D856" s="2316"/>
      <c r="E856" s="2316"/>
      <c r="G856" s="1559" t="s">
        <v>347</v>
      </c>
      <c r="H856" s="1560"/>
      <c r="I856" s="2115">
        <v>0</v>
      </c>
      <c r="J856" s="2116"/>
      <c r="K856" s="2317">
        <f>ROUND(SUM(K849:N855),0)</f>
        <v>0</v>
      </c>
      <c r="L856" s="2318"/>
      <c r="M856" s="2318"/>
      <c r="N856" s="2319"/>
      <c r="O856" s="2317">
        <f>ROUND(SUM(O849:R855),0)</f>
        <v>0</v>
      </c>
      <c r="P856" s="2318"/>
      <c r="Q856" s="2318"/>
      <c r="R856" s="2319"/>
      <c r="S856" s="2317">
        <f>ROUND(SUM(S849:V855),0)</f>
        <v>0</v>
      </c>
      <c r="T856" s="2318"/>
      <c r="U856" s="2318"/>
      <c r="V856" s="2319"/>
      <c r="W856" s="2317">
        <f>ROUND(SUM(W849:Z855),0)</f>
        <v>0</v>
      </c>
      <c r="X856" s="2318"/>
      <c r="Y856" s="2318"/>
      <c r="Z856" s="2319"/>
      <c r="AB856" s="2309"/>
      <c r="AC856" s="2310"/>
      <c r="AD856" s="2311"/>
    </row>
    <row r="857" spans="1:30">
      <c r="A857" s="2315"/>
      <c r="B857" s="2316"/>
      <c r="C857" s="2316"/>
      <c r="D857" s="2316"/>
      <c r="E857" s="2316"/>
      <c r="K857" s="1030">
        <f>SUM(K849:N855)</f>
        <v>0</v>
      </c>
      <c r="L857" s="1030"/>
      <c r="M857" s="1030"/>
      <c r="N857" s="1030"/>
      <c r="O857" s="2308">
        <f t="shared" ref="O857" si="5">SUM(O849:R855)</f>
        <v>0</v>
      </c>
      <c r="P857" s="2308"/>
      <c r="Q857" s="2308"/>
      <c r="R857" s="2308"/>
      <c r="S857" s="1030">
        <f t="shared" ref="S857" si="6">SUM(S849:V855)</f>
        <v>0</v>
      </c>
      <c r="T857" s="1030"/>
      <c r="U857" s="1030"/>
      <c r="V857" s="1030"/>
      <c r="W857" s="1030">
        <f t="shared" ref="W857" si="7">SUM(W849:Z855)</f>
        <v>0</v>
      </c>
      <c r="X857" s="1030"/>
      <c r="Y857" s="1030"/>
      <c r="Z857" s="1030"/>
      <c r="AD857" s="73"/>
    </row>
    <row r="858" spans="1:30" ht="6" customHeight="1">
      <c r="A858" s="2315"/>
      <c r="B858" s="2316"/>
      <c r="C858" s="2316"/>
      <c r="D858" s="2316"/>
      <c r="E858" s="2316"/>
      <c r="AD858" s="73"/>
    </row>
    <row r="859" spans="1:30">
      <c r="A859" s="2315"/>
      <c r="B859" s="2316"/>
      <c r="C859" s="2316"/>
      <c r="D859" s="2316"/>
      <c r="E859" s="2316"/>
      <c r="F859" s="1514" t="s">
        <v>917</v>
      </c>
      <c r="G859" s="1515"/>
      <c r="H859" s="1515"/>
      <c r="I859" s="1515"/>
      <c r="J859" s="1516"/>
      <c r="K859" s="971">
        <f>IF(Q300="",0,Q300)</f>
        <v>0</v>
      </c>
      <c r="L859" s="971"/>
      <c r="M859" s="971"/>
      <c r="N859" s="971"/>
      <c r="O859" s="964">
        <f>IF(Q300="",0,Q300)</f>
        <v>0</v>
      </c>
      <c r="P859" s="965"/>
      <c r="Q859" s="965"/>
      <c r="R859" s="966"/>
      <c r="S859" s="964">
        <f>IF(Q300="",0,Q300)</f>
        <v>0</v>
      </c>
      <c r="T859" s="965"/>
      <c r="U859" s="965"/>
      <c r="V859" s="966"/>
      <c r="W859" s="964">
        <f>IF(Q300="",0,Q300)</f>
        <v>0</v>
      </c>
      <c r="X859" s="965"/>
      <c r="Y859" s="965"/>
      <c r="Z859" s="966"/>
      <c r="AB859" s="1694"/>
      <c r="AC859" s="1695"/>
      <c r="AD859" s="1696"/>
    </row>
    <row r="860" spans="1:30">
      <c r="A860" s="2315"/>
      <c r="B860" s="2316"/>
      <c r="C860" s="2316"/>
      <c r="D860" s="2316"/>
      <c r="E860" s="2316"/>
      <c r="F860" s="1514" t="s">
        <v>756</v>
      </c>
      <c r="G860" s="1515"/>
      <c r="H860" s="1515"/>
      <c r="I860" s="1515"/>
      <c r="J860" s="1516"/>
      <c r="K860" s="971">
        <f>IF(Q301="",0,Q301)</f>
        <v>0</v>
      </c>
      <c r="L860" s="971"/>
      <c r="M860" s="971"/>
      <c r="N860" s="971"/>
      <c r="O860" s="964">
        <f>IF(Q301="",0,Q301)</f>
        <v>0</v>
      </c>
      <c r="P860" s="965"/>
      <c r="Q860" s="965"/>
      <c r="R860" s="966"/>
      <c r="S860" s="964">
        <f>IF(Q301="",0,Q301)</f>
        <v>0</v>
      </c>
      <c r="T860" s="965"/>
      <c r="U860" s="965"/>
      <c r="V860" s="966"/>
      <c r="W860" s="964">
        <f>IF(Q301="",0,Q301)</f>
        <v>0</v>
      </c>
      <c r="X860" s="965"/>
      <c r="Y860" s="965"/>
      <c r="Z860" s="966"/>
      <c r="AB860" s="1694"/>
      <c r="AC860" s="1695"/>
      <c r="AD860" s="1696"/>
    </row>
    <row r="861" spans="1:30">
      <c r="A861" s="2315"/>
      <c r="B861" s="2316"/>
      <c r="C861" s="2316"/>
      <c r="D861" s="2316"/>
      <c r="E861" s="2316"/>
      <c r="F861" s="1514" t="s">
        <v>1005</v>
      </c>
      <c r="G861" s="1515"/>
      <c r="H861" s="1515"/>
      <c r="I861" s="1515"/>
      <c r="J861" s="1516"/>
      <c r="K861" s="971">
        <f>IF(Q302="",0,Q302)</f>
        <v>0</v>
      </c>
      <c r="L861" s="971"/>
      <c r="M861" s="971"/>
      <c r="N861" s="971"/>
      <c r="O861" s="964">
        <f>IF(Q302="",0,Q302)</f>
        <v>0</v>
      </c>
      <c r="P861" s="965"/>
      <c r="Q861" s="965"/>
      <c r="R861" s="966"/>
      <c r="S861" s="971">
        <f>IF(Q302="",0,Q302)</f>
        <v>0</v>
      </c>
      <c r="T861" s="971"/>
      <c r="U861" s="971"/>
      <c r="V861" s="971"/>
      <c r="W861" s="971">
        <f>IF(Q302="",0,Q302)</f>
        <v>0</v>
      </c>
      <c r="X861" s="971"/>
      <c r="Y861" s="971"/>
      <c r="Z861" s="971"/>
      <c r="AB861" s="1694"/>
      <c r="AC861" s="1695"/>
      <c r="AD861" s="1696"/>
    </row>
    <row r="862" spans="1:30">
      <c r="A862" s="2315"/>
      <c r="B862" s="2316"/>
      <c r="C862" s="2316"/>
      <c r="D862" s="2316"/>
      <c r="E862" s="2316"/>
      <c r="F862" s="1514" t="s">
        <v>1006</v>
      </c>
      <c r="G862" s="1515"/>
      <c r="H862" s="1515"/>
      <c r="I862" s="1515"/>
      <c r="J862" s="1516"/>
      <c r="K862" s="971">
        <f>IF(Q303="",0,Q303)</f>
        <v>0</v>
      </c>
      <c r="L862" s="971"/>
      <c r="M862" s="971"/>
      <c r="N862" s="971"/>
      <c r="O862" s="964">
        <f>IF(Q303="",0,Q303)</f>
        <v>0</v>
      </c>
      <c r="P862" s="965"/>
      <c r="Q862" s="965"/>
      <c r="R862" s="966"/>
      <c r="S862" s="971">
        <f>IF(Q303="",0,Q303)</f>
        <v>0</v>
      </c>
      <c r="T862" s="971"/>
      <c r="U862" s="971"/>
      <c r="V862" s="971"/>
      <c r="W862" s="971">
        <f>IF(Q303="",0,Q303)</f>
        <v>0</v>
      </c>
      <c r="X862" s="971"/>
      <c r="Y862" s="971"/>
      <c r="Z862" s="971"/>
      <c r="AB862" s="1694"/>
      <c r="AC862" s="1695"/>
      <c r="AD862" s="1696"/>
    </row>
    <row r="863" spans="1:30">
      <c r="A863" s="2315"/>
      <c r="B863" s="2316"/>
      <c r="C863" s="2316"/>
      <c r="D863" s="2316"/>
      <c r="E863" s="2316"/>
      <c r="K863" s="1050">
        <f>K856+K859+K860+K861+K862</f>
        <v>0</v>
      </c>
      <c r="L863" s="1050"/>
      <c r="M863" s="1050"/>
      <c r="N863" s="1050"/>
      <c r="O863" s="1050">
        <f t="shared" ref="O863" si="8">O856+O859+O860+O861+O862</f>
        <v>0</v>
      </c>
      <c r="P863" s="1050"/>
      <c r="Q863" s="1050"/>
      <c r="R863" s="1050"/>
      <c r="S863" s="1050">
        <f t="shared" ref="S863" si="9">S856+S859+S860+S861+S862</f>
        <v>0</v>
      </c>
      <c r="T863" s="1050"/>
      <c r="U863" s="1050"/>
      <c r="V863" s="1050"/>
      <c r="W863" s="1050">
        <f t="shared" ref="W863" si="10">W856+W859+W860+W861+W862</f>
        <v>0</v>
      </c>
      <c r="X863" s="1050"/>
      <c r="Y863" s="1050"/>
      <c r="Z863" s="1050"/>
      <c r="AD863" s="73"/>
    </row>
    <row r="864" spans="1:30" ht="6" customHeight="1">
      <c r="A864" s="2315"/>
      <c r="B864" s="2316"/>
      <c r="C864" s="2316"/>
      <c r="D864" s="2316"/>
      <c r="E864" s="2316"/>
      <c r="AD864" s="73"/>
    </row>
    <row r="865" spans="1:51">
      <c r="A865" s="2315"/>
      <c r="B865" s="2316"/>
      <c r="C865" s="2316"/>
      <c r="D865" s="2316"/>
      <c r="E865" s="2316"/>
      <c r="F865" s="1514" t="s">
        <v>918</v>
      </c>
      <c r="G865" s="1515"/>
      <c r="H865" s="1515"/>
      <c r="I865" s="1515"/>
      <c r="J865" s="1516"/>
      <c r="K865" s="971">
        <f>IF(AND(T376&gt;=36,T376&lt;=300),1,0)</f>
        <v>0</v>
      </c>
      <c r="L865" s="971"/>
      <c r="M865" s="971"/>
      <c r="N865" s="971"/>
      <c r="O865" s="964">
        <f>IF(AND(T376&gt;=36,T376&lt;=300),1,0)</f>
        <v>0</v>
      </c>
      <c r="P865" s="965"/>
      <c r="Q865" s="965"/>
      <c r="R865" s="966"/>
      <c r="S865" s="971">
        <f>IF(AND(T376&gt;=36,T376&lt;=300),1,0)</f>
        <v>0</v>
      </c>
      <c r="T865" s="971"/>
      <c r="U865" s="971"/>
      <c r="V865" s="971"/>
      <c r="W865" s="971">
        <f>IF(AND(T376&gt;=36,T376&lt;=300),1,0)</f>
        <v>0</v>
      </c>
      <c r="X865" s="971"/>
      <c r="Y865" s="971"/>
      <c r="Z865" s="971"/>
      <c r="AB865" s="1694"/>
      <c r="AC865" s="1695"/>
      <c r="AD865" s="1696"/>
    </row>
    <row r="866" spans="1:51">
      <c r="A866" s="138" t="s">
        <v>1044</v>
      </c>
      <c r="K866" s="1050">
        <f>K856+K859+K860+K861+K865+K862</f>
        <v>0</v>
      </c>
      <c r="L866" s="1050"/>
      <c r="M866" s="1050"/>
      <c r="N866" s="1050"/>
      <c r="O866" s="1050">
        <f t="shared" ref="O866" si="11">O856+O859+O860+O861+O865+O862</f>
        <v>0</v>
      </c>
      <c r="P866" s="1050"/>
      <c r="Q866" s="1050"/>
      <c r="R866" s="1050"/>
      <c r="S866" s="1050">
        <f t="shared" ref="S866" si="12">S856+S859+S860+S861+S865+S862</f>
        <v>0</v>
      </c>
      <c r="T866" s="1050"/>
      <c r="U866" s="1050"/>
      <c r="V866" s="1050"/>
      <c r="W866" s="1050">
        <f t="shared" ref="W866" si="13">W856+W859+W860+W861+W865+W862</f>
        <v>0</v>
      </c>
      <c r="X866" s="1050"/>
      <c r="Y866" s="1050"/>
      <c r="Z866" s="1050"/>
      <c r="AD866" s="73"/>
    </row>
    <row r="867" spans="1:51" ht="6" customHeight="1">
      <c r="A867" s="138"/>
      <c r="K867" s="194"/>
      <c r="L867" s="194"/>
      <c r="M867" s="194"/>
      <c r="N867" s="194"/>
      <c r="O867" s="194"/>
      <c r="P867" s="194"/>
      <c r="Q867" s="194"/>
      <c r="R867" s="194"/>
      <c r="S867" s="194"/>
      <c r="T867" s="194"/>
      <c r="U867" s="194"/>
      <c r="V867" s="194"/>
      <c r="W867" s="194"/>
      <c r="X867" s="194"/>
      <c r="Y867" s="194"/>
      <c r="Z867" s="194"/>
      <c r="AD867" s="73"/>
    </row>
    <row r="868" spans="1:51">
      <c r="A868" s="138"/>
      <c r="F868" s="1514" t="s">
        <v>919</v>
      </c>
      <c r="G868" s="1515"/>
      <c r="H868" s="1515"/>
      <c r="I868" s="1515"/>
      <c r="J868" s="1516"/>
      <c r="K868" s="971">
        <f>IF($AI$868&lt;$X$845-K866,$AI$868,IF(0&gt;$X$845-K866,0,AR869))</f>
        <v>0</v>
      </c>
      <c r="L868" s="971"/>
      <c r="M868" s="971"/>
      <c r="N868" s="971"/>
      <c r="O868" s="971">
        <f>IF($AI$868&lt;$X$845-O866,$AI$868,IF(0&gt;$X$845-O866,0,AV869))</f>
        <v>0</v>
      </c>
      <c r="P868" s="971"/>
      <c r="Q868" s="971"/>
      <c r="R868" s="971"/>
      <c r="S868" s="971">
        <f>IF($AI$868&lt;$X$845-S866,$AI$868,IF(0&gt;$X$845-S866,0,AZ869))</f>
        <v>0</v>
      </c>
      <c r="T868" s="971"/>
      <c r="U868" s="971"/>
      <c r="V868" s="971"/>
      <c r="W868" s="971">
        <f>IF($AI$868&lt;$X$845-W866,$AI$868,IF(0&gt;$X$845-W866,0,BD869))</f>
        <v>0</v>
      </c>
      <c r="X868" s="971"/>
      <c r="Y868" s="971"/>
      <c r="Z868" s="971"/>
      <c r="AB868" s="1694"/>
      <c r="AC868" s="1695"/>
      <c r="AD868" s="1696"/>
      <c r="AF868" s="1030" t="s">
        <v>920</v>
      </c>
      <c r="AG868" s="1030"/>
      <c r="AH868" s="1030"/>
      <c r="AI868" s="1030">
        <f>IF(R535&lt;46,1,IF(R535&lt;151,2,IF(R535&lt;241,3,IF(R535&lt;271,3.5,IF(R535&lt;301,5,IF(R535&lt;451,6,IF(R535&gt;451,8," ")))))))</f>
        <v>1</v>
      </c>
      <c r="AJ868" s="1030"/>
    </row>
    <row r="869" spans="1:51">
      <c r="A869" s="138"/>
      <c r="K869" s="1050">
        <f>K866+K868</f>
        <v>0</v>
      </c>
      <c r="L869" s="1050"/>
      <c r="M869" s="1050"/>
      <c r="N869" s="1050"/>
      <c r="O869" s="2306">
        <f t="shared" ref="O869" si="14">O866+O868</f>
        <v>0</v>
      </c>
      <c r="P869" s="2306"/>
      <c r="Q869" s="2306"/>
      <c r="R869" s="2306"/>
      <c r="S869" s="1050">
        <f t="shared" ref="S869" si="15">S866+S868</f>
        <v>0</v>
      </c>
      <c r="T869" s="1050"/>
      <c r="U869" s="1050"/>
      <c r="V869" s="1050"/>
      <c r="W869" s="1050">
        <f t="shared" ref="W869" si="16">W866+W868</f>
        <v>0</v>
      </c>
      <c r="X869" s="1050"/>
      <c r="Y869" s="1050"/>
      <c r="Z869" s="1050"/>
      <c r="AD869" s="73"/>
      <c r="AF869" s="2328" t="s">
        <v>921</v>
      </c>
      <c r="AG869" s="2328"/>
      <c r="AH869" s="2328"/>
      <c r="AI869" s="1030">
        <f>ROUNDDOWN($X$845-K866,1)</f>
        <v>0</v>
      </c>
      <c r="AJ869" s="1030"/>
      <c r="AK869" s="1030">
        <f>ROUNDDOWN($X$845-O866,1)</f>
        <v>0</v>
      </c>
      <c r="AL869" s="1030"/>
      <c r="AM869" s="1030">
        <f>ROUNDDOWN($X$845-S866,1)</f>
        <v>0</v>
      </c>
      <c r="AN869" s="1030"/>
      <c r="AO869" s="1030">
        <f>ROUNDDOWN($X$845-W866,1)</f>
        <v>0</v>
      </c>
      <c r="AP869" s="1030"/>
      <c r="AR869" s="1030">
        <f>IF(MOD(AI869,1)&lt;0.3,0,IF(MOD(AI869,1)&lt;0.5,0.5,IF(MOD(AI869,1)&lt;1,1," ")))+ROUNDDOWN(AI869,0)</f>
        <v>0</v>
      </c>
      <c r="AS869" s="1030"/>
      <c r="AT869" s="1030">
        <f>IF(MOD(AK869,1)&lt;0.3,0,IF(MOD(AK869,1)&lt;0.5,0.5,IF(MOD(AK869,1)&lt;1,1," ")))+ROUNDDOWN(AK869,0)</f>
        <v>0</v>
      </c>
      <c r="AU869" s="1030"/>
      <c r="AV869" s="1030">
        <f>IF(MOD(AM869,1)&lt;0.3,0,IF(MOD(AM869,1)&lt;0.5,0.5,IF(MOD(AM869,1)&lt;1,1," ")))+ROUNDDOWN(AM869,0)</f>
        <v>0</v>
      </c>
      <c r="AW869" s="1030"/>
      <c r="AX869" s="1030">
        <f>IF(MOD(AO869,1)&lt;0.3,0,IF(MOD(AO869,1)&lt;0.5,0.5,IF(MOD(AO869,1)&lt;1,1," ")))+ROUNDDOWN(AO869,0)</f>
        <v>0</v>
      </c>
      <c r="AY869" s="1030"/>
    </row>
    <row r="870" spans="1:51" ht="6" customHeight="1">
      <c r="A870" s="138"/>
      <c r="AD870" s="73"/>
    </row>
    <row r="871" spans="1:51">
      <c r="A871" s="138"/>
      <c r="AD871" s="73"/>
    </row>
    <row r="872" spans="1:51">
      <c r="A872" s="138"/>
      <c r="C872" s="2324" t="s">
        <v>924</v>
      </c>
      <c r="D872" s="2324"/>
      <c r="E872" s="931" t="s">
        <v>925</v>
      </c>
      <c r="J872" s="1514" t="s">
        <v>926</v>
      </c>
      <c r="K872" s="1515"/>
      <c r="L872" s="1515"/>
      <c r="M872" s="1515"/>
      <c r="N872" s="1515"/>
      <c r="O872" s="1515"/>
      <c r="P872" s="1515"/>
      <c r="Q872" s="1516"/>
      <c r="R872" s="2325" t="str">
        <f>N426</f>
        <v>加算あり・加算なし</v>
      </c>
      <c r="S872" s="2326"/>
      <c r="T872" s="2326"/>
      <c r="U872" s="2326"/>
      <c r="V872" s="2326"/>
      <c r="W872" s="2327"/>
      <c r="X872" s="971">
        <f>IF(AF872=1,K863,IF(AF872=2,O863,IF(AF872=3,S863,IF(AF872=4,W863,0))))</f>
        <v>0</v>
      </c>
      <c r="Y872" s="971"/>
      <c r="Z872" s="971"/>
      <c r="AB872" s="2027"/>
      <c r="AC872" s="2308"/>
      <c r="AD872" s="2031"/>
      <c r="AF872" s="1" t="str">
        <f>IF(AND(R872="加算あり",R873="加算あり"),1,IF(AND(R872="加算あり",R873="加算なし"),2,IF(AND(R872="加算なし",R873="加算あり"),3,IF(AND(R872="加算なし",R873="加算なし"),4,""))))</f>
        <v/>
      </c>
    </row>
    <row r="873" spans="1:51">
      <c r="A873" s="138"/>
      <c r="C873" s="2324" t="s">
        <v>927</v>
      </c>
      <c r="D873" s="2324"/>
      <c r="E873" s="932">
        <f>S334</f>
        <v>0</v>
      </c>
      <c r="J873" s="1514" t="s">
        <v>928</v>
      </c>
      <c r="K873" s="1515"/>
      <c r="L873" s="1515"/>
      <c r="M873" s="1515"/>
      <c r="N873" s="1515"/>
      <c r="O873" s="1515"/>
      <c r="P873" s="1515"/>
      <c r="Q873" s="1516"/>
      <c r="R873" s="2325" t="str">
        <f>N457</f>
        <v>加算あり・加算なし</v>
      </c>
      <c r="S873" s="2326"/>
      <c r="T873" s="2326"/>
      <c r="U873" s="2326"/>
      <c r="V873" s="2326"/>
      <c r="W873" s="2327"/>
      <c r="X873" s="971"/>
      <c r="Y873" s="971"/>
      <c r="Z873" s="971"/>
      <c r="AB873" s="1032"/>
      <c r="AC873" s="1033"/>
      <c r="AD873" s="1034"/>
    </row>
    <row r="874" spans="1:51">
      <c r="A874" s="138"/>
      <c r="C874" s="2324"/>
      <c r="D874" s="2324"/>
      <c r="E874" s="932">
        <f>S336</f>
        <v>0</v>
      </c>
      <c r="J874" s="1514" t="s">
        <v>918</v>
      </c>
      <c r="K874" s="1515"/>
      <c r="L874" s="1515"/>
      <c r="M874" s="1515"/>
      <c r="N874" s="1515"/>
      <c r="O874" s="1515"/>
      <c r="P874" s="1515"/>
      <c r="Q874" s="1516"/>
      <c r="R874" s="2325" t="str">
        <f>N370</f>
        <v>加算あり・加算なし</v>
      </c>
      <c r="S874" s="2326"/>
      <c r="T874" s="2326"/>
      <c r="U874" s="2326"/>
      <c r="V874" s="2326"/>
      <c r="W874" s="2327"/>
      <c r="X874" s="971">
        <f>IF(R874="加算あり",IF(AF872=1,K865,IF(AF872=2,O865,IF(AF872=3,S865,IF(AF872=4,W865,0)))),0)</f>
        <v>0</v>
      </c>
      <c r="Y874" s="971"/>
      <c r="Z874" s="971"/>
      <c r="AB874" s="1694"/>
      <c r="AC874" s="1695"/>
      <c r="AD874" s="1696"/>
    </row>
    <row r="875" spans="1:51">
      <c r="A875" s="138"/>
      <c r="C875" s="2324"/>
      <c r="D875" s="2324"/>
      <c r="E875" s="932">
        <f>S337</f>
        <v>0</v>
      </c>
      <c r="J875" s="1514" t="s">
        <v>919</v>
      </c>
      <c r="K875" s="1515"/>
      <c r="L875" s="1515"/>
      <c r="M875" s="1515"/>
      <c r="N875" s="1515"/>
      <c r="O875" s="1515"/>
      <c r="P875" s="1515"/>
      <c r="Q875" s="1516"/>
      <c r="R875" s="2325" t="str">
        <f>N521</f>
        <v>加算あり・加算なし</v>
      </c>
      <c r="S875" s="2326"/>
      <c r="T875" s="2326"/>
      <c r="U875" s="2326"/>
      <c r="V875" s="2326"/>
      <c r="W875" s="2327"/>
      <c r="X875" s="971">
        <f>IF(R875="加算あり",IF(AF872=1,K868,IF(AF872=2,O868,IF(AF872=3,S868,IF(AF872=4,W868,0)))),0)</f>
        <v>0</v>
      </c>
      <c r="Y875" s="971"/>
      <c r="Z875" s="971"/>
      <c r="AB875" s="1694"/>
      <c r="AC875" s="1695"/>
      <c r="AD875" s="1696"/>
    </row>
    <row r="876" spans="1:51">
      <c r="A876" s="138"/>
      <c r="C876" s="2324" t="s">
        <v>929</v>
      </c>
      <c r="D876" s="2324"/>
      <c r="E876" s="932">
        <f>V799</f>
        <v>0</v>
      </c>
      <c r="J876" s="1514" t="s">
        <v>931</v>
      </c>
      <c r="K876" s="1515"/>
      <c r="L876" s="1515"/>
      <c r="M876" s="1515"/>
      <c r="N876" s="1515"/>
      <c r="O876" s="1515"/>
      <c r="P876" s="1515"/>
      <c r="Q876" s="1516"/>
      <c r="R876" s="2325"/>
      <c r="S876" s="2326"/>
      <c r="T876" s="2326"/>
      <c r="U876" s="2326"/>
      <c r="V876" s="2326"/>
      <c r="W876" s="2327"/>
      <c r="X876" s="971">
        <f>SUM(X872:Z875)</f>
        <v>0</v>
      </c>
      <c r="Y876" s="971"/>
      <c r="Z876" s="971"/>
      <c r="AB876" s="1694"/>
      <c r="AC876" s="1695"/>
      <c r="AD876" s="1696"/>
    </row>
    <row r="877" spans="1:51">
      <c r="A877" s="138"/>
      <c r="C877" s="2324" t="s">
        <v>930</v>
      </c>
      <c r="D877" s="2324"/>
      <c r="E877" s="932">
        <f>U819</f>
        <v>0</v>
      </c>
      <c r="AD877" s="73"/>
    </row>
    <row r="878" spans="1:51">
      <c r="A878" s="138"/>
      <c r="C878" s="2123"/>
      <c r="D878" s="2123"/>
      <c r="AD878" s="73"/>
    </row>
    <row r="879" spans="1:51">
      <c r="A879" s="138"/>
      <c r="J879" s="131"/>
      <c r="K879" s="131"/>
      <c r="L879" s="131"/>
      <c r="M879" s="131"/>
      <c r="N879" s="131"/>
      <c r="O879" s="131"/>
      <c r="P879" s="131"/>
      <c r="Q879" s="131"/>
      <c r="R879" s="131"/>
      <c r="S879" s="131"/>
      <c r="T879" s="131"/>
      <c r="U879" s="131"/>
      <c r="V879" s="131"/>
      <c r="W879" s="131"/>
      <c r="X879" s="125"/>
      <c r="Y879" s="125"/>
      <c r="Z879" s="125"/>
      <c r="AD879" s="73"/>
    </row>
    <row r="880" spans="1:51">
      <c r="A880" s="138"/>
      <c r="C880" s="2324" t="s">
        <v>922</v>
      </c>
      <c r="D880" s="2324"/>
      <c r="E880" s="932">
        <f>V507</f>
        <v>0</v>
      </c>
      <c r="J880" s="99"/>
      <c r="K880" s="99"/>
      <c r="L880" s="99"/>
      <c r="M880" s="99"/>
      <c r="N880" s="99"/>
      <c r="O880" s="2143" t="s">
        <v>614</v>
      </c>
      <c r="P880" s="2144"/>
      <c r="Q880" s="2144"/>
      <c r="R880" s="2144"/>
      <c r="S880" s="2144"/>
      <c r="T880" s="2144"/>
      <c r="U880" s="2144"/>
      <c r="V880" s="2144"/>
      <c r="W880" s="2145"/>
      <c r="X880" s="1694"/>
      <c r="Y880" s="1695"/>
      <c r="Z880" s="923" t="s">
        <v>138</v>
      </c>
      <c r="AD880" s="73"/>
    </row>
    <row r="881" spans="1:30">
      <c r="A881" s="138"/>
      <c r="C881" s="2324" t="s">
        <v>923</v>
      </c>
      <c r="D881" s="2324"/>
      <c r="E881" s="932">
        <f>V808</f>
        <v>0</v>
      </c>
      <c r="J881" s="99"/>
      <c r="K881" s="2328"/>
      <c r="L881" s="2328"/>
      <c r="M881" s="2328"/>
      <c r="N881" s="99"/>
      <c r="O881" s="2143" t="s">
        <v>759</v>
      </c>
      <c r="P881" s="2144"/>
      <c r="Q881" s="2144"/>
      <c r="R881" s="2144"/>
      <c r="S881" s="2144"/>
      <c r="T881" s="2144"/>
      <c r="U881" s="2144"/>
      <c r="V881" s="2144"/>
      <c r="W881" s="2145"/>
      <c r="X881" s="1694"/>
      <c r="Y881" s="1695"/>
      <c r="Z881" s="923" t="s">
        <v>138</v>
      </c>
      <c r="AD881" s="73"/>
    </row>
    <row r="882" spans="1:30">
      <c r="A882" s="138"/>
      <c r="O882" s="2143" t="s">
        <v>33</v>
      </c>
      <c r="P882" s="2144"/>
      <c r="Q882" s="2144"/>
      <c r="R882" s="2144"/>
      <c r="S882" s="2144"/>
      <c r="T882" s="2144"/>
      <c r="U882" s="2144"/>
      <c r="V882" s="2144"/>
      <c r="W882" s="2145"/>
      <c r="X882" s="1694"/>
      <c r="Y882" s="1695"/>
      <c r="Z882" s="923" t="s">
        <v>138</v>
      </c>
      <c r="AD882" s="73"/>
    </row>
    <row r="883" spans="1:30">
      <c r="A883" s="318"/>
      <c r="B883" s="319"/>
      <c r="C883" s="319"/>
      <c r="D883" s="319"/>
      <c r="E883" s="319"/>
      <c r="F883" s="84"/>
      <c r="G883" s="84"/>
      <c r="H883" s="84"/>
      <c r="I883" s="84"/>
      <c r="J883" s="84"/>
      <c r="K883" s="84"/>
      <c r="L883" s="84"/>
      <c r="M883" s="84"/>
      <c r="N883" s="84"/>
      <c r="O883" s="84"/>
      <c r="P883" s="84"/>
      <c r="Q883" s="84"/>
      <c r="R883" s="84"/>
      <c r="S883" s="84"/>
      <c r="T883" s="84"/>
      <c r="U883" s="84"/>
      <c r="V883" s="84"/>
      <c r="W883" s="84"/>
      <c r="X883" s="84"/>
      <c r="Y883" s="84"/>
      <c r="Z883" s="84"/>
      <c r="AA883" s="84"/>
      <c r="AB883" s="84"/>
      <c r="AC883" s="84"/>
      <c r="AD883" s="108"/>
    </row>
  </sheetData>
  <sheetProtection sheet="1" objects="1" scenarios="1"/>
  <mergeCells count="1299">
    <mergeCell ref="O882:W882"/>
    <mergeCell ref="X882:Y882"/>
    <mergeCell ref="C878:D878"/>
    <mergeCell ref="C880:D880"/>
    <mergeCell ref="O880:W880"/>
    <mergeCell ref="X880:Y880"/>
    <mergeCell ref="C881:D881"/>
    <mergeCell ref="K881:M881"/>
    <mergeCell ref="O881:W881"/>
    <mergeCell ref="X881:Y881"/>
    <mergeCell ref="C876:D876"/>
    <mergeCell ref="J876:Q876"/>
    <mergeCell ref="R876:W876"/>
    <mergeCell ref="X876:Z876"/>
    <mergeCell ref="AB876:AD876"/>
    <mergeCell ref="C877:D877"/>
    <mergeCell ref="R874:W874"/>
    <mergeCell ref="X874:Z874"/>
    <mergeCell ref="AB874:AD874"/>
    <mergeCell ref="J875:Q875"/>
    <mergeCell ref="R875:W875"/>
    <mergeCell ref="X875:Z875"/>
    <mergeCell ref="AB875:AD875"/>
    <mergeCell ref="AX869:AY869"/>
    <mergeCell ref="C872:D872"/>
    <mergeCell ref="J872:Q872"/>
    <mergeCell ref="R872:W872"/>
    <mergeCell ref="X872:Z873"/>
    <mergeCell ref="AB872:AD873"/>
    <mergeCell ref="C873:D875"/>
    <mergeCell ref="J873:Q873"/>
    <mergeCell ref="R873:W873"/>
    <mergeCell ref="J874:Q874"/>
    <mergeCell ref="AK869:AL869"/>
    <mergeCell ref="AM869:AN869"/>
    <mergeCell ref="AO869:AP869"/>
    <mergeCell ref="AR869:AS869"/>
    <mergeCell ref="AT869:AU869"/>
    <mergeCell ref="AV869:AW869"/>
    <mergeCell ref="AB868:AD868"/>
    <mergeCell ref="AF868:AH868"/>
    <mergeCell ref="AI868:AJ868"/>
    <mergeCell ref="K869:N869"/>
    <mergeCell ref="F868:J868"/>
    <mergeCell ref="K868:N868"/>
    <mergeCell ref="O868:R868"/>
    <mergeCell ref="S868:V868"/>
    <mergeCell ref="O869:R869"/>
    <mergeCell ref="S869:V869"/>
    <mergeCell ref="W869:Z869"/>
    <mergeCell ref="AF869:AH869"/>
    <mergeCell ref="AI869:AJ869"/>
    <mergeCell ref="W868:Z868"/>
    <mergeCell ref="AB862:AD862"/>
    <mergeCell ref="F861:J861"/>
    <mergeCell ref="K861:N861"/>
    <mergeCell ref="O861:R861"/>
    <mergeCell ref="S861:V861"/>
    <mergeCell ref="W861:Z861"/>
    <mergeCell ref="AB861:AD861"/>
    <mergeCell ref="AB859:AD859"/>
    <mergeCell ref="F860:J860"/>
    <mergeCell ref="K860:N860"/>
    <mergeCell ref="O860:R860"/>
    <mergeCell ref="S860:V860"/>
    <mergeCell ref="W860:Z860"/>
    <mergeCell ref="AB860:AD860"/>
    <mergeCell ref="AB865:AD865"/>
    <mergeCell ref="K866:N866"/>
    <mergeCell ref="O866:R866"/>
    <mergeCell ref="S866:V866"/>
    <mergeCell ref="W866:Z866"/>
    <mergeCell ref="K863:N863"/>
    <mergeCell ref="O863:R863"/>
    <mergeCell ref="S863:V863"/>
    <mergeCell ref="W863:Z863"/>
    <mergeCell ref="F865:J865"/>
    <mergeCell ref="K865:N865"/>
    <mergeCell ref="O865:R865"/>
    <mergeCell ref="S865:V865"/>
    <mergeCell ref="W865:Z865"/>
    <mergeCell ref="AB856:AD856"/>
    <mergeCell ref="K857:N857"/>
    <mergeCell ref="O857:R857"/>
    <mergeCell ref="S857:V857"/>
    <mergeCell ref="W857:Z857"/>
    <mergeCell ref="F859:J859"/>
    <mergeCell ref="K859:N859"/>
    <mergeCell ref="O859:R859"/>
    <mergeCell ref="S859:V859"/>
    <mergeCell ref="W859:Z859"/>
    <mergeCell ref="AB854:AD855"/>
    <mergeCell ref="G855:H855"/>
    <mergeCell ref="I855:J855"/>
    <mergeCell ref="A856:E865"/>
    <mergeCell ref="G856:H856"/>
    <mergeCell ref="I856:J856"/>
    <mergeCell ref="K856:N856"/>
    <mergeCell ref="O856:R856"/>
    <mergeCell ref="S856:V856"/>
    <mergeCell ref="W856:Z856"/>
    <mergeCell ref="G854:H854"/>
    <mergeCell ref="I854:J854"/>
    <mergeCell ref="K854:N855"/>
    <mergeCell ref="O854:R855"/>
    <mergeCell ref="S854:V855"/>
    <mergeCell ref="W854:Z855"/>
    <mergeCell ref="A849:E854"/>
    <mergeCell ref="F862:J862"/>
    <mergeCell ref="K862:N862"/>
    <mergeCell ref="O862:R862"/>
    <mergeCell ref="S862:V862"/>
    <mergeCell ref="W862:Z862"/>
    <mergeCell ref="O852:R853"/>
    <mergeCell ref="S852:V852"/>
    <mergeCell ref="W852:Z853"/>
    <mergeCell ref="AB852:AD853"/>
    <mergeCell ref="G853:H853"/>
    <mergeCell ref="I853:J853"/>
    <mergeCell ref="K853:N853"/>
    <mergeCell ref="S853:V853"/>
    <mergeCell ref="W849:Z849"/>
    <mergeCell ref="AB849:AD849"/>
    <mergeCell ref="G850:H850"/>
    <mergeCell ref="I850:J850"/>
    <mergeCell ref="K850:N851"/>
    <mergeCell ref="O850:R851"/>
    <mergeCell ref="S850:V851"/>
    <mergeCell ref="W850:Z851"/>
    <mergeCell ref="AB850:AD851"/>
    <mergeCell ref="G851:H851"/>
    <mergeCell ref="G849:H849"/>
    <mergeCell ref="I849:J849"/>
    <mergeCell ref="K849:N849"/>
    <mergeCell ref="O849:R849"/>
    <mergeCell ref="S849:V849"/>
    <mergeCell ref="I851:J851"/>
    <mergeCell ref="G852:H852"/>
    <mergeCell ref="I852:J852"/>
    <mergeCell ref="K852:N852"/>
    <mergeCell ref="AB847:AD847"/>
    <mergeCell ref="I848:J848"/>
    <mergeCell ref="K848:N848"/>
    <mergeCell ref="O848:R848"/>
    <mergeCell ref="S848:V848"/>
    <mergeCell ref="W848:Z848"/>
    <mergeCell ref="AB848:AD848"/>
    <mergeCell ref="O844:W844"/>
    <mergeCell ref="X844:Y844"/>
    <mergeCell ref="O845:W845"/>
    <mergeCell ref="X845:Y845"/>
    <mergeCell ref="G847:H848"/>
    <mergeCell ref="I847:J847"/>
    <mergeCell ref="K847:N847"/>
    <mergeCell ref="O847:R847"/>
    <mergeCell ref="S847:V847"/>
    <mergeCell ref="W847:Z847"/>
    <mergeCell ref="AB825:AD828"/>
    <mergeCell ref="A833:A836"/>
    <mergeCell ref="C833:C834"/>
    <mergeCell ref="E833:E836"/>
    <mergeCell ref="G833:Z836"/>
    <mergeCell ref="O843:W843"/>
    <mergeCell ref="X843:Y843"/>
    <mergeCell ref="G822:H822"/>
    <mergeCell ref="I822:O822"/>
    <mergeCell ref="A825:A828"/>
    <mergeCell ref="B825:B828"/>
    <mergeCell ref="C825:C828"/>
    <mergeCell ref="D825:D828"/>
    <mergeCell ref="E825:E828"/>
    <mergeCell ref="G825:M826"/>
    <mergeCell ref="N825:V826"/>
    <mergeCell ref="N814:V815"/>
    <mergeCell ref="AB814:AD816"/>
    <mergeCell ref="G818:V818"/>
    <mergeCell ref="H819:T819"/>
    <mergeCell ref="U819:Z819"/>
    <mergeCell ref="G821:O821"/>
    <mergeCell ref="P821:R821"/>
    <mergeCell ref="A814:A821"/>
    <mergeCell ref="B814:B821"/>
    <mergeCell ref="C814:C821"/>
    <mergeCell ref="D814:D821"/>
    <mergeCell ref="E814:E821"/>
    <mergeCell ref="G814:M815"/>
    <mergeCell ref="AB805:AD807"/>
    <mergeCell ref="G808:U808"/>
    <mergeCell ref="V808:Z808"/>
    <mergeCell ref="G810:O810"/>
    <mergeCell ref="P810:R810"/>
    <mergeCell ref="G811:H811"/>
    <mergeCell ref="I811:O811"/>
    <mergeCell ref="B805:B812"/>
    <mergeCell ref="C805:C812"/>
    <mergeCell ref="D805:D812"/>
    <mergeCell ref="E805:E812"/>
    <mergeCell ref="G805:M806"/>
    <mergeCell ref="N805:V806"/>
    <mergeCell ref="G799:U799"/>
    <mergeCell ref="V799:Z799"/>
    <mergeCell ref="G801:O801"/>
    <mergeCell ref="P801:R801"/>
    <mergeCell ref="G802:H802"/>
    <mergeCell ref="I802:O802"/>
    <mergeCell ref="N788:V789"/>
    <mergeCell ref="AB788:AD790"/>
    <mergeCell ref="A795:A801"/>
    <mergeCell ref="B795:B801"/>
    <mergeCell ref="C795:C801"/>
    <mergeCell ref="D795:D801"/>
    <mergeCell ref="E795:E801"/>
    <mergeCell ref="G795:M796"/>
    <mergeCell ref="N795:V796"/>
    <mergeCell ref="AB795:AD797"/>
    <mergeCell ref="E775:E783"/>
    <mergeCell ref="E784:E785"/>
    <mergeCell ref="C788:C790"/>
    <mergeCell ref="D788:D790"/>
    <mergeCell ref="E788:E793"/>
    <mergeCell ref="G788:M789"/>
    <mergeCell ref="I739:Z740"/>
    <mergeCell ref="G742:Z743"/>
    <mergeCell ref="G744:Z750"/>
    <mergeCell ref="E751:E754"/>
    <mergeCell ref="E757:E765"/>
    <mergeCell ref="E766:E774"/>
    <mergeCell ref="E728:E734"/>
    <mergeCell ref="G728:H734"/>
    <mergeCell ref="I728:Z734"/>
    <mergeCell ref="E735:E750"/>
    <mergeCell ref="G735:H738"/>
    <mergeCell ref="I735:J737"/>
    <mergeCell ref="K735:Z737"/>
    <mergeCell ref="I738:J738"/>
    <mergeCell ref="K738:Z738"/>
    <mergeCell ref="G739:H740"/>
    <mergeCell ref="G720:H721"/>
    <mergeCell ref="I720:Z721"/>
    <mergeCell ref="E721:E727"/>
    <mergeCell ref="G722:H723"/>
    <mergeCell ref="I722:Z723"/>
    <mergeCell ref="G724:H725"/>
    <mergeCell ref="I724:Z725"/>
    <mergeCell ref="G726:H727"/>
    <mergeCell ref="I726:Z727"/>
    <mergeCell ref="AB713:AD718"/>
    <mergeCell ref="N715:Z716"/>
    <mergeCell ref="G717:Z717"/>
    <mergeCell ref="G718:H719"/>
    <mergeCell ref="I718:Z719"/>
    <mergeCell ref="E662:E664"/>
    <mergeCell ref="E668:E671"/>
    <mergeCell ref="E673:E678"/>
    <mergeCell ref="E679:E692"/>
    <mergeCell ref="E693:E699"/>
    <mergeCell ref="E700:E708"/>
    <mergeCell ref="E650:E661"/>
    <mergeCell ref="G652:H655"/>
    <mergeCell ref="I652:J654"/>
    <mergeCell ref="K652:Z654"/>
    <mergeCell ref="I655:J655"/>
    <mergeCell ref="K655:Z655"/>
    <mergeCell ref="G656:H657"/>
    <mergeCell ref="I656:Z657"/>
    <mergeCell ref="G659:Z660"/>
    <mergeCell ref="G661:Z665"/>
    <mergeCell ref="G642:H645"/>
    <mergeCell ref="I642:Z645"/>
    <mergeCell ref="G646:H651"/>
    <mergeCell ref="I646:Z651"/>
    <mergeCell ref="I633:Z634"/>
    <mergeCell ref="G635:H636"/>
    <mergeCell ref="I635:Z636"/>
    <mergeCell ref="G637:H638"/>
    <mergeCell ref="I637:Z638"/>
    <mergeCell ref="E639:E649"/>
    <mergeCell ref="G639:H641"/>
    <mergeCell ref="I639:J639"/>
    <mergeCell ref="K639:Z639"/>
    <mergeCell ref="I640:J640"/>
    <mergeCell ref="E709:E710"/>
    <mergeCell ref="D713:D719"/>
    <mergeCell ref="E713:E720"/>
    <mergeCell ref="G713:M714"/>
    <mergeCell ref="N713:V714"/>
    <mergeCell ref="B623:B627"/>
    <mergeCell ref="C623:C632"/>
    <mergeCell ref="E623:E624"/>
    <mergeCell ref="G623:M624"/>
    <mergeCell ref="N623:V624"/>
    <mergeCell ref="G613:H614"/>
    <mergeCell ref="I613:I614"/>
    <mergeCell ref="J613:X613"/>
    <mergeCell ref="J614:O614"/>
    <mergeCell ref="P614:X614"/>
    <mergeCell ref="G615:H616"/>
    <mergeCell ref="I615:I616"/>
    <mergeCell ref="J615:X615"/>
    <mergeCell ref="J616:O616"/>
    <mergeCell ref="P616:X616"/>
    <mergeCell ref="K640:Z640"/>
    <mergeCell ref="I641:J641"/>
    <mergeCell ref="K641:Z641"/>
    <mergeCell ref="G607:H608"/>
    <mergeCell ref="I607:I608"/>
    <mergeCell ref="J607:X607"/>
    <mergeCell ref="Y607:AA607"/>
    <mergeCell ref="J608:O608"/>
    <mergeCell ref="P608:X608"/>
    <mergeCell ref="AB623:AD625"/>
    <mergeCell ref="D625:D626"/>
    <mergeCell ref="E625:E638"/>
    <mergeCell ref="N625:Z626"/>
    <mergeCell ref="G628:Z628"/>
    <mergeCell ref="G629:H630"/>
    <mergeCell ref="I629:Z630"/>
    <mergeCell ref="G631:H632"/>
    <mergeCell ref="I631:Z632"/>
    <mergeCell ref="G633:H634"/>
    <mergeCell ref="G619:Z620"/>
    <mergeCell ref="A600:A612"/>
    <mergeCell ref="B600:B612"/>
    <mergeCell ref="C600:C612"/>
    <mergeCell ref="D600:D612"/>
    <mergeCell ref="E600:E612"/>
    <mergeCell ref="AB562:AD564"/>
    <mergeCell ref="E570:E576"/>
    <mergeCell ref="B578:B597"/>
    <mergeCell ref="C578:C597"/>
    <mergeCell ref="D578:D597"/>
    <mergeCell ref="E578:E597"/>
    <mergeCell ref="G578:M579"/>
    <mergeCell ref="N578:V579"/>
    <mergeCell ref="AB578:AD580"/>
    <mergeCell ref="H581:R581"/>
    <mergeCell ref="B562:B569"/>
    <mergeCell ref="C562:C569"/>
    <mergeCell ref="D562:D569"/>
    <mergeCell ref="E562:E568"/>
    <mergeCell ref="G562:M563"/>
    <mergeCell ref="N562:V563"/>
    <mergeCell ref="G609:H610"/>
    <mergeCell ref="I609:I610"/>
    <mergeCell ref="J609:X609"/>
    <mergeCell ref="J610:O610"/>
    <mergeCell ref="P610:X610"/>
    <mergeCell ref="G611:H612"/>
    <mergeCell ref="I611:I612"/>
    <mergeCell ref="J611:X611"/>
    <mergeCell ref="J612:O612"/>
    <mergeCell ref="P612:X612"/>
    <mergeCell ref="G606:I606"/>
    <mergeCell ref="G538:H538"/>
    <mergeCell ref="I538:O538"/>
    <mergeCell ref="P538:T538"/>
    <mergeCell ref="G539:H539"/>
    <mergeCell ref="I539:O539"/>
    <mergeCell ref="P539:T539"/>
    <mergeCell ref="G540:H540"/>
    <mergeCell ref="G600:M601"/>
    <mergeCell ref="N600:V601"/>
    <mergeCell ref="AB600:AD602"/>
    <mergeCell ref="N602:Z603"/>
    <mergeCell ref="G605:N605"/>
    <mergeCell ref="O605:P605"/>
    <mergeCell ref="S581:T581"/>
    <mergeCell ref="I583:N583"/>
    <mergeCell ref="S583:T583"/>
    <mergeCell ref="H585:R585"/>
    <mergeCell ref="S585:T585"/>
    <mergeCell ref="X530:X532"/>
    <mergeCell ref="A535:A540"/>
    <mergeCell ref="B535:B540"/>
    <mergeCell ref="C535:C540"/>
    <mergeCell ref="D535:D540"/>
    <mergeCell ref="G535:Q535"/>
    <mergeCell ref="R535:S535"/>
    <mergeCell ref="N521:V522"/>
    <mergeCell ref="AB521:AD523"/>
    <mergeCell ref="U526:W526"/>
    <mergeCell ref="G528:H528"/>
    <mergeCell ref="I528:X528"/>
    <mergeCell ref="G529:H529"/>
    <mergeCell ref="I529:X529"/>
    <mergeCell ref="E543:E559"/>
    <mergeCell ref="G543:H543"/>
    <mergeCell ref="I543:O543"/>
    <mergeCell ref="P543:T543"/>
    <mergeCell ref="G544:H544"/>
    <mergeCell ref="I544:O544"/>
    <mergeCell ref="P544:T544"/>
    <mergeCell ref="I540:O540"/>
    <mergeCell ref="P540:T540"/>
    <mergeCell ref="G541:H541"/>
    <mergeCell ref="I541:O541"/>
    <mergeCell ref="P541:T541"/>
    <mergeCell ref="G542:H542"/>
    <mergeCell ref="I542:O542"/>
    <mergeCell ref="P542:T542"/>
    <mergeCell ref="E537:E542"/>
    <mergeCell ref="G537:O537"/>
    <mergeCell ref="P537:T537"/>
    <mergeCell ref="G515:N515"/>
    <mergeCell ref="O515:S515"/>
    <mergeCell ref="G517:N517"/>
    <mergeCell ref="O517:S517"/>
    <mergeCell ref="A521:A534"/>
    <mergeCell ref="B521:B534"/>
    <mergeCell ref="C521:C534"/>
    <mergeCell ref="D521:D534"/>
    <mergeCell ref="E521:E536"/>
    <mergeCell ref="G521:M522"/>
    <mergeCell ref="G511:W511"/>
    <mergeCell ref="G512:H512"/>
    <mergeCell ref="I512:O512"/>
    <mergeCell ref="P512:R513"/>
    <mergeCell ref="S512:S513"/>
    <mergeCell ref="T512:V513"/>
    <mergeCell ref="W512:W513"/>
    <mergeCell ref="G513:H513"/>
    <mergeCell ref="I513:O513"/>
    <mergeCell ref="G530:H532"/>
    <mergeCell ref="I530:K532"/>
    <mergeCell ref="L530:W532"/>
    <mergeCell ref="C503:C507"/>
    <mergeCell ref="D503:D505"/>
    <mergeCell ref="E503:E510"/>
    <mergeCell ref="G503:M504"/>
    <mergeCell ref="N503:V504"/>
    <mergeCell ref="AB503:AD505"/>
    <mergeCell ref="G507:U507"/>
    <mergeCell ref="V507:Z507"/>
    <mergeCell ref="H498:P498"/>
    <mergeCell ref="Q498:R498"/>
    <mergeCell ref="H499:P499"/>
    <mergeCell ref="Q499:R499"/>
    <mergeCell ref="H500:P500"/>
    <mergeCell ref="Q500:R500"/>
    <mergeCell ref="H493:P493"/>
    <mergeCell ref="Q493:R493"/>
    <mergeCell ref="H494:P494"/>
    <mergeCell ref="Q494:R494"/>
    <mergeCell ref="H495:P495"/>
    <mergeCell ref="Q495:R495"/>
    <mergeCell ref="R481:U482"/>
    <mergeCell ref="V481:W482"/>
    <mergeCell ref="H482:I482"/>
    <mergeCell ref="J482:K482"/>
    <mergeCell ref="M482:N482"/>
    <mergeCell ref="H490:P490"/>
    <mergeCell ref="Q490:R490"/>
    <mergeCell ref="H491:P491"/>
    <mergeCell ref="Q491:R491"/>
    <mergeCell ref="H492:P492"/>
    <mergeCell ref="Q492:R492"/>
    <mergeCell ref="H487:I487"/>
    <mergeCell ref="J487:K487"/>
    <mergeCell ref="M487:N487"/>
    <mergeCell ref="O487:P487"/>
    <mergeCell ref="R487:U487"/>
    <mergeCell ref="V487:W487"/>
    <mergeCell ref="H485:I485"/>
    <mergeCell ref="J485:K485"/>
    <mergeCell ref="M485:N485"/>
    <mergeCell ref="O485:P485"/>
    <mergeCell ref="R485:U486"/>
    <mergeCell ref="V485:W486"/>
    <mergeCell ref="H486:I486"/>
    <mergeCell ref="J486:K486"/>
    <mergeCell ref="M486:N486"/>
    <mergeCell ref="O486:P486"/>
    <mergeCell ref="E480:E485"/>
    <mergeCell ref="H480:I480"/>
    <mergeCell ref="J480:K480"/>
    <mergeCell ref="M480:N480"/>
    <mergeCell ref="O480:P480"/>
    <mergeCell ref="R480:U480"/>
    <mergeCell ref="O482:P482"/>
    <mergeCell ref="H483:I483"/>
    <mergeCell ref="J483:K483"/>
    <mergeCell ref="M483:N483"/>
    <mergeCell ref="H478:I479"/>
    <mergeCell ref="J478:K478"/>
    <mergeCell ref="M478:N479"/>
    <mergeCell ref="O478:P478"/>
    <mergeCell ref="R478:W478"/>
    <mergeCell ref="J479:K479"/>
    <mergeCell ref="O479:P479"/>
    <mergeCell ref="R479:W479"/>
    <mergeCell ref="O483:P483"/>
    <mergeCell ref="R483:U483"/>
    <mergeCell ref="V483:W483"/>
    <mergeCell ref="H484:I484"/>
    <mergeCell ref="J484:K484"/>
    <mergeCell ref="M484:N484"/>
    <mergeCell ref="O484:P484"/>
    <mergeCell ref="R484:U484"/>
    <mergeCell ref="V484:W484"/>
    <mergeCell ref="V480:W480"/>
    <mergeCell ref="H481:I481"/>
    <mergeCell ref="J481:K481"/>
    <mergeCell ref="M481:N481"/>
    <mergeCell ref="O481:P481"/>
    <mergeCell ref="H474:I474"/>
    <mergeCell ref="J474:K474"/>
    <mergeCell ref="M474:N474"/>
    <mergeCell ref="O474:P474"/>
    <mergeCell ref="R474:U474"/>
    <mergeCell ref="V474:W474"/>
    <mergeCell ref="M472:N472"/>
    <mergeCell ref="O472:P472"/>
    <mergeCell ref="R472:U473"/>
    <mergeCell ref="V472:W473"/>
    <mergeCell ref="H473:I473"/>
    <mergeCell ref="J473:K473"/>
    <mergeCell ref="M473:N473"/>
    <mergeCell ref="O473:P473"/>
    <mergeCell ref="V470:W470"/>
    <mergeCell ref="E471:E478"/>
    <mergeCell ref="H471:I471"/>
    <mergeCell ref="J471:K471"/>
    <mergeCell ref="M471:N471"/>
    <mergeCell ref="O471:P471"/>
    <mergeCell ref="R471:U471"/>
    <mergeCell ref="V471:W471"/>
    <mergeCell ref="H472:I472"/>
    <mergeCell ref="J472:K472"/>
    <mergeCell ref="E466:E470"/>
    <mergeCell ref="J466:K466"/>
    <mergeCell ref="O466:P466"/>
    <mergeCell ref="R466:W466"/>
    <mergeCell ref="H467:I467"/>
    <mergeCell ref="V468:W469"/>
    <mergeCell ref="H469:I469"/>
    <mergeCell ref="J469:K469"/>
    <mergeCell ref="AB457:AD459"/>
    <mergeCell ref="G461:L461"/>
    <mergeCell ref="M461:S461"/>
    <mergeCell ref="H451:P451"/>
    <mergeCell ref="Q451:R451"/>
    <mergeCell ref="H452:P452"/>
    <mergeCell ref="Q452:R452"/>
    <mergeCell ref="E434:E443"/>
    <mergeCell ref="M469:N469"/>
    <mergeCell ref="O469:P469"/>
    <mergeCell ref="H470:I470"/>
    <mergeCell ref="J470:K470"/>
    <mergeCell ref="M470:N470"/>
    <mergeCell ref="O470:P470"/>
    <mergeCell ref="R470:U470"/>
    <mergeCell ref="J467:K467"/>
    <mergeCell ref="M467:N467"/>
    <mergeCell ref="O467:P467"/>
    <mergeCell ref="R467:U467"/>
    <mergeCell ref="V467:W467"/>
    <mergeCell ref="H468:I468"/>
    <mergeCell ref="J468:K468"/>
    <mergeCell ref="M468:N468"/>
    <mergeCell ref="O468:P468"/>
    <mergeCell ref="R468:U469"/>
    <mergeCell ref="H434:I434"/>
    <mergeCell ref="J434:K434"/>
    <mergeCell ref="M434:N434"/>
    <mergeCell ref="O434:P434"/>
    <mergeCell ref="R434:U435"/>
    <mergeCell ref="H465:I466"/>
    <mergeCell ref="J465:K465"/>
    <mergeCell ref="M465:N466"/>
    <mergeCell ref="O465:P465"/>
    <mergeCell ref="R465:W465"/>
    <mergeCell ref="J440:K440"/>
    <mergeCell ref="M440:N440"/>
    <mergeCell ref="O440:P440"/>
    <mergeCell ref="R440:U440"/>
    <mergeCell ref="C457:C458"/>
    <mergeCell ref="D457:D461"/>
    <mergeCell ref="E457:E464"/>
    <mergeCell ref="G457:M458"/>
    <mergeCell ref="N457:V458"/>
    <mergeCell ref="J436:K436"/>
    <mergeCell ref="M436:N436"/>
    <mergeCell ref="O436:P436"/>
    <mergeCell ref="R436:U437"/>
    <mergeCell ref="H453:P453"/>
    <mergeCell ref="Q453:R453"/>
    <mergeCell ref="H446:P446"/>
    <mergeCell ref="Q446:R446"/>
    <mergeCell ref="H447:P447"/>
    <mergeCell ref="Q447:R447"/>
    <mergeCell ref="H448:P448"/>
    <mergeCell ref="Q448:R448"/>
    <mergeCell ref="V440:W440"/>
    <mergeCell ref="H443:P443"/>
    <mergeCell ref="Q443:R443"/>
    <mergeCell ref="H444:P444"/>
    <mergeCell ref="Q444:R444"/>
    <mergeCell ref="H445:P445"/>
    <mergeCell ref="Q445:R445"/>
    <mergeCell ref="R431:W431"/>
    <mergeCell ref="J432:K432"/>
    <mergeCell ref="O432:P432"/>
    <mergeCell ref="R432:W432"/>
    <mergeCell ref="H433:I433"/>
    <mergeCell ref="J433:K433"/>
    <mergeCell ref="M433:N433"/>
    <mergeCell ref="O433:P433"/>
    <mergeCell ref="R433:U433"/>
    <mergeCell ref="V433:W433"/>
    <mergeCell ref="V438:W439"/>
    <mergeCell ref="H439:I439"/>
    <mergeCell ref="J439:K439"/>
    <mergeCell ref="M439:N439"/>
    <mergeCell ref="O439:P439"/>
    <mergeCell ref="H440:I440"/>
    <mergeCell ref="V436:W437"/>
    <mergeCell ref="H437:I437"/>
    <mergeCell ref="J437:K437"/>
    <mergeCell ref="M437:N437"/>
    <mergeCell ref="O437:P437"/>
    <mergeCell ref="H438:I438"/>
    <mergeCell ref="J438:K438"/>
    <mergeCell ref="M438:N438"/>
    <mergeCell ref="O438:P438"/>
    <mergeCell ref="R438:U439"/>
    <mergeCell ref="V434:W435"/>
    <mergeCell ref="H435:I435"/>
    <mergeCell ref="J435:K435"/>
    <mergeCell ref="M435:N435"/>
    <mergeCell ref="O435:P435"/>
    <mergeCell ref="H436:I436"/>
    <mergeCell ref="C426:C428"/>
    <mergeCell ref="D426:D428"/>
    <mergeCell ref="E426:E432"/>
    <mergeCell ref="G426:M427"/>
    <mergeCell ref="N426:V427"/>
    <mergeCell ref="AB426:AD428"/>
    <mergeCell ref="H431:I432"/>
    <mergeCell ref="J431:K431"/>
    <mergeCell ref="M431:N432"/>
    <mergeCell ref="O431:P431"/>
    <mergeCell ref="I415:J415"/>
    <mergeCell ref="K415:Z415"/>
    <mergeCell ref="E416:E421"/>
    <mergeCell ref="I416:J416"/>
    <mergeCell ref="K416:Z416"/>
    <mergeCell ref="G417:H422"/>
    <mergeCell ref="I417:Z422"/>
    <mergeCell ref="E386:E415"/>
    <mergeCell ref="G407:Z407"/>
    <mergeCell ref="G408:H409"/>
    <mergeCell ref="I408:Z409"/>
    <mergeCell ref="G410:H412"/>
    <mergeCell ref="I410:Z412"/>
    <mergeCell ref="G413:H416"/>
    <mergeCell ref="I413:J413"/>
    <mergeCell ref="K413:Z413"/>
    <mergeCell ref="I414:J414"/>
    <mergeCell ref="K414:Z414"/>
    <mergeCell ref="H399:P399"/>
    <mergeCell ref="Q399:R399"/>
    <mergeCell ref="T399:V399"/>
    <mergeCell ref="T401:AA405"/>
    <mergeCell ref="H402:P402"/>
    <mergeCell ref="Q402:R402"/>
    <mergeCell ref="H403:P403"/>
    <mergeCell ref="Q403:R403"/>
    <mergeCell ref="H404:P404"/>
    <mergeCell ref="Q404:R404"/>
    <mergeCell ref="H396:P396"/>
    <mergeCell ref="Q396:R396"/>
    <mergeCell ref="H397:P397"/>
    <mergeCell ref="Q397:R397"/>
    <mergeCell ref="H398:P398"/>
    <mergeCell ref="Q398:R398"/>
    <mergeCell ref="R391:U391"/>
    <mergeCell ref="V391:W391"/>
    <mergeCell ref="X391:Z391"/>
    <mergeCell ref="H394:P394"/>
    <mergeCell ref="Q394:R394"/>
    <mergeCell ref="H395:P395"/>
    <mergeCell ref="Q395:R395"/>
    <mergeCell ref="M390:N390"/>
    <mergeCell ref="O390:P390"/>
    <mergeCell ref="H391:I391"/>
    <mergeCell ref="J391:K391"/>
    <mergeCell ref="M391:N391"/>
    <mergeCell ref="O391:P391"/>
    <mergeCell ref="R388:U388"/>
    <mergeCell ref="V388:W388"/>
    <mergeCell ref="H389:I389"/>
    <mergeCell ref="J389:K389"/>
    <mergeCell ref="M389:N389"/>
    <mergeCell ref="O389:P389"/>
    <mergeCell ref="R389:U390"/>
    <mergeCell ref="V389:W390"/>
    <mergeCell ref="H390:I390"/>
    <mergeCell ref="J390:K390"/>
    <mergeCell ref="V386:W386"/>
    <mergeCell ref="H387:I387"/>
    <mergeCell ref="J387:K387"/>
    <mergeCell ref="M387:N387"/>
    <mergeCell ref="O387:P387"/>
    <mergeCell ref="R387:U387"/>
    <mergeCell ref="V387:W387"/>
    <mergeCell ref="H386:I386"/>
    <mergeCell ref="J386:K386"/>
    <mergeCell ref="M386:N386"/>
    <mergeCell ref="O386:P386"/>
    <mergeCell ref="R386:U386"/>
    <mergeCell ref="H388:I388"/>
    <mergeCell ref="J388:K388"/>
    <mergeCell ref="M388:N388"/>
    <mergeCell ref="O388:P388"/>
    <mergeCell ref="R383:W383"/>
    <mergeCell ref="J384:K384"/>
    <mergeCell ref="O384:P384"/>
    <mergeCell ref="R384:W384"/>
    <mergeCell ref="H385:I385"/>
    <mergeCell ref="J385:K385"/>
    <mergeCell ref="M385:N385"/>
    <mergeCell ref="O385:P385"/>
    <mergeCell ref="R385:U385"/>
    <mergeCell ref="V385:W385"/>
    <mergeCell ref="C379:C381"/>
    <mergeCell ref="D379:D381"/>
    <mergeCell ref="E379:E384"/>
    <mergeCell ref="G379:M380"/>
    <mergeCell ref="N379:V380"/>
    <mergeCell ref="AB379:AD381"/>
    <mergeCell ref="H383:I384"/>
    <mergeCell ref="J383:K383"/>
    <mergeCell ref="M383:N384"/>
    <mergeCell ref="O383:P383"/>
    <mergeCell ref="AB370:AD372"/>
    <mergeCell ref="G374:W375"/>
    <mergeCell ref="G376:H376"/>
    <mergeCell ref="I376:O376"/>
    <mergeCell ref="P376:R376"/>
    <mergeCell ref="T376:V376"/>
    <mergeCell ref="G363:N363"/>
    <mergeCell ref="O363:S363"/>
    <mergeCell ref="B370:B376"/>
    <mergeCell ref="C370:C376"/>
    <mergeCell ref="D370:D372"/>
    <mergeCell ref="E370:E376"/>
    <mergeCell ref="G370:M371"/>
    <mergeCell ref="N370:V371"/>
    <mergeCell ref="I352:K352"/>
    <mergeCell ref="L352:N352"/>
    <mergeCell ref="P352:X352"/>
    <mergeCell ref="AB356:AD360"/>
    <mergeCell ref="G357:N357"/>
    <mergeCell ref="O357:S357"/>
    <mergeCell ref="G360:N360"/>
    <mergeCell ref="O360:S360"/>
    <mergeCell ref="AB346:AD349"/>
    <mergeCell ref="G350:X350"/>
    <mergeCell ref="G351:H351"/>
    <mergeCell ref="I351:K351"/>
    <mergeCell ref="L351:N351"/>
    <mergeCell ref="P351:X351"/>
    <mergeCell ref="S342:X342"/>
    <mergeCell ref="G343:Z343"/>
    <mergeCell ref="A346:A355"/>
    <mergeCell ref="B346:B355"/>
    <mergeCell ref="C346:C355"/>
    <mergeCell ref="D346:D355"/>
    <mergeCell ref="E346:E368"/>
    <mergeCell ref="G346:M347"/>
    <mergeCell ref="N346:V347"/>
    <mergeCell ref="G352:H352"/>
    <mergeCell ref="C340:C343"/>
    <mergeCell ref="E340:E343"/>
    <mergeCell ref="G340:L340"/>
    <mergeCell ref="M340:R340"/>
    <mergeCell ref="S340:X340"/>
    <mergeCell ref="G341:L341"/>
    <mergeCell ref="M341:R341"/>
    <mergeCell ref="S341:X341"/>
    <mergeCell ref="G342:L342"/>
    <mergeCell ref="M342:R342"/>
    <mergeCell ref="G337:H337"/>
    <mergeCell ref="I337:N337"/>
    <mergeCell ref="O337:Q337"/>
    <mergeCell ref="S337:X337"/>
    <mergeCell ref="G339:L339"/>
    <mergeCell ref="M339:R339"/>
    <mergeCell ref="S339:X339"/>
    <mergeCell ref="I335:N335"/>
    <mergeCell ref="O335:Q335"/>
    <mergeCell ref="S335:T335"/>
    <mergeCell ref="G336:H336"/>
    <mergeCell ref="I336:N336"/>
    <mergeCell ref="O336:Q336"/>
    <mergeCell ref="S336:X336"/>
    <mergeCell ref="G330:I330"/>
    <mergeCell ref="J330:K330"/>
    <mergeCell ref="C333:C339"/>
    <mergeCell ref="E333:E339"/>
    <mergeCell ref="G333:X333"/>
    <mergeCell ref="G334:H334"/>
    <mergeCell ref="I334:N334"/>
    <mergeCell ref="O334:Q334"/>
    <mergeCell ref="S334:X334"/>
    <mergeCell ref="G335:H335"/>
    <mergeCell ref="O324:R324"/>
    <mergeCell ref="G326:H326"/>
    <mergeCell ref="I326:N326"/>
    <mergeCell ref="O326:R326"/>
    <mergeCell ref="G328:L328"/>
    <mergeCell ref="G329:I329"/>
    <mergeCell ref="J329:K329"/>
    <mergeCell ref="S320:Y320"/>
    <mergeCell ref="C322:C326"/>
    <mergeCell ref="E322:E329"/>
    <mergeCell ref="G322:R322"/>
    <mergeCell ref="S322:U322"/>
    <mergeCell ref="G323:H323"/>
    <mergeCell ref="I323:N323"/>
    <mergeCell ref="O323:R323"/>
    <mergeCell ref="G324:H324"/>
    <mergeCell ref="I324:N324"/>
    <mergeCell ref="B317:B319"/>
    <mergeCell ref="C317:C319"/>
    <mergeCell ref="E317:E319"/>
    <mergeCell ref="G318:P318"/>
    <mergeCell ref="Q318:R318"/>
    <mergeCell ref="S318:Y318"/>
    <mergeCell ref="Q304:R304"/>
    <mergeCell ref="T307:AA312"/>
    <mergeCell ref="H308:P308"/>
    <mergeCell ref="Q308:R308"/>
    <mergeCell ref="H309:P309"/>
    <mergeCell ref="Q309:R309"/>
    <mergeCell ref="H310:P310"/>
    <mergeCell ref="Q310:R310"/>
    <mergeCell ref="E300:E313"/>
    <mergeCell ref="H300:P300"/>
    <mergeCell ref="Q300:R300"/>
    <mergeCell ref="H301:P301"/>
    <mergeCell ref="Q301:R301"/>
    <mergeCell ref="H302:P302"/>
    <mergeCell ref="Q302:R302"/>
    <mergeCell ref="H303:P303"/>
    <mergeCell ref="Q303:R303"/>
    <mergeCell ref="H304:P304"/>
    <mergeCell ref="Q289:R289"/>
    <mergeCell ref="V289:Z290"/>
    <mergeCell ref="G291:R291"/>
    <mergeCell ref="N292:R292"/>
    <mergeCell ref="V292:Z293"/>
    <mergeCell ref="G294:U294"/>
    <mergeCell ref="V294:Z296"/>
    <mergeCell ref="K295:M295"/>
    <mergeCell ref="N295:R295"/>
    <mergeCell ref="K296:M296"/>
    <mergeCell ref="E240:E242"/>
    <mergeCell ref="E243:E250"/>
    <mergeCell ref="E252:E272"/>
    <mergeCell ref="E273:E286"/>
    <mergeCell ref="E289:E299"/>
    <mergeCell ref="G289:P289"/>
    <mergeCell ref="N296:R296"/>
    <mergeCell ref="H299:P299"/>
    <mergeCell ref="Q299:R299"/>
    <mergeCell ref="V203:W203"/>
    <mergeCell ref="E208:E228"/>
    <mergeCell ref="A229:A239"/>
    <mergeCell ref="B229:B239"/>
    <mergeCell ref="C229:C239"/>
    <mergeCell ref="D229:D239"/>
    <mergeCell ref="E229:E239"/>
    <mergeCell ref="O202:P202"/>
    <mergeCell ref="H203:I203"/>
    <mergeCell ref="J203:K203"/>
    <mergeCell ref="M203:N203"/>
    <mergeCell ref="O203:P203"/>
    <mergeCell ref="R203:U203"/>
    <mergeCell ref="V200:W200"/>
    <mergeCell ref="H201:I201"/>
    <mergeCell ref="J201:K201"/>
    <mergeCell ref="M201:N201"/>
    <mergeCell ref="O201:P201"/>
    <mergeCell ref="R201:U202"/>
    <mergeCell ref="V201:W202"/>
    <mergeCell ref="H202:I202"/>
    <mergeCell ref="J202:K202"/>
    <mergeCell ref="M202:N202"/>
    <mergeCell ref="O199:P199"/>
    <mergeCell ref="H200:I200"/>
    <mergeCell ref="J200:K200"/>
    <mergeCell ref="M200:N200"/>
    <mergeCell ref="O200:P200"/>
    <mergeCell ref="R200:U200"/>
    <mergeCell ref="V197:W197"/>
    <mergeCell ref="H198:I198"/>
    <mergeCell ref="J198:K198"/>
    <mergeCell ref="M198:N198"/>
    <mergeCell ref="O198:P198"/>
    <mergeCell ref="R198:U199"/>
    <mergeCell ref="V198:W199"/>
    <mergeCell ref="H199:I199"/>
    <mergeCell ref="J199:K199"/>
    <mergeCell ref="M199:N199"/>
    <mergeCell ref="O195:P195"/>
    <mergeCell ref="R195:W195"/>
    <mergeCell ref="J196:K196"/>
    <mergeCell ref="O196:P196"/>
    <mergeCell ref="R196:W196"/>
    <mergeCell ref="H197:I197"/>
    <mergeCell ref="J197:K197"/>
    <mergeCell ref="M197:N197"/>
    <mergeCell ref="O197:P197"/>
    <mergeCell ref="R197:U197"/>
    <mergeCell ref="N191:V192"/>
    <mergeCell ref="AB191:AD193"/>
    <mergeCell ref="A195:A205"/>
    <mergeCell ref="B195:B205"/>
    <mergeCell ref="C195:C205"/>
    <mergeCell ref="D195:D205"/>
    <mergeCell ref="E195:E205"/>
    <mergeCell ref="H195:I196"/>
    <mergeCell ref="J195:K195"/>
    <mergeCell ref="M195:N196"/>
    <mergeCell ref="A191:A194"/>
    <mergeCell ref="B191:B194"/>
    <mergeCell ref="C191:C194"/>
    <mergeCell ref="D191:D194"/>
    <mergeCell ref="E191:E194"/>
    <mergeCell ref="G191:M192"/>
    <mergeCell ref="N179:V180"/>
    <mergeCell ref="AB179:AD184"/>
    <mergeCell ref="A185:A190"/>
    <mergeCell ref="B185:B190"/>
    <mergeCell ref="C185:C190"/>
    <mergeCell ref="D185:D190"/>
    <mergeCell ref="E185:E190"/>
    <mergeCell ref="G185:M186"/>
    <mergeCell ref="N185:V186"/>
    <mergeCell ref="AB185:AD190"/>
    <mergeCell ref="A179:A184"/>
    <mergeCell ref="B179:B184"/>
    <mergeCell ref="C179:C184"/>
    <mergeCell ref="D179:D184"/>
    <mergeCell ref="E179:E184"/>
    <mergeCell ref="G179:M180"/>
    <mergeCell ref="G155:J155"/>
    <mergeCell ref="K155:Q155"/>
    <mergeCell ref="R155:S155"/>
    <mergeCell ref="U155:Z155"/>
    <mergeCell ref="G152:J152"/>
    <mergeCell ref="K152:Q152"/>
    <mergeCell ref="R152:S152"/>
    <mergeCell ref="U152:Z152"/>
    <mergeCell ref="G153:J153"/>
    <mergeCell ref="K153:Q153"/>
    <mergeCell ref="R153:S153"/>
    <mergeCell ref="U153:Z153"/>
    <mergeCell ref="AB165:AD168"/>
    <mergeCell ref="A170:A178"/>
    <mergeCell ref="B170:B178"/>
    <mergeCell ref="C170:C178"/>
    <mergeCell ref="D170:D178"/>
    <mergeCell ref="E170:E178"/>
    <mergeCell ref="G170:M171"/>
    <mergeCell ref="N170:V171"/>
    <mergeCell ref="AB170:AD178"/>
    <mergeCell ref="H160:Z161"/>
    <mergeCell ref="A165:A168"/>
    <mergeCell ref="B165:B168"/>
    <mergeCell ref="C165:C168"/>
    <mergeCell ref="D165:D168"/>
    <mergeCell ref="E165:E168"/>
    <mergeCell ref="G165:M166"/>
    <mergeCell ref="N165:V166"/>
    <mergeCell ref="U149:Z149"/>
    <mergeCell ref="AB149:AD162"/>
    <mergeCell ref="G150:J150"/>
    <mergeCell ref="K150:Q150"/>
    <mergeCell ref="R150:S150"/>
    <mergeCell ref="U150:Z150"/>
    <mergeCell ref="G151:J151"/>
    <mergeCell ref="K151:Q151"/>
    <mergeCell ref="R151:S151"/>
    <mergeCell ref="U151:Z151"/>
    <mergeCell ref="R148:S148"/>
    <mergeCell ref="U148:Z148"/>
    <mergeCell ref="A149:A162"/>
    <mergeCell ref="B149:B162"/>
    <mergeCell ref="C149:C162"/>
    <mergeCell ref="D149:D162"/>
    <mergeCell ref="E149:E154"/>
    <mergeCell ref="G149:J149"/>
    <mergeCell ref="K149:Q149"/>
    <mergeCell ref="R149:S149"/>
    <mergeCell ref="G156:J156"/>
    <mergeCell ref="K156:Q156"/>
    <mergeCell ref="R156:S156"/>
    <mergeCell ref="U156:Z156"/>
    <mergeCell ref="G157:J157"/>
    <mergeCell ref="K157:Q157"/>
    <mergeCell ref="R157:S157"/>
    <mergeCell ref="U157:Z157"/>
    <mergeCell ref="G154:J154"/>
    <mergeCell ref="K154:Q154"/>
    <mergeCell ref="R154:S154"/>
    <mergeCell ref="U154:Z154"/>
    <mergeCell ref="K146:Q146"/>
    <mergeCell ref="R146:S146"/>
    <mergeCell ref="U146:Z146"/>
    <mergeCell ref="AB146:AD148"/>
    <mergeCell ref="G147:J147"/>
    <mergeCell ref="K147:Q147"/>
    <mergeCell ref="R147:S147"/>
    <mergeCell ref="U147:Z147"/>
    <mergeCell ref="G148:J148"/>
    <mergeCell ref="K148:Q148"/>
    <mergeCell ref="A146:A148"/>
    <mergeCell ref="B146:B148"/>
    <mergeCell ref="C146:C148"/>
    <mergeCell ref="D146:D148"/>
    <mergeCell ref="E146:E148"/>
    <mergeCell ref="G146:J146"/>
    <mergeCell ref="K144:Q144"/>
    <mergeCell ref="R144:S144"/>
    <mergeCell ref="U144:Z144"/>
    <mergeCell ref="G145:J145"/>
    <mergeCell ref="K145:Q145"/>
    <mergeCell ref="R145:S145"/>
    <mergeCell ref="U145:Z145"/>
    <mergeCell ref="R142:S142"/>
    <mergeCell ref="U142:Z142"/>
    <mergeCell ref="G143:J143"/>
    <mergeCell ref="K143:Q143"/>
    <mergeCell ref="R143:S143"/>
    <mergeCell ref="U143:Z143"/>
    <mergeCell ref="K140:Q140"/>
    <mergeCell ref="R140:S140"/>
    <mergeCell ref="U140:Z140"/>
    <mergeCell ref="AB140:AD145"/>
    <mergeCell ref="G141:J141"/>
    <mergeCell ref="K141:Q141"/>
    <mergeCell ref="R141:S141"/>
    <mergeCell ref="U141:Z141"/>
    <mergeCell ref="G142:J142"/>
    <mergeCell ref="K142:Q142"/>
    <mergeCell ref="A140:A145"/>
    <mergeCell ref="B140:B145"/>
    <mergeCell ref="C140:C145"/>
    <mergeCell ref="D140:D145"/>
    <mergeCell ref="E140:E145"/>
    <mergeCell ref="G140:J140"/>
    <mergeCell ref="G144:J144"/>
    <mergeCell ref="D122:D129"/>
    <mergeCell ref="E122:E129"/>
    <mergeCell ref="G122:M123"/>
    <mergeCell ref="K138:Q138"/>
    <mergeCell ref="R138:S138"/>
    <mergeCell ref="U138:Z138"/>
    <mergeCell ref="AB138:AD139"/>
    <mergeCell ref="G139:J139"/>
    <mergeCell ref="K139:Q139"/>
    <mergeCell ref="R139:S139"/>
    <mergeCell ref="U139:Z139"/>
    <mergeCell ref="A138:A139"/>
    <mergeCell ref="B138:B139"/>
    <mergeCell ref="C138:C139"/>
    <mergeCell ref="D138:D139"/>
    <mergeCell ref="E138:E139"/>
    <mergeCell ref="G138:J138"/>
    <mergeCell ref="R135:Z135"/>
    <mergeCell ref="AB135:AD137"/>
    <mergeCell ref="G136:J136"/>
    <mergeCell ref="K136:Q136"/>
    <mergeCell ref="R136:S136"/>
    <mergeCell ref="U136:Z136"/>
    <mergeCell ref="G137:J137"/>
    <mergeCell ref="K137:Q137"/>
    <mergeCell ref="R137:S137"/>
    <mergeCell ref="U137:Z137"/>
    <mergeCell ref="Q103:S103"/>
    <mergeCell ref="G104:L104"/>
    <mergeCell ref="M104:O104"/>
    <mergeCell ref="N131:V132"/>
    <mergeCell ref="AB131:AD134"/>
    <mergeCell ref="G134:R134"/>
    <mergeCell ref="A135:A137"/>
    <mergeCell ref="B135:B137"/>
    <mergeCell ref="C135:C137"/>
    <mergeCell ref="D135:D137"/>
    <mergeCell ref="E135:E137"/>
    <mergeCell ref="G135:J135"/>
    <mergeCell ref="K135:Q135"/>
    <mergeCell ref="A131:A134"/>
    <mergeCell ref="B131:B134"/>
    <mergeCell ref="C131:C134"/>
    <mergeCell ref="D131:D134"/>
    <mergeCell ref="E131:E134"/>
    <mergeCell ref="G131:M132"/>
    <mergeCell ref="N122:V123"/>
    <mergeCell ref="AB122:AD129"/>
    <mergeCell ref="G125:S125"/>
    <mergeCell ref="T125:Z125"/>
    <mergeCell ref="G126:S126"/>
    <mergeCell ref="T126:Y126"/>
    <mergeCell ref="G127:S127"/>
    <mergeCell ref="T127:Y127"/>
    <mergeCell ref="G128:S128"/>
    <mergeCell ref="T128:Y128"/>
    <mergeCell ref="A122:A129"/>
    <mergeCell ref="B122:B129"/>
    <mergeCell ref="C122:C129"/>
    <mergeCell ref="A100:A107"/>
    <mergeCell ref="B100:B107"/>
    <mergeCell ref="C100:C107"/>
    <mergeCell ref="D100:D107"/>
    <mergeCell ref="E100:E107"/>
    <mergeCell ref="AB88:AD99"/>
    <mergeCell ref="G91:O91"/>
    <mergeCell ref="P91:V91"/>
    <mergeCell ref="G92:O92"/>
    <mergeCell ref="P92:V92"/>
    <mergeCell ref="G93:O93"/>
    <mergeCell ref="P93:V93"/>
    <mergeCell ref="G94:O94"/>
    <mergeCell ref="P94:V94"/>
    <mergeCell ref="G95:O95"/>
    <mergeCell ref="N108:V109"/>
    <mergeCell ref="AB108:AD119"/>
    <mergeCell ref="G110:Z110"/>
    <mergeCell ref="G111:Z113"/>
    <mergeCell ref="G115:Z115"/>
    <mergeCell ref="G116:Z118"/>
    <mergeCell ref="A108:A119"/>
    <mergeCell ref="B108:B119"/>
    <mergeCell ref="C108:C119"/>
    <mergeCell ref="D108:D119"/>
    <mergeCell ref="E108:E119"/>
    <mergeCell ref="G108:M109"/>
    <mergeCell ref="G100:M101"/>
    <mergeCell ref="N100:V101"/>
    <mergeCell ref="AB100:AD107"/>
    <mergeCell ref="G103:L103"/>
    <mergeCell ref="M103:O103"/>
    <mergeCell ref="G81:G83"/>
    <mergeCell ref="H81:W83"/>
    <mergeCell ref="X81:Z83"/>
    <mergeCell ref="A86:A96"/>
    <mergeCell ref="B86:B96"/>
    <mergeCell ref="C86:C96"/>
    <mergeCell ref="D86:D96"/>
    <mergeCell ref="E86:E98"/>
    <mergeCell ref="G88:M89"/>
    <mergeCell ref="N88:V89"/>
    <mergeCell ref="G76:G77"/>
    <mergeCell ref="H76:W77"/>
    <mergeCell ref="X76:Z77"/>
    <mergeCell ref="G78:G80"/>
    <mergeCell ref="H78:W80"/>
    <mergeCell ref="X78:Z80"/>
    <mergeCell ref="G72:G73"/>
    <mergeCell ref="H72:W73"/>
    <mergeCell ref="X72:Z73"/>
    <mergeCell ref="G74:G75"/>
    <mergeCell ref="H74:W75"/>
    <mergeCell ref="X74:Z75"/>
    <mergeCell ref="P95:V95"/>
    <mergeCell ref="G96:O96"/>
    <mergeCell ref="P96:V96"/>
    <mergeCell ref="G97:O98"/>
    <mergeCell ref="P97:V98"/>
    <mergeCell ref="G63:W63"/>
    <mergeCell ref="X63:Z63"/>
    <mergeCell ref="G64:G69"/>
    <mergeCell ref="H64:W69"/>
    <mergeCell ref="X64:Z69"/>
    <mergeCell ref="G70:G71"/>
    <mergeCell ref="H70:W71"/>
    <mergeCell ref="X70:Z71"/>
    <mergeCell ref="X59:Z59"/>
    <mergeCell ref="G60:Q60"/>
    <mergeCell ref="R60:W60"/>
    <mergeCell ref="X60:Z60"/>
    <mergeCell ref="AB60:AD61"/>
    <mergeCell ref="G61:Q61"/>
    <mergeCell ref="R61:W61"/>
    <mergeCell ref="X61:Z61"/>
    <mergeCell ref="G55:M56"/>
    <mergeCell ref="N55:V56"/>
    <mergeCell ref="AB55:AD56"/>
    <mergeCell ref="B57:B59"/>
    <mergeCell ref="AB57:AD58"/>
    <mergeCell ref="G58:Q58"/>
    <mergeCell ref="R58:W58"/>
    <mergeCell ref="X58:Z58"/>
    <mergeCell ref="G59:Q59"/>
    <mergeCell ref="R59:W59"/>
    <mergeCell ref="A53:A57"/>
    <mergeCell ref="B53:B54"/>
    <mergeCell ref="C53:C54"/>
    <mergeCell ref="D53:D54"/>
    <mergeCell ref="E53:E54"/>
    <mergeCell ref="E55:E57"/>
    <mergeCell ref="G48:L48"/>
    <mergeCell ref="M48:O48"/>
    <mergeCell ref="G49:L49"/>
    <mergeCell ref="M49:O49"/>
    <mergeCell ref="G50:L50"/>
    <mergeCell ref="M50:O50"/>
    <mergeCell ref="X15:Y16"/>
    <mergeCell ref="Z15:Z16"/>
    <mergeCell ref="G17:L19"/>
    <mergeCell ref="M17:N19"/>
    <mergeCell ref="O17:Q17"/>
    <mergeCell ref="R17:V17"/>
    <mergeCell ref="W17:W19"/>
    <mergeCell ref="X17:Y19"/>
    <mergeCell ref="Z17:Z19"/>
    <mergeCell ref="O18:Q18"/>
    <mergeCell ref="N41:V42"/>
    <mergeCell ref="AB41:AD44"/>
    <mergeCell ref="A45:A50"/>
    <mergeCell ref="B45:B50"/>
    <mergeCell ref="C45:C50"/>
    <mergeCell ref="D45:D50"/>
    <mergeCell ref="E45:E51"/>
    <mergeCell ref="G45:M46"/>
    <mergeCell ref="N45:V46"/>
    <mergeCell ref="AB45:AD50"/>
    <mergeCell ref="G33:J35"/>
    <mergeCell ref="K33:Z35"/>
    <mergeCell ref="G36:Z36"/>
    <mergeCell ref="G37:Z39"/>
    <mergeCell ref="A41:A44"/>
    <mergeCell ref="B41:B44"/>
    <mergeCell ref="C41:C44"/>
    <mergeCell ref="D41:D44"/>
    <mergeCell ref="E41:E44"/>
    <mergeCell ref="G41:M42"/>
    <mergeCell ref="AB26:AD40"/>
    <mergeCell ref="G30:J30"/>
    <mergeCell ref="K21:P21"/>
    <mergeCell ref="Q21:Z21"/>
    <mergeCell ref="G22:J24"/>
    <mergeCell ref="K22:Z24"/>
    <mergeCell ref="A26:A40"/>
    <mergeCell ref="B26:B40"/>
    <mergeCell ref="C26:C40"/>
    <mergeCell ref="D26:D40"/>
    <mergeCell ref="E26:E40"/>
    <mergeCell ref="G26:M27"/>
    <mergeCell ref="N26:V27"/>
    <mergeCell ref="R18:V18"/>
    <mergeCell ref="O19:Q19"/>
    <mergeCell ref="R19:V19"/>
    <mergeCell ref="G20:J20"/>
    <mergeCell ref="K20:P20"/>
    <mergeCell ref="Q20:Z20"/>
    <mergeCell ref="K30:P30"/>
    <mergeCell ref="Q30:Z30"/>
    <mergeCell ref="G31:J31"/>
    <mergeCell ref="K31:P31"/>
    <mergeCell ref="Q31:Z31"/>
    <mergeCell ref="G32:J32"/>
    <mergeCell ref="K32:P32"/>
    <mergeCell ref="Q32:Z32"/>
    <mergeCell ref="A4:AD4"/>
    <mergeCell ref="A5:AD5"/>
    <mergeCell ref="A6:AD6"/>
    <mergeCell ref="A7:AD7"/>
    <mergeCell ref="B8:D8"/>
    <mergeCell ref="F8:AA8"/>
    <mergeCell ref="AB8:AD8"/>
    <mergeCell ref="A1:E1"/>
    <mergeCell ref="F1:L1"/>
    <mergeCell ref="M1:AD1"/>
    <mergeCell ref="A2:E2"/>
    <mergeCell ref="F2:AD2"/>
    <mergeCell ref="A3:AD3"/>
    <mergeCell ref="I325:N325"/>
    <mergeCell ref="O325:R325"/>
    <mergeCell ref="N10:V11"/>
    <mergeCell ref="AB10:AD25"/>
    <mergeCell ref="G14:L14"/>
    <mergeCell ref="M14:V14"/>
    <mergeCell ref="W14:Z14"/>
    <mergeCell ref="G15:L16"/>
    <mergeCell ref="M15:Q16"/>
    <mergeCell ref="R15:S16"/>
    <mergeCell ref="T15:V16"/>
    <mergeCell ref="W15:W16"/>
    <mergeCell ref="A10:A25"/>
    <mergeCell ref="B10:B25"/>
    <mergeCell ref="C10:C25"/>
    <mergeCell ref="D10:D25"/>
    <mergeCell ref="E10:E25"/>
    <mergeCell ref="G10:M11"/>
    <mergeCell ref="G21:J21"/>
  </mergeCells>
  <phoneticPr fontId="3"/>
  <conditionalFormatting sqref="K506:O506 Q506">
    <cfRule type="expression" dxfId="10" priority="7" stopIfTrue="1">
      <formula>#REF!="いない"</formula>
    </cfRule>
  </conditionalFormatting>
  <conditionalFormatting sqref="M197:N202 M203:P203">
    <cfRule type="expression" dxfId="9" priority="6" stopIfTrue="1">
      <formula>#REF!="いない"</formula>
    </cfRule>
  </conditionalFormatting>
  <conditionalFormatting sqref="M197:P203">
    <cfRule type="expression" dxfId="8" priority="3">
      <formula>#REF!="いない"</formula>
    </cfRule>
  </conditionalFormatting>
  <conditionalFormatting sqref="M385:P391">
    <cfRule type="expression" dxfId="7" priority="1">
      <formula>#REF!="いない"</formula>
    </cfRule>
  </conditionalFormatting>
  <conditionalFormatting sqref="M433:P440 M467:P474 M480:P487">
    <cfRule type="expression" dxfId="6" priority="2">
      <formula>#REF!="いない"</formula>
    </cfRule>
  </conditionalFormatting>
  <conditionalFormatting sqref="Q464:Q474">
    <cfRule type="expression" dxfId="5" priority="5" stopIfTrue="1">
      <formula>#REF!="いない"</formula>
    </cfRule>
  </conditionalFormatting>
  <conditionalFormatting sqref="Q477:Q487">
    <cfRule type="expression" dxfId="4" priority="4" stopIfTrue="1">
      <formula>#REF!="いない"</formula>
    </cfRule>
  </conditionalFormatting>
  <dataValidations count="20">
    <dataValidation type="list" allowBlank="1" showInputMessage="1" showErrorMessage="1" sqref="U136:Z157" xr:uid="{6A567E41-E00F-460C-9BDD-F7B281CE8E96}">
      <formula1>"年額・月額・日額・一回,年額,月額,日額,一回, ,"</formula1>
    </dataValidation>
    <dataValidation type="list" allowBlank="1" showInputMessage="1" showErrorMessage="1" sqref="G136:J157" xr:uid="{A277CA0D-C4B6-4C5B-A31B-37428C86D75D}">
      <formula1>"(1)･(2)･(3)･(4)･(5),(1),(2),(3),(4),(5)"</formula1>
    </dataValidation>
    <dataValidation type="list" allowBlank="1" showInputMessage="1" showErrorMessage="1" sqref="N100:V101" xr:uid="{152486AA-6CF0-4C4B-B3D6-EF357CEF3B13}">
      <formula1>"している・いない・社福法人,している,いない,社福法人"</formula1>
    </dataValidation>
    <dataValidation type="list" allowBlank="1" showInputMessage="1" showErrorMessage="1" sqref="N26:V27 N41:V42 N165:V166 N179:V180 N185:V186" xr:uid="{E5970A5B-D69C-4B3F-B80D-A98CF0FFD3F9}">
      <formula1>"している・いない,している,いない"</formula1>
    </dataValidation>
    <dataValidation type="list" allowBlank="1" showInputMessage="1" showErrorMessage="1" sqref="S320:Y320" xr:uid="{3C125412-72DC-4518-965A-E84C10A9FB96}">
      <formula1>"専任・非専任,専任,非専任, ,"</formula1>
    </dataValidation>
    <dataValidation type="list" allowBlank="1" showInputMessage="1" showErrorMessage="1" sqref="N825:V826" xr:uid="{A6D8858E-918F-433A-AA97-011442533E7E}">
      <formula1>"ない・ある,ない,ある"</formula1>
    </dataValidation>
    <dataValidation type="list" allowBlank="1" showInputMessage="1" showErrorMessage="1" sqref="J607:X607 J609:X609 J611:X611 J613:X613 J615:X615" xr:uid="{BEF4B7DB-DFA1-4ED8-8B02-8BC6499174A3}">
      <formula1>"施設内開所・共同保育・閉所,施設内開所,共同保育,閉所"</formula1>
    </dataValidation>
    <dataValidation type="list" allowBlank="1" showInputMessage="1" showErrorMessage="1" sqref="N600:V601 N788:V789 N623:V624 N713:V714" xr:uid="{E38C0E65-827C-4985-9E1C-28A0169C31F4}">
      <formula1>"減算あり・減算なし,減算あり,減算なし"</formula1>
    </dataValidation>
    <dataValidation type="list" allowBlank="1" showInputMessage="1" showErrorMessage="1" sqref="M461:S461" xr:uid="{EB28AF45-15A7-4964-AB4A-417E5B877CAB}">
      <formula1>"（ア）・（イ）,（ア）,（イ）"</formula1>
    </dataValidation>
    <dataValidation type="list" allowBlank="1" showInputMessage="1" showErrorMessage="1" sqref="N292:R292 O357:S357 O515:S515 O517:S517 N295:R296" xr:uid="{7A0BAB0F-9876-4D14-A58E-58B6C522140D}">
      <formula1>"有・無,有,無,　,"</formula1>
    </dataValidation>
    <dataValidation type="list" allowBlank="1" showInputMessage="1" showErrorMessage="1" sqref="N191:V192" xr:uid="{07A406D3-E7A6-4D07-9D2A-90292D627CAF}">
      <formula1>"適　・　否,適,否"</formula1>
    </dataValidation>
    <dataValidation type="list" allowBlank="1" showInputMessage="1" showErrorMessage="1" sqref="G822 G351:G352 G376 G512:G513 G528:G530 G538:G544 G323:G326 G802 G811 G334:G338 G408:H412 G417:G419 I413:I416 G629:H638 G642 I639:I641 I652 I738 I735 G718:H740 I655 G656:H657 G646:H651" xr:uid="{E97F8CDB-1A09-4A61-83EE-51DF76825B53}">
      <formula1>"〇"</formula1>
    </dataValidation>
    <dataValidation type="list" allowBlank="1" showInputMessage="1" showErrorMessage="1" sqref="N457:V458 N370:V371 N805:V806 N346:V347 N503:V504 N521:V522 N795:V796 N814:V815 N578:V579 N426:V427 N562:V563 N379:V380" xr:uid="{B4A8A101-105F-4763-BE15-1632A129347C}">
      <formula1>"加算あり・加算なし,加算あり,加算なし"</formula1>
    </dataValidation>
    <dataValidation type="list" allowBlank="1" showInputMessage="1" showErrorMessage="1" sqref="N55:V56" xr:uid="{90B0B1AE-D017-46B8-8746-C26CA88AE485}">
      <formula1>"いる・いない・社福法人以外,いる,いない,社福法人以外"</formula1>
    </dataValidation>
    <dataValidation type="list" allowBlank="1" showInputMessage="1" showErrorMessage="1" sqref="Q92:V96 P92:P97" xr:uid="{AC80507A-7B02-4396-ABEC-1838A5EF9A29}">
      <formula1>"有・無,有,無"</formula1>
    </dataValidation>
    <dataValidation type="list" allowBlank="1" showInputMessage="1" showErrorMessage="1" sqref="X59:Z61 X64:Z83 O360:S360 O363:S363" xr:uid="{F8A5C5EF-DCAF-4CD5-805B-C631F1291F39}">
      <formula1>"適・否,適,否"</formula1>
    </dataValidation>
    <dataValidation type="list" allowBlank="1" showInputMessage="1" showErrorMessage="1" sqref="N170:V171 N108:V109 N122:V123 N10:V11 N45:V46" xr:uid="{93939816-A417-44C4-8CAC-CCD15056A48E}">
      <formula1>"いる・いない,いる,いない"</formula1>
    </dataValidation>
    <dataValidation type="list" allowBlank="1" showInputMessage="1" showErrorMessage="1" sqref="N88:V89" xr:uid="{9797DBEA-EF0E-4D81-8359-7CBF18486810}">
      <formula1>"いる・いない・社福法人,いる,いない,社福法人"</formula1>
    </dataValidation>
    <dataValidation type="list" allowBlank="1" showInputMessage="1" showErrorMessage="1" sqref="N120:V121" xr:uid="{D41279AC-1EB3-49D9-9DB7-92DB5FB2D25C}">
      <formula1>$AI$36:$AI$38</formula1>
    </dataValidation>
    <dataValidation type="list" allowBlank="1" showInputMessage="1" showErrorMessage="1" sqref="N131:V132" xr:uid="{10773462-47D2-4159-B460-0812C989B0B7}">
      <formula1>"いない・いる,いない,いる"</formula1>
    </dataValidation>
  </dataValidations>
  <printOptions horizontalCentered="1"/>
  <pageMargins left="0.35433070866141736" right="0.23622047244094491" top="0.55118110236220474" bottom="0.51181102362204722" header="0.27559055118110237" footer="0.31496062992125984"/>
  <pageSetup paperSize="9" scale="94" fitToWidth="0" fitToHeight="0" orientation="landscape" cellComments="asDisplayed" useFirstPageNumber="1" r:id="rId1"/>
  <headerFooter>
    <oddFooter>&amp;C&amp;"ＭＳ Ｐ明朝,標準"&amp;8&amp;P</oddFooter>
  </headerFooter>
  <rowBreaks count="23" manualBreakCount="23">
    <brk id="7" max="29" man="1"/>
    <brk id="51" max="29" man="1"/>
    <brk id="84" max="29" man="1"/>
    <brk id="120" max="29" man="1"/>
    <brk id="163" max="29" man="1"/>
    <brk id="206" max="29" man="1"/>
    <brk id="250" max="29" man="1"/>
    <brk id="287" max="29" man="1"/>
    <brk id="331" max="29" man="1"/>
    <brk id="377" max="29" man="1"/>
    <brk id="423" max="29" man="1"/>
    <brk id="455" max="29" man="1"/>
    <brk id="501" max="29" man="1"/>
    <brk id="519" max="29" man="1"/>
    <brk id="560" max="29" man="1"/>
    <brk id="598" max="29" man="1"/>
    <brk id="621" max="29" man="1"/>
    <brk id="666" max="29" man="1"/>
    <brk id="711" max="29" man="1"/>
    <brk id="755" max="29" man="1"/>
    <brk id="786" max="29" man="1"/>
    <brk id="828" max="29" man="1"/>
    <brk id="840" max="29"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tabColor rgb="FFFFC000"/>
    <pageSetUpPr fitToPage="1"/>
  </sheetPr>
  <dimension ref="A1:H47"/>
  <sheetViews>
    <sheetView workbookViewId="0">
      <selection activeCell="F1" sqref="F1:H1"/>
    </sheetView>
  </sheetViews>
  <sheetFormatPr defaultRowHeight="13.2"/>
  <cols>
    <col min="1" max="1" width="2.88671875" style="1" customWidth="1"/>
    <col min="2" max="2" width="40.33203125" style="1" customWidth="1"/>
    <col min="3" max="3" width="13.88671875" style="1" bestFit="1" customWidth="1"/>
    <col min="4" max="4" width="10.33203125" style="1" customWidth="1"/>
    <col min="5" max="5" width="4.77734375" style="1" customWidth="1"/>
    <col min="6" max="6" width="34.6640625" style="1" customWidth="1"/>
    <col min="7" max="7" width="12" style="1" customWidth="1"/>
    <col min="8" max="253" width="9" style="1"/>
    <col min="254" max="254" width="55.6640625" style="1" customWidth="1"/>
    <col min="255" max="255" width="20.109375" style="1" customWidth="1"/>
    <col min="256" max="256" width="20.44140625" style="1" customWidth="1"/>
    <col min="257" max="509" width="9" style="1"/>
    <col min="510" max="510" width="55.6640625" style="1" customWidth="1"/>
    <col min="511" max="511" width="20.109375" style="1" customWidth="1"/>
    <col min="512" max="512" width="20.44140625" style="1" customWidth="1"/>
    <col min="513" max="765" width="9" style="1"/>
    <col min="766" max="766" width="55.6640625" style="1" customWidth="1"/>
    <col min="767" max="767" width="20.109375" style="1" customWidth="1"/>
    <col min="768" max="768" width="20.44140625" style="1" customWidth="1"/>
    <col min="769" max="1021" width="9" style="1"/>
    <col min="1022" max="1022" width="55.6640625" style="1" customWidth="1"/>
    <col min="1023" max="1023" width="20.109375" style="1" customWidth="1"/>
    <col min="1024" max="1024" width="20.44140625" style="1" customWidth="1"/>
    <col min="1025" max="1277" width="9" style="1"/>
    <col min="1278" max="1278" width="55.6640625" style="1" customWidth="1"/>
    <col min="1279" max="1279" width="20.109375" style="1" customWidth="1"/>
    <col min="1280" max="1280" width="20.44140625" style="1" customWidth="1"/>
    <col min="1281" max="1533" width="9" style="1"/>
    <col min="1534" max="1534" width="55.6640625" style="1" customWidth="1"/>
    <col min="1535" max="1535" width="20.109375" style="1" customWidth="1"/>
    <col min="1536" max="1536" width="20.44140625" style="1" customWidth="1"/>
    <col min="1537" max="1789" width="9" style="1"/>
    <col min="1790" max="1790" width="55.6640625" style="1" customWidth="1"/>
    <col min="1791" max="1791" width="20.109375" style="1" customWidth="1"/>
    <col min="1792" max="1792" width="20.44140625" style="1" customWidth="1"/>
    <col min="1793" max="2045" width="9" style="1"/>
    <col min="2046" max="2046" width="55.6640625" style="1" customWidth="1"/>
    <col min="2047" max="2047" width="20.109375" style="1" customWidth="1"/>
    <col min="2048" max="2048" width="20.44140625" style="1" customWidth="1"/>
    <col min="2049" max="2301" width="9" style="1"/>
    <col min="2302" max="2302" width="55.6640625" style="1" customWidth="1"/>
    <col min="2303" max="2303" width="20.109375" style="1" customWidth="1"/>
    <col min="2304" max="2304" width="20.44140625" style="1" customWidth="1"/>
    <col min="2305" max="2557" width="9" style="1"/>
    <col min="2558" max="2558" width="55.6640625" style="1" customWidth="1"/>
    <col min="2559" max="2559" width="20.109375" style="1" customWidth="1"/>
    <col min="2560" max="2560" width="20.44140625" style="1" customWidth="1"/>
    <col min="2561" max="2813" width="9" style="1"/>
    <col min="2814" max="2814" width="55.6640625" style="1" customWidth="1"/>
    <col min="2815" max="2815" width="20.109375" style="1" customWidth="1"/>
    <col min="2816" max="2816" width="20.44140625" style="1" customWidth="1"/>
    <col min="2817" max="3069" width="9" style="1"/>
    <col min="3070" max="3070" width="55.6640625" style="1" customWidth="1"/>
    <col min="3071" max="3071" width="20.109375" style="1" customWidth="1"/>
    <col min="3072" max="3072" width="20.44140625" style="1" customWidth="1"/>
    <col min="3073" max="3325" width="9" style="1"/>
    <col min="3326" max="3326" width="55.6640625" style="1" customWidth="1"/>
    <col min="3327" max="3327" width="20.109375" style="1" customWidth="1"/>
    <col min="3328" max="3328" width="20.44140625" style="1" customWidth="1"/>
    <col min="3329" max="3581" width="9" style="1"/>
    <col min="3582" max="3582" width="55.6640625" style="1" customWidth="1"/>
    <col min="3583" max="3583" width="20.109375" style="1" customWidth="1"/>
    <col min="3584" max="3584" width="20.44140625" style="1" customWidth="1"/>
    <col min="3585" max="3837" width="9" style="1"/>
    <col min="3838" max="3838" width="55.6640625" style="1" customWidth="1"/>
    <col min="3839" max="3839" width="20.109375" style="1" customWidth="1"/>
    <col min="3840" max="3840" width="20.44140625" style="1" customWidth="1"/>
    <col min="3841" max="4093" width="9" style="1"/>
    <col min="4094" max="4094" width="55.6640625" style="1" customWidth="1"/>
    <col min="4095" max="4095" width="20.109375" style="1" customWidth="1"/>
    <col min="4096" max="4096" width="20.44140625" style="1" customWidth="1"/>
    <col min="4097" max="4349" width="9" style="1"/>
    <col min="4350" max="4350" width="55.6640625" style="1" customWidth="1"/>
    <col min="4351" max="4351" width="20.109375" style="1" customWidth="1"/>
    <col min="4352" max="4352" width="20.44140625" style="1" customWidth="1"/>
    <col min="4353" max="4605" width="9" style="1"/>
    <col min="4606" max="4606" width="55.6640625" style="1" customWidth="1"/>
    <col min="4607" max="4607" width="20.109375" style="1" customWidth="1"/>
    <col min="4608" max="4608" width="20.44140625" style="1" customWidth="1"/>
    <col min="4609" max="4861" width="9" style="1"/>
    <col min="4862" max="4862" width="55.6640625" style="1" customWidth="1"/>
    <col min="4863" max="4863" width="20.109375" style="1" customWidth="1"/>
    <col min="4864" max="4864" width="20.44140625" style="1" customWidth="1"/>
    <col min="4865" max="5117" width="9" style="1"/>
    <col min="5118" max="5118" width="55.6640625" style="1" customWidth="1"/>
    <col min="5119" max="5119" width="20.109375" style="1" customWidth="1"/>
    <col min="5120" max="5120" width="20.44140625" style="1" customWidth="1"/>
    <col min="5121" max="5373" width="9" style="1"/>
    <col min="5374" max="5374" width="55.6640625" style="1" customWidth="1"/>
    <col min="5375" max="5375" width="20.109375" style="1" customWidth="1"/>
    <col min="5376" max="5376" width="20.44140625" style="1" customWidth="1"/>
    <col min="5377" max="5629" width="9" style="1"/>
    <col min="5630" max="5630" width="55.6640625" style="1" customWidth="1"/>
    <col min="5631" max="5631" width="20.109375" style="1" customWidth="1"/>
    <col min="5632" max="5632" width="20.44140625" style="1" customWidth="1"/>
    <col min="5633" max="5885" width="9" style="1"/>
    <col min="5886" max="5886" width="55.6640625" style="1" customWidth="1"/>
    <col min="5887" max="5887" width="20.109375" style="1" customWidth="1"/>
    <col min="5888" max="5888" width="20.44140625" style="1" customWidth="1"/>
    <col min="5889" max="6141" width="9" style="1"/>
    <col min="6142" max="6142" width="55.6640625" style="1" customWidth="1"/>
    <col min="6143" max="6143" width="20.109375" style="1" customWidth="1"/>
    <col min="6144" max="6144" width="20.44140625" style="1" customWidth="1"/>
    <col min="6145" max="6397" width="9" style="1"/>
    <col min="6398" max="6398" width="55.6640625" style="1" customWidth="1"/>
    <col min="6399" max="6399" width="20.109375" style="1" customWidth="1"/>
    <col min="6400" max="6400" width="20.44140625" style="1" customWidth="1"/>
    <col min="6401" max="6653" width="9" style="1"/>
    <col min="6654" max="6654" width="55.6640625" style="1" customWidth="1"/>
    <col min="6655" max="6655" width="20.109375" style="1" customWidth="1"/>
    <col min="6656" max="6656" width="20.44140625" style="1" customWidth="1"/>
    <col min="6657" max="6909" width="9" style="1"/>
    <col min="6910" max="6910" width="55.6640625" style="1" customWidth="1"/>
    <col min="6911" max="6911" width="20.109375" style="1" customWidth="1"/>
    <col min="6912" max="6912" width="20.44140625" style="1" customWidth="1"/>
    <col min="6913" max="7165" width="9" style="1"/>
    <col min="7166" max="7166" width="55.6640625" style="1" customWidth="1"/>
    <col min="7167" max="7167" width="20.109375" style="1" customWidth="1"/>
    <col min="7168" max="7168" width="20.44140625" style="1" customWidth="1"/>
    <col min="7169" max="7421" width="9" style="1"/>
    <col min="7422" max="7422" width="55.6640625" style="1" customWidth="1"/>
    <col min="7423" max="7423" width="20.109375" style="1" customWidth="1"/>
    <col min="7424" max="7424" width="20.44140625" style="1" customWidth="1"/>
    <col min="7425" max="7677" width="9" style="1"/>
    <col min="7678" max="7678" width="55.6640625" style="1" customWidth="1"/>
    <col min="7679" max="7679" width="20.109375" style="1" customWidth="1"/>
    <col min="7680" max="7680" width="20.44140625" style="1" customWidth="1"/>
    <col min="7681" max="7933" width="9" style="1"/>
    <col min="7934" max="7934" width="55.6640625" style="1" customWidth="1"/>
    <col min="7935" max="7935" width="20.109375" style="1" customWidth="1"/>
    <col min="7936" max="7936" width="20.44140625" style="1" customWidth="1"/>
    <col min="7937" max="8189" width="9" style="1"/>
    <col min="8190" max="8190" width="55.6640625" style="1" customWidth="1"/>
    <col min="8191" max="8191" width="20.109375" style="1" customWidth="1"/>
    <col min="8192" max="8192" width="20.44140625" style="1" customWidth="1"/>
    <col min="8193" max="8445" width="9" style="1"/>
    <col min="8446" max="8446" width="55.6640625" style="1" customWidth="1"/>
    <col min="8447" max="8447" width="20.109375" style="1" customWidth="1"/>
    <col min="8448" max="8448" width="20.44140625" style="1" customWidth="1"/>
    <col min="8449" max="8701" width="9" style="1"/>
    <col min="8702" max="8702" width="55.6640625" style="1" customWidth="1"/>
    <col min="8703" max="8703" width="20.109375" style="1" customWidth="1"/>
    <col min="8704" max="8704" width="20.44140625" style="1" customWidth="1"/>
    <col min="8705" max="8957" width="9" style="1"/>
    <col min="8958" max="8958" width="55.6640625" style="1" customWidth="1"/>
    <col min="8959" max="8959" width="20.109375" style="1" customWidth="1"/>
    <col min="8960" max="8960" width="20.44140625" style="1" customWidth="1"/>
    <col min="8961" max="9213" width="9" style="1"/>
    <col min="9214" max="9214" width="55.6640625" style="1" customWidth="1"/>
    <col min="9215" max="9215" width="20.109375" style="1" customWidth="1"/>
    <col min="9216" max="9216" width="20.44140625" style="1" customWidth="1"/>
    <col min="9217" max="9469" width="9" style="1"/>
    <col min="9470" max="9470" width="55.6640625" style="1" customWidth="1"/>
    <col min="9471" max="9471" width="20.109375" style="1" customWidth="1"/>
    <col min="9472" max="9472" width="20.44140625" style="1" customWidth="1"/>
    <col min="9473" max="9725" width="9" style="1"/>
    <col min="9726" max="9726" width="55.6640625" style="1" customWidth="1"/>
    <col min="9727" max="9727" width="20.109375" style="1" customWidth="1"/>
    <col min="9728" max="9728" width="20.44140625" style="1" customWidth="1"/>
    <col min="9729" max="9981" width="9" style="1"/>
    <col min="9982" max="9982" width="55.6640625" style="1" customWidth="1"/>
    <col min="9983" max="9983" width="20.109375" style="1" customWidth="1"/>
    <col min="9984" max="9984" width="20.44140625" style="1" customWidth="1"/>
    <col min="9985" max="10237" width="9" style="1"/>
    <col min="10238" max="10238" width="55.6640625" style="1" customWidth="1"/>
    <col min="10239" max="10239" width="20.109375" style="1" customWidth="1"/>
    <col min="10240" max="10240" width="20.44140625" style="1" customWidth="1"/>
    <col min="10241" max="10493" width="9" style="1"/>
    <col min="10494" max="10494" width="55.6640625" style="1" customWidth="1"/>
    <col min="10495" max="10495" width="20.109375" style="1" customWidth="1"/>
    <col min="10496" max="10496" width="20.44140625" style="1" customWidth="1"/>
    <col min="10497" max="10749" width="9" style="1"/>
    <col min="10750" max="10750" width="55.6640625" style="1" customWidth="1"/>
    <col min="10751" max="10751" width="20.109375" style="1" customWidth="1"/>
    <col min="10752" max="10752" width="20.44140625" style="1" customWidth="1"/>
    <col min="10753" max="11005" width="9" style="1"/>
    <col min="11006" max="11006" width="55.6640625" style="1" customWidth="1"/>
    <col min="11007" max="11007" width="20.109375" style="1" customWidth="1"/>
    <col min="11008" max="11008" width="20.44140625" style="1" customWidth="1"/>
    <col min="11009" max="11261" width="9" style="1"/>
    <col min="11262" max="11262" width="55.6640625" style="1" customWidth="1"/>
    <col min="11263" max="11263" width="20.109375" style="1" customWidth="1"/>
    <col min="11264" max="11264" width="20.44140625" style="1" customWidth="1"/>
    <col min="11265" max="11517" width="9" style="1"/>
    <col min="11518" max="11518" width="55.6640625" style="1" customWidth="1"/>
    <col min="11519" max="11519" width="20.109375" style="1" customWidth="1"/>
    <col min="11520" max="11520" width="20.44140625" style="1" customWidth="1"/>
    <col min="11521" max="11773" width="9" style="1"/>
    <col min="11774" max="11774" width="55.6640625" style="1" customWidth="1"/>
    <col min="11775" max="11775" width="20.109375" style="1" customWidth="1"/>
    <col min="11776" max="11776" width="20.44140625" style="1" customWidth="1"/>
    <col min="11777" max="12029" width="9" style="1"/>
    <col min="12030" max="12030" width="55.6640625" style="1" customWidth="1"/>
    <col min="12031" max="12031" width="20.109375" style="1" customWidth="1"/>
    <col min="12032" max="12032" width="20.44140625" style="1" customWidth="1"/>
    <col min="12033" max="12285" width="9" style="1"/>
    <col min="12286" max="12286" width="55.6640625" style="1" customWidth="1"/>
    <col min="12287" max="12287" width="20.109375" style="1" customWidth="1"/>
    <col min="12288" max="12288" width="20.44140625" style="1" customWidth="1"/>
    <col min="12289" max="12541" width="9" style="1"/>
    <col min="12542" max="12542" width="55.6640625" style="1" customWidth="1"/>
    <col min="12543" max="12543" width="20.109375" style="1" customWidth="1"/>
    <col min="12544" max="12544" width="20.44140625" style="1" customWidth="1"/>
    <col min="12545" max="12797" width="9" style="1"/>
    <col min="12798" max="12798" width="55.6640625" style="1" customWidth="1"/>
    <col min="12799" max="12799" width="20.109375" style="1" customWidth="1"/>
    <col min="12800" max="12800" width="20.44140625" style="1" customWidth="1"/>
    <col min="12801" max="13053" width="9" style="1"/>
    <col min="13054" max="13054" width="55.6640625" style="1" customWidth="1"/>
    <col min="13055" max="13055" width="20.109375" style="1" customWidth="1"/>
    <col min="13056" max="13056" width="20.44140625" style="1" customWidth="1"/>
    <col min="13057" max="13309" width="9" style="1"/>
    <col min="13310" max="13310" width="55.6640625" style="1" customWidth="1"/>
    <col min="13311" max="13311" width="20.109375" style="1" customWidth="1"/>
    <col min="13312" max="13312" width="20.44140625" style="1" customWidth="1"/>
    <col min="13313" max="13565" width="9" style="1"/>
    <col min="13566" max="13566" width="55.6640625" style="1" customWidth="1"/>
    <col min="13567" max="13567" width="20.109375" style="1" customWidth="1"/>
    <col min="13568" max="13568" width="20.44140625" style="1" customWidth="1"/>
    <col min="13569" max="13821" width="9" style="1"/>
    <col min="13822" max="13822" width="55.6640625" style="1" customWidth="1"/>
    <col min="13823" max="13823" width="20.109375" style="1" customWidth="1"/>
    <col min="13824" max="13824" width="20.44140625" style="1" customWidth="1"/>
    <col min="13825" max="14077" width="9" style="1"/>
    <col min="14078" max="14078" width="55.6640625" style="1" customWidth="1"/>
    <col min="14079" max="14079" width="20.109375" style="1" customWidth="1"/>
    <col min="14080" max="14080" width="20.44140625" style="1" customWidth="1"/>
    <col min="14081" max="14333" width="9" style="1"/>
    <col min="14334" max="14334" width="55.6640625" style="1" customWidth="1"/>
    <col min="14335" max="14335" width="20.109375" style="1" customWidth="1"/>
    <col min="14336" max="14336" width="20.44140625" style="1" customWidth="1"/>
    <col min="14337" max="14589" width="9" style="1"/>
    <col min="14590" max="14590" width="55.6640625" style="1" customWidth="1"/>
    <col min="14591" max="14591" width="20.109375" style="1" customWidth="1"/>
    <col min="14592" max="14592" width="20.44140625" style="1" customWidth="1"/>
    <col min="14593" max="14845" width="9" style="1"/>
    <col min="14846" max="14846" width="55.6640625" style="1" customWidth="1"/>
    <col min="14847" max="14847" width="20.109375" style="1" customWidth="1"/>
    <col min="14848" max="14848" width="20.44140625" style="1" customWidth="1"/>
    <col min="14849" max="15101" width="9" style="1"/>
    <col min="15102" max="15102" width="55.6640625" style="1" customWidth="1"/>
    <col min="15103" max="15103" width="20.109375" style="1" customWidth="1"/>
    <col min="15104" max="15104" width="20.44140625" style="1" customWidth="1"/>
    <col min="15105" max="15357" width="9" style="1"/>
    <col min="15358" max="15358" width="55.6640625" style="1" customWidth="1"/>
    <col min="15359" max="15359" width="20.109375" style="1" customWidth="1"/>
    <col min="15360" max="15360" width="20.44140625" style="1" customWidth="1"/>
    <col min="15361" max="15613" width="9" style="1"/>
    <col min="15614" max="15614" width="55.6640625" style="1" customWidth="1"/>
    <col min="15615" max="15615" width="20.109375" style="1" customWidth="1"/>
    <col min="15616" max="15616" width="20.44140625" style="1" customWidth="1"/>
    <col min="15617" max="15869" width="9" style="1"/>
    <col min="15870" max="15870" width="55.6640625" style="1" customWidth="1"/>
    <col min="15871" max="15871" width="20.109375" style="1" customWidth="1"/>
    <col min="15872" max="15872" width="20.44140625" style="1" customWidth="1"/>
    <col min="15873" max="16125" width="9" style="1"/>
    <col min="16126" max="16126" width="55.6640625" style="1" customWidth="1"/>
    <col min="16127" max="16127" width="20.109375" style="1" customWidth="1"/>
    <col min="16128" max="16128" width="20.44140625" style="1" customWidth="1"/>
    <col min="16129" max="16384" width="9" style="1"/>
  </cols>
  <sheetData>
    <row r="1" spans="1:8" ht="22.5" customHeight="1">
      <c r="A1" s="2339" t="s">
        <v>564</v>
      </c>
      <c r="B1" s="2339"/>
      <c r="C1" s="64"/>
      <c r="D1" s="2340" t="s">
        <v>563</v>
      </c>
      <c r="E1" s="2340"/>
      <c r="F1" s="2341" t="str">
        <f>IF('表紙 '!$H$5="","",'表紙 '!$H$5)</f>
        <v/>
      </c>
      <c r="G1" s="2342"/>
      <c r="H1" s="2343"/>
    </row>
    <row r="2" spans="1:8" ht="18.75" customHeight="1">
      <c r="F2" s="37" t="s">
        <v>562</v>
      </c>
      <c r="G2" s="37"/>
    </row>
    <row r="3" spans="1:8" ht="13.5" customHeight="1">
      <c r="A3" s="1769" t="s">
        <v>561</v>
      </c>
      <c r="B3" s="1769"/>
      <c r="C3" s="1769"/>
      <c r="D3" s="1769"/>
      <c r="E3" s="1769"/>
      <c r="F3" s="1769"/>
      <c r="G3" s="1769"/>
    </row>
    <row r="4" spans="1:8">
      <c r="A4" s="1769"/>
      <c r="B4" s="1769"/>
      <c r="C4" s="1769"/>
      <c r="D4" s="1769"/>
      <c r="E4" s="1769"/>
      <c r="F4" s="1769"/>
      <c r="G4" s="1769"/>
    </row>
    <row r="5" spans="1:8">
      <c r="A5" s="65"/>
      <c r="B5" s="65"/>
      <c r="C5" s="65"/>
      <c r="D5" s="65"/>
    </row>
    <row r="6" spans="1:8">
      <c r="A6" s="1769" t="s">
        <v>560</v>
      </c>
      <c r="B6" s="1769"/>
      <c r="C6" s="1769"/>
      <c r="D6" s="1769"/>
      <c r="F6" s="1" t="s">
        <v>559</v>
      </c>
    </row>
    <row r="7" spans="1:8" ht="13.5" customHeight="1">
      <c r="A7" s="2331" t="s">
        <v>557</v>
      </c>
      <c r="B7" s="2331"/>
      <c r="C7" s="66" t="s">
        <v>558</v>
      </c>
      <c r="D7" s="66" t="s">
        <v>556</v>
      </c>
      <c r="F7" s="2350" t="s">
        <v>557</v>
      </c>
      <c r="G7" s="2351"/>
      <c r="H7" s="66" t="s">
        <v>556</v>
      </c>
    </row>
    <row r="8" spans="1:8" ht="13.5" customHeight="1">
      <c r="A8" s="2332" t="s">
        <v>1077</v>
      </c>
      <c r="B8" s="2332"/>
      <c r="C8" s="2332"/>
      <c r="D8" s="2332"/>
      <c r="F8" s="2346" t="s">
        <v>458</v>
      </c>
      <c r="G8" s="2354"/>
      <c r="H8" s="18" t="s">
        <v>189</v>
      </c>
    </row>
    <row r="9" spans="1:8">
      <c r="A9" s="2333"/>
      <c r="B9" s="67" t="s">
        <v>555</v>
      </c>
      <c r="C9" s="68" t="s">
        <v>554</v>
      </c>
      <c r="D9" s="18" t="s">
        <v>189</v>
      </c>
      <c r="F9" s="2334" t="s">
        <v>457</v>
      </c>
      <c r="G9" s="2335"/>
      <c r="H9" s="18" t="s">
        <v>189</v>
      </c>
    </row>
    <row r="10" spans="1:8">
      <c r="A10" s="2333"/>
      <c r="B10" s="67" t="s">
        <v>553</v>
      </c>
      <c r="C10" s="68" t="s">
        <v>552</v>
      </c>
      <c r="D10" s="18" t="s">
        <v>189</v>
      </c>
      <c r="F10" s="2334" t="s">
        <v>551</v>
      </c>
      <c r="G10" s="2335"/>
      <c r="H10" s="18" t="s">
        <v>189</v>
      </c>
    </row>
    <row r="11" spans="1:8">
      <c r="A11" s="2333"/>
      <c r="B11" s="67" t="s">
        <v>550</v>
      </c>
      <c r="C11" s="68" t="s">
        <v>549</v>
      </c>
      <c r="D11" s="18" t="s">
        <v>189</v>
      </c>
      <c r="F11" s="2334" t="s">
        <v>456</v>
      </c>
      <c r="G11" s="2335"/>
      <c r="H11" s="18" t="s">
        <v>189</v>
      </c>
    </row>
    <row r="12" spans="1:8">
      <c r="A12" s="2333"/>
      <c r="B12" s="67" t="s">
        <v>548</v>
      </c>
      <c r="C12" s="68" t="s">
        <v>547</v>
      </c>
      <c r="D12" s="18" t="s">
        <v>189</v>
      </c>
      <c r="F12" s="2334" t="s">
        <v>546</v>
      </c>
      <c r="G12" s="2335"/>
      <c r="H12" s="18" t="s">
        <v>189</v>
      </c>
    </row>
    <row r="13" spans="1:8" ht="13.5" customHeight="1">
      <c r="A13" s="2332" t="s">
        <v>1078</v>
      </c>
      <c r="B13" s="2332"/>
      <c r="C13" s="2332"/>
      <c r="D13" s="2332"/>
      <c r="F13" s="2334" t="s">
        <v>545</v>
      </c>
      <c r="G13" s="2335"/>
      <c r="H13" s="18" t="s">
        <v>189</v>
      </c>
    </row>
    <row r="14" spans="1:8" ht="13.5" customHeight="1">
      <c r="A14" s="2333" t="s">
        <v>544</v>
      </c>
      <c r="B14" s="67" t="s">
        <v>543</v>
      </c>
      <c r="C14" s="68" t="s">
        <v>542</v>
      </c>
      <c r="D14" s="18" t="s">
        <v>189</v>
      </c>
      <c r="F14" s="2346" t="s">
        <v>541</v>
      </c>
      <c r="G14" s="2347"/>
      <c r="H14" s="2344" t="s">
        <v>189</v>
      </c>
    </row>
    <row r="15" spans="1:8">
      <c r="A15" s="2333"/>
      <c r="B15" s="67" t="s">
        <v>540</v>
      </c>
      <c r="C15" s="68" t="s">
        <v>539</v>
      </c>
      <c r="D15" s="18" t="s">
        <v>189</v>
      </c>
      <c r="F15" s="2348"/>
      <c r="G15" s="2349"/>
      <c r="H15" s="2345"/>
    </row>
    <row r="16" spans="1:8">
      <c r="A16" s="2333"/>
      <c r="B16" s="67" t="s">
        <v>538</v>
      </c>
      <c r="C16" s="68" t="s">
        <v>537</v>
      </c>
      <c r="D16" s="18" t="s">
        <v>189</v>
      </c>
      <c r="F16" s="2334" t="s">
        <v>536</v>
      </c>
      <c r="G16" s="2335"/>
      <c r="H16" s="18" t="s">
        <v>189</v>
      </c>
    </row>
    <row r="17" spans="1:8" ht="26.4">
      <c r="A17" s="2333"/>
      <c r="B17" s="67" t="s">
        <v>535</v>
      </c>
      <c r="C17" s="68" t="s">
        <v>534</v>
      </c>
      <c r="D17" s="18" t="s">
        <v>189</v>
      </c>
      <c r="F17" s="2329" t="s">
        <v>565</v>
      </c>
      <c r="G17" s="2329"/>
    </row>
    <row r="18" spans="1:8" ht="26.4">
      <c r="A18" s="2333"/>
      <c r="B18" s="67" t="s">
        <v>533</v>
      </c>
      <c r="C18" s="68" t="s">
        <v>532</v>
      </c>
      <c r="D18" s="18" t="s">
        <v>189</v>
      </c>
    </row>
    <row r="19" spans="1:8">
      <c r="A19" s="2333"/>
      <c r="B19" s="67" t="s">
        <v>531</v>
      </c>
      <c r="C19" s="68" t="s">
        <v>530</v>
      </c>
      <c r="D19" s="18" t="s">
        <v>189</v>
      </c>
    </row>
    <row r="20" spans="1:8">
      <c r="A20" s="2333"/>
      <c r="B20" s="67" t="s">
        <v>529</v>
      </c>
      <c r="C20" s="68" t="s">
        <v>528</v>
      </c>
      <c r="D20" s="18" t="s">
        <v>189</v>
      </c>
      <c r="F20" s="312" t="s">
        <v>892</v>
      </c>
      <c r="G20" s="314" t="e">
        <f>IF(#REF!="","",#REF!)</f>
        <v>#REF!</v>
      </c>
      <c r="H20" s="1" t="s">
        <v>893</v>
      </c>
    </row>
    <row r="21" spans="1:8" ht="26.4">
      <c r="A21" s="2333"/>
      <c r="B21" s="67" t="s">
        <v>527</v>
      </c>
      <c r="C21" s="68" t="s">
        <v>526</v>
      </c>
      <c r="D21" s="18" t="s">
        <v>189</v>
      </c>
      <c r="F21" s="2350" t="s">
        <v>894</v>
      </c>
      <c r="G21" s="2351"/>
      <c r="H21" s="313" t="s">
        <v>556</v>
      </c>
    </row>
    <row r="22" spans="1:8">
      <c r="A22" s="2333"/>
      <c r="B22" s="67" t="s">
        <v>525</v>
      </c>
      <c r="C22" s="68" t="s">
        <v>524</v>
      </c>
      <c r="D22" s="18" t="s">
        <v>189</v>
      </c>
      <c r="F22" s="2336" t="s">
        <v>886</v>
      </c>
      <c r="G22" s="2337"/>
      <c r="H22" s="309" t="s">
        <v>189</v>
      </c>
    </row>
    <row r="23" spans="1:8">
      <c r="A23" s="2333"/>
      <c r="B23" s="67" t="s">
        <v>523</v>
      </c>
      <c r="C23" s="68" t="s">
        <v>522</v>
      </c>
      <c r="D23" s="18" t="s">
        <v>189</v>
      </c>
      <c r="F23" s="2352" t="s">
        <v>895</v>
      </c>
      <c r="G23" s="2353"/>
      <c r="H23" s="309" t="s">
        <v>189</v>
      </c>
    </row>
    <row r="24" spans="1:8">
      <c r="A24" s="2333"/>
      <c r="B24" s="67" t="s">
        <v>521</v>
      </c>
      <c r="C24" s="68" t="s">
        <v>520</v>
      </c>
      <c r="D24" s="18" t="s">
        <v>189</v>
      </c>
      <c r="F24" s="2336" t="s">
        <v>937</v>
      </c>
      <c r="G24" s="2337"/>
      <c r="H24" s="309" t="s">
        <v>189</v>
      </c>
    </row>
    <row r="25" spans="1:8">
      <c r="A25" s="2333"/>
      <c r="B25" s="67" t="s">
        <v>519</v>
      </c>
      <c r="C25" s="68" t="s">
        <v>518</v>
      </c>
      <c r="D25" s="18" t="s">
        <v>189</v>
      </c>
      <c r="F25" s="2336" t="s">
        <v>1008</v>
      </c>
      <c r="G25" s="2337"/>
      <c r="H25" s="309" t="s">
        <v>189</v>
      </c>
    </row>
    <row r="26" spans="1:8">
      <c r="A26" s="2333"/>
      <c r="B26" s="67" t="s">
        <v>517</v>
      </c>
      <c r="C26" s="68" t="s">
        <v>516</v>
      </c>
      <c r="D26" s="18" t="s">
        <v>189</v>
      </c>
      <c r="F26" s="2336" t="s">
        <v>938</v>
      </c>
      <c r="G26" s="2337"/>
      <c r="H26" s="309" t="s">
        <v>189</v>
      </c>
    </row>
    <row r="27" spans="1:8" ht="26.4">
      <c r="A27" s="2333"/>
      <c r="B27" s="67" t="s">
        <v>515</v>
      </c>
      <c r="C27" s="68" t="s">
        <v>514</v>
      </c>
      <c r="D27" s="18" t="s">
        <v>189</v>
      </c>
      <c r="F27" s="2338" t="s">
        <v>898</v>
      </c>
      <c r="G27" s="2338"/>
      <c r="H27" s="2338"/>
    </row>
    <row r="28" spans="1:8" ht="13.5" customHeight="1">
      <c r="A28" s="2333"/>
      <c r="B28" s="67" t="s">
        <v>513</v>
      </c>
      <c r="C28" s="68" t="s">
        <v>510</v>
      </c>
      <c r="D28" s="18" t="s">
        <v>189</v>
      </c>
      <c r="F28" s="1731"/>
      <c r="G28" s="1731"/>
      <c r="H28" s="1731"/>
    </row>
    <row r="29" spans="1:8">
      <c r="A29" s="2332" t="s">
        <v>1475</v>
      </c>
      <c r="B29" s="2332"/>
      <c r="C29" s="2332"/>
      <c r="D29" s="2332"/>
    </row>
    <row r="30" spans="1:8">
      <c r="A30" s="67"/>
      <c r="B30" s="67" t="s">
        <v>512</v>
      </c>
      <c r="C30" s="68" t="s">
        <v>511</v>
      </c>
      <c r="D30" s="18" t="s">
        <v>189</v>
      </c>
    </row>
    <row r="31" spans="1:8">
      <c r="A31" s="2330" t="s">
        <v>896</v>
      </c>
      <c r="B31" s="2330"/>
      <c r="C31" s="2330"/>
      <c r="D31" s="2330"/>
    </row>
    <row r="32" spans="1:8">
      <c r="A32" s="2330"/>
      <c r="B32" s="2330"/>
      <c r="C32" s="2330"/>
      <c r="D32" s="2330"/>
    </row>
    <row r="33" spans="1:4">
      <c r="A33" s="2330" t="s">
        <v>897</v>
      </c>
      <c r="B33" s="2330"/>
      <c r="C33" s="2330"/>
      <c r="D33" s="2330"/>
    </row>
    <row r="34" spans="1:4">
      <c r="A34" s="2330"/>
      <c r="B34" s="2330"/>
      <c r="C34" s="2330"/>
      <c r="D34" s="2330"/>
    </row>
    <row r="35" spans="1:4">
      <c r="A35" s="2330"/>
      <c r="B35" s="2330"/>
      <c r="C35" s="2330"/>
      <c r="D35" s="2330"/>
    </row>
    <row r="42" spans="1:4" ht="13.5" customHeight="1"/>
    <row r="43" spans="1:4" ht="13.5" customHeight="1"/>
    <row r="44" spans="1:4" ht="13.5" customHeight="1"/>
    <row r="45" spans="1:4" ht="13.5" customHeight="1"/>
    <row r="46" spans="1:4" ht="13.5" customHeight="1"/>
    <row r="47" spans="1:4" ht="13.5" customHeight="1"/>
  </sheetData>
  <sheetProtection sheet="1" objects="1" scenarios="1"/>
  <mergeCells count="31">
    <mergeCell ref="A1:B1"/>
    <mergeCell ref="D1:E1"/>
    <mergeCell ref="A6:D6"/>
    <mergeCell ref="F1:H1"/>
    <mergeCell ref="F25:G25"/>
    <mergeCell ref="H14:H15"/>
    <mergeCell ref="F14:G15"/>
    <mergeCell ref="F16:G16"/>
    <mergeCell ref="A3:G4"/>
    <mergeCell ref="F21:G21"/>
    <mergeCell ref="F22:G22"/>
    <mergeCell ref="F23:G23"/>
    <mergeCell ref="F24:G24"/>
    <mergeCell ref="F7:G7"/>
    <mergeCell ref="F8:G8"/>
    <mergeCell ref="F9:G9"/>
    <mergeCell ref="F17:G17"/>
    <mergeCell ref="A33:D35"/>
    <mergeCell ref="A7:B7"/>
    <mergeCell ref="A8:D8"/>
    <mergeCell ref="A9:A12"/>
    <mergeCell ref="A13:D13"/>
    <mergeCell ref="A14:A28"/>
    <mergeCell ref="A29:D29"/>
    <mergeCell ref="A31:D32"/>
    <mergeCell ref="F10:G10"/>
    <mergeCell ref="F11:G11"/>
    <mergeCell ref="F12:G12"/>
    <mergeCell ref="F13:G13"/>
    <mergeCell ref="F26:G26"/>
    <mergeCell ref="F27:H28"/>
  </mergeCells>
  <phoneticPr fontId="3"/>
  <dataValidations count="1">
    <dataValidation type="list" allowBlank="1" showInputMessage="1" showErrorMessage="1" sqref="D9:D12 D30 D14:D28 H16 H8:H14 H22:H26" xr:uid="{00000000-0002-0000-0400-000000000000}">
      <formula1>"有・無,有,無"</formula1>
    </dataValidation>
  </dataValidations>
  <printOptions horizontalCentered="1"/>
  <pageMargins left="0.70866141732283472" right="0.70866141732283472" top="0.55118110236220474" bottom="0.55118110236220474" header="0.31496062992125984" footer="0.31496062992125984"/>
  <pageSetup paperSize="9" fitToHeight="0" orientation="landscape"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AF184"/>
  <sheetViews>
    <sheetView view="pageBreakPreview" zoomScale="85" zoomScaleNormal="100" zoomScaleSheetLayoutView="85" workbookViewId="0">
      <selection activeCell="F5" sqref="F5"/>
    </sheetView>
  </sheetViews>
  <sheetFormatPr defaultColWidth="9" defaultRowHeight="13.2"/>
  <cols>
    <col min="1" max="1" width="3.21875" style="11" bestFit="1" customWidth="1"/>
    <col min="2" max="2" width="14.44140625" style="11" customWidth="1"/>
    <col min="3" max="3" width="9.44140625" style="11" customWidth="1"/>
    <col min="4" max="4" width="10.77734375" style="11" customWidth="1"/>
    <col min="5" max="5" width="10.109375" style="11" customWidth="1"/>
    <col min="6" max="6" width="14.6640625" style="11" customWidth="1"/>
    <col min="7" max="7" width="9.6640625" style="11" customWidth="1"/>
    <col min="8" max="9" width="5" style="12" customWidth="1"/>
    <col min="10" max="10" width="11.33203125" style="11" customWidth="1"/>
    <col min="11" max="11" width="2.6640625" style="11" bestFit="1" customWidth="1"/>
    <col min="12" max="13" width="5" style="12" customWidth="1"/>
    <col min="14" max="14" width="11.33203125" style="11" customWidth="1"/>
    <col min="15" max="15" width="2.6640625" style="11" bestFit="1" customWidth="1"/>
    <col min="16" max="23" width="4.33203125" style="12" customWidth="1"/>
    <col min="24" max="25" width="4.33203125" style="11" customWidth="1"/>
    <col min="26" max="26" width="10.21875" style="11" customWidth="1"/>
    <col min="27" max="27" width="12" style="11" customWidth="1"/>
    <col min="28" max="32" width="9" style="11" hidden="1" customWidth="1"/>
    <col min="33" max="16384" width="9" style="11"/>
  </cols>
  <sheetData>
    <row r="1" spans="1:32" ht="30" customHeight="1" thickBot="1">
      <c r="A1" s="2406" t="s">
        <v>737</v>
      </c>
      <c r="B1" s="2406"/>
      <c r="C1" s="2406"/>
      <c r="D1" s="2406"/>
      <c r="E1" s="2406"/>
      <c r="F1" s="2406"/>
      <c r="G1" s="2407"/>
      <c r="H1" s="2407"/>
      <c r="I1" s="2407"/>
      <c r="M1"/>
      <c r="P1" s="2408" t="s">
        <v>764</v>
      </c>
      <c r="Q1" s="2408"/>
      <c r="R1" s="2408"/>
      <c r="S1" s="2408"/>
      <c r="T1" s="2408"/>
      <c r="U1" s="2408"/>
      <c r="V1" s="2408"/>
      <c r="W1" s="2408"/>
      <c r="X1" s="2408"/>
      <c r="Z1" s="2409" t="s">
        <v>765</v>
      </c>
      <c r="AA1" s="2410"/>
    </row>
    <row r="2" spans="1:32" ht="18" customHeight="1">
      <c r="A2" s="2411" t="s">
        <v>773</v>
      </c>
      <c r="B2" s="2411"/>
      <c r="C2" s="2411"/>
      <c r="D2" s="2411"/>
      <c r="E2" s="2411"/>
      <c r="F2" s="2411"/>
      <c r="G2" s="2411"/>
      <c r="H2" s="2411"/>
      <c r="I2" s="2411"/>
      <c r="J2" s="2411"/>
      <c r="K2" s="2411"/>
      <c r="L2" s="2411"/>
      <c r="M2" s="2411"/>
      <c r="N2" s="2411"/>
      <c r="O2" s="28"/>
      <c r="P2" s="2412">
        <v>20</v>
      </c>
      <c r="Q2" s="2413"/>
      <c r="R2" s="29" t="s">
        <v>255</v>
      </c>
      <c r="S2" s="11"/>
      <c r="T2" s="11"/>
      <c r="U2" s="2412">
        <v>160</v>
      </c>
      <c r="V2" s="2413"/>
      <c r="W2" s="29" t="s">
        <v>500</v>
      </c>
    </row>
    <row r="3" spans="1:32" s="13" customFormat="1" ht="39.75" customHeight="1">
      <c r="A3" s="2401" t="s">
        <v>499</v>
      </c>
      <c r="B3" s="2402" t="s">
        <v>465</v>
      </c>
      <c r="C3" s="2401" t="s">
        <v>486</v>
      </c>
      <c r="D3" s="2404" t="s">
        <v>613</v>
      </c>
      <c r="E3" s="2405" t="s">
        <v>498</v>
      </c>
      <c r="F3" s="2405"/>
      <c r="G3" s="2401" t="s">
        <v>497</v>
      </c>
      <c r="H3" s="2394" t="s">
        <v>496</v>
      </c>
      <c r="I3" s="2394"/>
      <c r="J3" s="2394"/>
      <c r="K3" s="2394"/>
      <c r="L3" s="2394" t="s">
        <v>495</v>
      </c>
      <c r="M3" s="2394"/>
      <c r="N3" s="2394"/>
      <c r="O3" s="2395"/>
      <c r="P3" s="2396" t="s">
        <v>494</v>
      </c>
      <c r="Q3" s="2396"/>
      <c r="R3" s="2397"/>
      <c r="S3" s="2397"/>
      <c r="T3" s="2397"/>
      <c r="U3" s="2397"/>
      <c r="V3" s="2397"/>
      <c r="W3" s="2397"/>
      <c r="X3" s="2397"/>
      <c r="Y3" s="2397"/>
      <c r="Z3" s="2397" t="s">
        <v>616</v>
      </c>
      <c r="AA3" s="2397"/>
    </row>
    <row r="4" spans="1:32" s="13" customFormat="1" ht="39.75" customHeight="1" thickBot="1">
      <c r="A4" s="2401"/>
      <c r="B4" s="2403"/>
      <c r="C4" s="2401"/>
      <c r="D4" s="2404"/>
      <c r="E4" s="17" t="s">
        <v>493</v>
      </c>
      <c r="F4" s="16" t="s">
        <v>492</v>
      </c>
      <c r="G4" s="2401"/>
      <c r="H4" s="15" t="s">
        <v>491</v>
      </c>
      <c r="I4" s="14" t="s">
        <v>490</v>
      </c>
      <c r="J4" s="2398" t="s">
        <v>489</v>
      </c>
      <c r="K4" s="2399"/>
      <c r="L4" s="15" t="s">
        <v>491</v>
      </c>
      <c r="M4" s="14" t="s">
        <v>490</v>
      </c>
      <c r="N4" s="2400" t="s">
        <v>489</v>
      </c>
      <c r="O4" s="2399"/>
      <c r="P4" s="55" t="s">
        <v>766</v>
      </c>
      <c r="Q4" s="56" t="s">
        <v>767</v>
      </c>
      <c r="R4" s="56"/>
      <c r="S4" s="56"/>
      <c r="T4" s="56"/>
      <c r="U4" s="56"/>
      <c r="V4" s="56"/>
      <c r="W4" s="57"/>
      <c r="X4" s="58"/>
      <c r="Y4" s="59"/>
      <c r="Z4" s="36" t="s">
        <v>726</v>
      </c>
      <c r="AA4" s="21" t="s">
        <v>728</v>
      </c>
    </row>
    <row r="5" spans="1:32" s="13" customFormat="1" ht="12" customHeight="1">
      <c r="A5" s="2373">
        <v>1</v>
      </c>
      <c r="B5" s="2376" t="s">
        <v>819</v>
      </c>
      <c r="C5" s="2376" t="s">
        <v>774</v>
      </c>
      <c r="D5" s="2379"/>
      <c r="E5" s="43" t="s">
        <v>619</v>
      </c>
      <c r="F5" s="44" t="s">
        <v>829</v>
      </c>
      <c r="G5" s="2380">
        <v>44652</v>
      </c>
      <c r="H5" s="2361">
        <v>1</v>
      </c>
      <c r="I5" s="2364">
        <v>1</v>
      </c>
      <c r="J5" s="2367">
        <v>300000</v>
      </c>
      <c r="K5" s="2370" t="s">
        <v>400</v>
      </c>
      <c r="L5" s="2361">
        <v>1</v>
      </c>
      <c r="M5" s="2364">
        <v>2</v>
      </c>
      <c r="N5" s="2367">
        <v>318000</v>
      </c>
      <c r="O5" s="2370" t="s">
        <v>400</v>
      </c>
      <c r="P5" s="2361"/>
      <c r="Q5" s="2358"/>
      <c r="R5" s="2358"/>
      <c r="S5" s="2358"/>
      <c r="T5" s="2358"/>
      <c r="U5" s="2358"/>
      <c r="V5" s="2358"/>
      <c r="W5" s="2358"/>
      <c r="X5" s="2358"/>
      <c r="Y5" s="2386"/>
      <c r="Z5" s="2392" t="s">
        <v>803</v>
      </c>
      <c r="AA5" s="60">
        <v>45748</v>
      </c>
      <c r="AC5" s="2355">
        <f>IF(ISERROR(VLOOKUP(C5,$AD$6:$AE$27,2,0))=TRUE,"",VLOOKUP(C5,$AD$6:$AE$27,2,0))</f>
        <v>0</v>
      </c>
      <c r="AD5" s="13" t="s">
        <v>771</v>
      </c>
    </row>
    <row r="6" spans="1:32" s="13" customFormat="1" ht="12">
      <c r="A6" s="2374"/>
      <c r="B6" s="2377"/>
      <c r="C6" s="2377"/>
      <c r="D6" s="2377"/>
      <c r="E6" s="46" t="s">
        <v>820</v>
      </c>
      <c r="F6" s="47" t="s">
        <v>830</v>
      </c>
      <c r="G6" s="2381"/>
      <c r="H6" s="2362"/>
      <c r="I6" s="2365"/>
      <c r="J6" s="2368"/>
      <c r="K6" s="2371"/>
      <c r="L6" s="2362"/>
      <c r="M6" s="2365"/>
      <c r="N6" s="2368"/>
      <c r="O6" s="2371"/>
      <c r="P6" s="2362"/>
      <c r="Q6" s="2359"/>
      <c r="R6" s="2359"/>
      <c r="S6" s="2359"/>
      <c r="T6" s="2359"/>
      <c r="U6" s="2359"/>
      <c r="V6" s="2359"/>
      <c r="W6" s="2359"/>
      <c r="X6" s="2359"/>
      <c r="Y6" s="2387"/>
      <c r="Z6" s="2390"/>
      <c r="AA6" s="48" t="s">
        <v>581</v>
      </c>
      <c r="AC6" s="2356"/>
      <c r="AD6" s="13" t="s">
        <v>774</v>
      </c>
      <c r="AE6" s="13">
        <v>0</v>
      </c>
      <c r="AF6" s="13" t="s">
        <v>793</v>
      </c>
    </row>
    <row r="7" spans="1:32" s="13" customFormat="1" ht="12">
      <c r="A7" s="2375"/>
      <c r="B7" s="2378"/>
      <c r="C7" s="2378"/>
      <c r="D7" s="2378"/>
      <c r="E7" s="49" t="s">
        <v>621</v>
      </c>
      <c r="F7" s="50"/>
      <c r="G7" s="2382"/>
      <c r="H7" s="2363"/>
      <c r="I7" s="2366"/>
      <c r="J7" s="2369"/>
      <c r="K7" s="2372"/>
      <c r="L7" s="2363"/>
      <c r="M7" s="2366"/>
      <c r="N7" s="2369"/>
      <c r="O7" s="2372"/>
      <c r="P7" s="2363"/>
      <c r="Q7" s="2360"/>
      <c r="R7" s="2360"/>
      <c r="S7" s="2360"/>
      <c r="T7" s="2360"/>
      <c r="U7" s="2360"/>
      <c r="V7" s="2360"/>
      <c r="W7" s="2360"/>
      <c r="X7" s="2360"/>
      <c r="Y7" s="2388"/>
      <c r="Z7" s="2393"/>
      <c r="AA7" s="51" t="s">
        <v>731</v>
      </c>
      <c r="AC7" s="2357"/>
      <c r="AD7" s="13" t="s">
        <v>792</v>
      </c>
      <c r="AE7" s="13">
        <v>0</v>
      </c>
      <c r="AF7" s="13" t="s">
        <v>794</v>
      </c>
    </row>
    <row r="8" spans="1:32" s="13" customFormat="1" ht="12" customHeight="1">
      <c r="A8" s="2373">
        <v>2</v>
      </c>
      <c r="B8" s="2376" t="s">
        <v>822</v>
      </c>
      <c r="C8" s="2376" t="s">
        <v>777</v>
      </c>
      <c r="D8" s="2379"/>
      <c r="E8" s="43" t="s">
        <v>619</v>
      </c>
      <c r="F8" s="44" t="s">
        <v>829</v>
      </c>
      <c r="G8" s="2380">
        <v>44652</v>
      </c>
      <c r="H8" s="2361">
        <v>2</v>
      </c>
      <c r="I8" s="2364">
        <v>2</v>
      </c>
      <c r="J8" s="2367">
        <v>250000</v>
      </c>
      <c r="K8" s="2370" t="s">
        <v>400</v>
      </c>
      <c r="L8" s="2361">
        <v>2</v>
      </c>
      <c r="M8" s="2364">
        <v>3</v>
      </c>
      <c r="N8" s="2367">
        <v>256000</v>
      </c>
      <c r="O8" s="2370" t="s">
        <v>400</v>
      </c>
      <c r="P8" s="2361" t="s">
        <v>770</v>
      </c>
      <c r="Q8" s="2358" t="s">
        <v>770</v>
      </c>
      <c r="R8" s="2358"/>
      <c r="S8" s="2358"/>
      <c r="T8" s="2358"/>
      <c r="U8" s="2358"/>
      <c r="V8" s="2358"/>
      <c r="W8" s="2358"/>
      <c r="X8" s="2358"/>
      <c r="Y8" s="2386"/>
      <c r="Z8" s="2389" t="s">
        <v>804</v>
      </c>
      <c r="AA8" s="60">
        <v>45870</v>
      </c>
      <c r="AC8" s="2355">
        <f>IF(ISERROR(VLOOKUP(C8,$AD$6:$AE$27,2,0))=TRUE,"",VLOOKUP(C8,$AD$6:$AE$27,2,0))</f>
        <v>1</v>
      </c>
      <c r="AD8" s="13" t="s">
        <v>775</v>
      </c>
      <c r="AE8" s="13">
        <v>1</v>
      </c>
      <c r="AF8" s="13" t="s">
        <v>795</v>
      </c>
    </row>
    <row r="9" spans="1:32" s="13" customFormat="1" ht="12">
      <c r="A9" s="2374"/>
      <c r="B9" s="2377"/>
      <c r="C9" s="2377"/>
      <c r="D9" s="2377"/>
      <c r="E9" s="46" t="s">
        <v>824</v>
      </c>
      <c r="F9" s="47" t="s">
        <v>831</v>
      </c>
      <c r="G9" s="2381"/>
      <c r="H9" s="2362"/>
      <c r="I9" s="2365"/>
      <c r="J9" s="2368"/>
      <c r="K9" s="2371"/>
      <c r="L9" s="2362"/>
      <c r="M9" s="2365"/>
      <c r="N9" s="2368"/>
      <c r="O9" s="2371"/>
      <c r="P9" s="2362"/>
      <c r="Q9" s="2359"/>
      <c r="R9" s="2359"/>
      <c r="S9" s="2359"/>
      <c r="T9" s="2359"/>
      <c r="U9" s="2359"/>
      <c r="V9" s="2359"/>
      <c r="W9" s="2359"/>
      <c r="X9" s="2359"/>
      <c r="Y9" s="2387"/>
      <c r="Z9" s="2390"/>
      <c r="AA9" s="48" t="s">
        <v>581</v>
      </c>
      <c r="AC9" s="2356"/>
      <c r="AD9" s="13" t="s">
        <v>776</v>
      </c>
      <c r="AE9" s="13">
        <v>0</v>
      </c>
      <c r="AF9" s="13" t="s">
        <v>796</v>
      </c>
    </row>
    <row r="10" spans="1:32" s="13" customFormat="1" ht="12.6" thickBot="1">
      <c r="A10" s="2375"/>
      <c r="B10" s="2378"/>
      <c r="C10" s="2378"/>
      <c r="D10" s="2378"/>
      <c r="E10" s="49" t="s">
        <v>828</v>
      </c>
      <c r="F10" s="50"/>
      <c r="G10" s="2382"/>
      <c r="H10" s="2363"/>
      <c r="I10" s="2366"/>
      <c r="J10" s="2369"/>
      <c r="K10" s="2372"/>
      <c r="L10" s="2363"/>
      <c r="M10" s="2366"/>
      <c r="N10" s="2369"/>
      <c r="O10" s="2372"/>
      <c r="P10" s="2363"/>
      <c r="Q10" s="2360"/>
      <c r="R10" s="2360"/>
      <c r="S10" s="2360"/>
      <c r="T10" s="2360"/>
      <c r="U10" s="2360"/>
      <c r="V10" s="2360"/>
      <c r="W10" s="2360"/>
      <c r="X10" s="2360"/>
      <c r="Y10" s="2388"/>
      <c r="Z10" s="2391"/>
      <c r="AA10" s="51" t="s">
        <v>731</v>
      </c>
      <c r="AC10" s="2357"/>
      <c r="AD10" s="13" t="s">
        <v>777</v>
      </c>
      <c r="AE10" s="13">
        <v>1</v>
      </c>
      <c r="AF10" s="13" t="s">
        <v>797</v>
      </c>
    </row>
    <row r="11" spans="1:32" s="13" customFormat="1" ht="12" customHeight="1">
      <c r="A11" s="2373">
        <v>3</v>
      </c>
      <c r="B11" s="2376" t="s">
        <v>823</v>
      </c>
      <c r="C11" s="2376" t="s">
        <v>932</v>
      </c>
      <c r="D11" s="2379" t="s">
        <v>1104</v>
      </c>
      <c r="E11" s="43" t="s">
        <v>619</v>
      </c>
      <c r="F11" s="44" t="s">
        <v>829</v>
      </c>
      <c r="G11" s="2380">
        <v>45017</v>
      </c>
      <c r="H11" s="2361">
        <v>3</v>
      </c>
      <c r="I11" s="2364">
        <v>3</v>
      </c>
      <c r="J11" s="2367">
        <v>200000</v>
      </c>
      <c r="K11" s="2370" t="s">
        <v>400</v>
      </c>
      <c r="L11" s="2361">
        <v>3</v>
      </c>
      <c r="M11" s="2364">
        <v>4</v>
      </c>
      <c r="N11" s="2367">
        <v>206000</v>
      </c>
      <c r="O11" s="2370" t="s">
        <v>400</v>
      </c>
      <c r="P11" s="2361"/>
      <c r="Q11" s="2358"/>
      <c r="R11" s="2358"/>
      <c r="S11" s="2358"/>
      <c r="T11" s="2358"/>
      <c r="U11" s="2358"/>
      <c r="V11" s="2358"/>
      <c r="W11" s="2358"/>
      <c r="X11" s="2358"/>
      <c r="Y11" s="2364"/>
      <c r="Z11" s="2384" t="s">
        <v>794</v>
      </c>
      <c r="AA11" s="61">
        <v>45884</v>
      </c>
      <c r="AC11" s="2355">
        <f t="shared" ref="AC11" si="0">IF(ISERROR(VLOOKUP(C11,$AD$6:$AE$27,2,0))=TRUE,"",VLOOKUP(C11,$AD$6:$AE$27,2,0))</f>
        <v>1</v>
      </c>
      <c r="AD11" s="13" t="s">
        <v>932</v>
      </c>
      <c r="AE11" s="13">
        <v>1</v>
      </c>
      <c r="AF11" s="13" t="s">
        <v>798</v>
      </c>
    </row>
    <row r="12" spans="1:32" s="13" customFormat="1" ht="12">
      <c r="A12" s="2374"/>
      <c r="B12" s="2377"/>
      <c r="C12" s="2377"/>
      <c r="D12" s="2377"/>
      <c r="E12" s="46" t="s">
        <v>824</v>
      </c>
      <c r="F12" s="47" t="s">
        <v>831</v>
      </c>
      <c r="G12" s="2381"/>
      <c r="H12" s="2362"/>
      <c r="I12" s="2365"/>
      <c r="J12" s="2368"/>
      <c r="K12" s="2371"/>
      <c r="L12" s="2362"/>
      <c r="M12" s="2365"/>
      <c r="N12" s="2368"/>
      <c r="O12" s="2371"/>
      <c r="P12" s="2362"/>
      <c r="Q12" s="2359"/>
      <c r="R12" s="2359"/>
      <c r="S12" s="2359"/>
      <c r="T12" s="2359"/>
      <c r="U12" s="2359"/>
      <c r="V12" s="2359"/>
      <c r="W12" s="2359"/>
      <c r="X12" s="2359"/>
      <c r="Y12" s="2365"/>
      <c r="Z12" s="2384"/>
      <c r="AA12" s="48" t="s">
        <v>581</v>
      </c>
      <c r="AC12" s="2356"/>
      <c r="AD12" s="13" t="s">
        <v>778</v>
      </c>
      <c r="AE12" s="13">
        <v>0</v>
      </c>
      <c r="AF12" s="13" t="s">
        <v>799</v>
      </c>
    </row>
    <row r="13" spans="1:32" s="13" customFormat="1" ht="12">
      <c r="A13" s="2375"/>
      <c r="B13" s="2378"/>
      <c r="C13" s="2378"/>
      <c r="D13" s="2378"/>
      <c r="E13" s="49" t="s">
        <v>821</v>
      </c>
      <c r="F13" s="50"/>
      <c r="G13" s="2382"/>
      <c r="H13" s="2363"/>
      <c r="I13" s="2366"/>
      <c r="J13" s="2369"/>
      <c r="K13" s="2372"/>
      <c r="L13" s="2363"/>
      <c r="M13" s="2366"/>
      <c r="N13" s="2369"/>
      <c r="O13" s="2372"/>
      <c r="P13" s="2363"/>
      <c r="Q13" s="2360"/>
      <c r="R13" s="2360"/>
      <c r="S13" s="2360"/>
      <c r="T13" s="2360"/>
      <c r="U13" s="2360"/>
      <c r="V13" s="2360"/>
      <c r="W13" s="2360"/>
      <c r="X13" s="2360"/>
      <c r="Y13" s="2366"/>
      <c r="Z13" s="2385"/>
      <c r="AA13" s="62" t="s">
        <v>731</v>
      </c>
      <c r="AC13" s="2357"/>
      <c r="AD13" s="13" t="s">
        <v>779</v>
      </c>
      <c r="AE13" s="13">
        <v>0</v>
      </c>
      <c r="AF13" s="13" t="s">
        <v>800</v>
      </c>
    </row>
    <row r="14" spans="1:32" s="13" customFormat="1" ht="12" customHeight="1">
      <c r="A14" s="2373">
        <v>4</v>
      </c>
      <c r="B14" s="2376" t="s">
        <v>825</v>
      </c>
      <c r="C14" s="2376" t="s">
        <v>783</v>
      </c>
      <c r="D14" s="2379"/>
      <c r="E14" s="43" t="s">
        <v>619</v>
      </c>
      <c r="F14" s="44"/>
      <c r="G14" s="2380">
        <v>45122</v>
      </c>
      <c r="H14" s="2361">
        <v>4</v>
      </c>
      <c r="I14" s="2364">
        <v>4</v>
      </c>
      <c r="J14" s="2367">
        <v>180000</v>
      </c>
      <c r="K14" s="2370" t="s">
        <v>400</v>
      </c>
      <c r="L14" s="2361">
        <v>4</v>
      </c>
      <c r="M14" s="2364">
        <v>5</v>
      </c>
      <c r="N14" s="2367">
        <v>186000</v>
      </c>
      <c r="O14" s="2370" t="s">
        <v>400</v>
      </c>
      <c r="P14" s="2361"/>
      <c r="Q14" s="2358"/>
      <c r="R14" s="2358"/>
      <c r="S14" s="2358"/>
      <c r="T14" s="2358"/>
      <c r="U14" s="2358"/>
      <c r="V14" s="2358"/>
      <c r="W14" s="2358"/>
      <c r="X14" s="2358"/>
      <c r="Y14" s="2364"/>
      <c r="Z14" s="2383" t="s">
        <v>796</v>
      </c>
      <c r="AA14" s="61">
        <v>45444</v>
      </c>
      <c r="AC14" s="2355">
        <f t="shared" ref="AC14" si="1">IF(ISERROR(VLOOKUP(C14,$AD$6:$AE$27,2,0))=TRUE,"",VLOOKUP(C14,$AD$6:$AE$27,2,0))</f>
        <v>0</v>
      </c>
      <c r="AD14" s="13" t="s">
        <v>780</v>
      </c>
      <c r="AE14" s="13">
        <v>0</v>
      </c>
      <c r="AF14" s="13" t="s">
        <v>801</v>
      </c>
    </row>
    <row r="15" spans="1:32" s="13" customFormat="1" ht="12">
      <c r="A15" s="2374"/>
      <c r="B15" s="2377"/>
      <c r="C15" s="2377"/>
      <c r="D15" s="2377"/>
      <c r="E15" s="46" t="s">
        <v>824</v>
      </c>
      <c r="F15" s="47"/>
      <c r="G15" s="2381"/>
      <c r="H15" s="2362"/>
      <c r="I15" s="2365"/>
      <c r="J15" s="2368"/>
      <c r="K15" s="2371"/>
      <c r="L15" s="2362"/>
      <c r="M15" s="2365"/>
      <c r="N15" s="2368"/>
      <c r="O15" s="2371"/>
      <c r="P15" s="2362"/>
      <c r="Q15" s="2359"/>
      <c r="R15" s="2359"/>
      <c r="S15" s="2359"/>
      <c r="T15" s="2359"/>
      <c r="U15" s="2359"/>
      <c r="V15" s="2359"/>
      <c r="W15" s="2359"/>
      <c r="X15" s="2359"/>
      <c r="Y15" s="2365"/>
      <c r="Z15" s="2384"/>
      <c r="AA15" s="48" t="s">
        <v>581</v>
      </c>
      <c r="AC15" s="2356"/>
      <c r="AD15" s="13" t="s">
        <v>781</v>
      </c>
      <c r="AE15" s="13">
        <v>0</v>
      </c>
      <c r="AF15" s="13" t="s">
        <v>802</v>
      </c>
    </row>
    <row r="16" spans="1:32" s="13" customFormat="1" ht="12">
      <c r="A16" s="2375"/>
      <c r="B16" s="2378"/>
      <c r="C16" s="2378"/>
      <c r="D16" s="2378"/>
      <c r="E16" s="49" t="s">
        <v>826</v>
      </c>
      <c r="F16" s="50" t="s">
        <v>827</v>
      </c>
      <c r="G16" s="2382"/>
      <c r="H16" s="2363"/>
      <c r="I16" s="2366"/>
      <c r="J16" s="2369"/>
      <c r="K16" s="2372"/>
      <c r="L16" s="2363"/>
      <c r="M16" s="2366"/>
      <c r="N16" s="2369"/>
      <c r="O16" s="2372"/>
      <c r="P16" s="2363"/>
      <c r="Q16" s="2360"/>
      <c r="R16" s="2360"/>
      <c r="S16" s="2360"/>
      <c r="T16" s="2360"/>
      <c r="U16" s="2360"/>
      <c r="V16" s="2360"/>
      <c r="W16" s="2360"/>
      <c r="X16" s="2360"/>
      <c r="Y16" s="2366"/>
      <c r="Z16" s="2385"/>
      <c r="AA16" s="63">
        <v>46112</v>
      </c>
      <c r="AC16" s="2357"/>
      <c r="AD16" s="13" t="s">
        <v>782</v>
      </c>
      <c r="AE16" s="13">
        <v>0</v>
      </c>
      <c r="AF16" s="13" t="s">
        <v>803</v>
      </c>
    </row>
    <row r="17" spans="1:32" s="13" customFormat="1" ht="12">
      <c r="A17" s="2373">
        <v>5</v>
      </c>
      <c r="B17" s="2376" t="s">
        <v>832</v>
      </c>
      <c r="C17" s="2376" t="s">
        <v>932</v>
      </c>
      <c r="D17" s="2379" t="s">
        <v>833</v>
      </c>
      <c r="E17" s="43" t="s">
        <v>619</v>
      </c>
      <c r="F17" s="44" t="s">
        <v>829</v>
      </c>
      <c r="G17" s="2380">
        <v>45383</v>
      </c>
      <c r="H17" s="2361"/>
      <c r="I17" s="2364"/>
      <c r="J17" s="2367"/>
      <c r="K17" s="2370" t="s">
        <v>400</v>
      </c>
      <c r="L17" s="2361">
        <v>3</v>
      </c>
      <c r="M17" s="2364">
        <v>3</v>
      </c>
      <c r="N17" s="2367">
        <v>200000</v>
      </c>
      <c r="O17" s="2370" t="s">
        <v>400</v>
      </c>
      <c r="P17" s="2361"/>
      <c r="Q17" s="2358"/>
      <c r="R17" s="2358"/>
      <c r="S17" s="2358"/>
      <c r="T17" s="2358"/>
      <c r="U17" s="2358"/>
      <c r="V17" s="2358"/>
      <c r="W17" s="2358"/>
      <c r="X17" s="2358"/>
      <c r="Y17" s="2364"/>
      <c r="Z17" s="2383" t="s">
        <v>800</v>
      </c>
      <c r="AA17" s="60">
        <v>45748</v>
      </c>
      <c r="AC17" s="2355">
        <f t="shared" ref="AC17" si="2">IF(ISERROR(VLOOKUP(C17,$AD$6:$AE$27,2,0))=TRUE,"",VLOOKUP(C17,$AD$6:$AE$27,2,0))</f>
        <v>1</v>
      </c>
      <c r="AD17" s="13" t="s">
        <v>783</v>
      </c>
      <c r="AE17" s="13">
        <v>0</v>
      </c>
      <c r="AF17" s="13" t="s">
        <v>804</v>
      </c>
    </row>
    <row r="18" spans="1:32" s="13" customFormat="1" ht="12">
      <c r="A18" s="2374"/>
      <c r="B18" s="2377"/>
      <c r="C18" s="2377"/>
      <c r="D18" s="2377"/>
      <c r="E18" s="46" t="s">
        <v>620</v>
      </c>
      <c r="F18" s="47" t="s">
        <v>831</v>
      </c>
      <c r="G18" s="2381"/>
      <c r="H18" s="2362"/>
      <c r="I18" s="2365"/>
      <c r="J18" s="2368"/>
      <c r="K18" s="2371"/>
      <c r="L18" s="2362"/>
      <c r="M18" s="2365"/>
      <c r="N18" s="2368"/>
      <c r="O18" s="2371"/>
      <c r="P18" s="2362"/>
      <c r="Q18" s="2359"/>
      <c r="R18" s="2359"/>
      <c r="S18" s="2359"/>
      <c r="T18" s="2359"/>
      <c r="U18" s="2359"/>
      <c r="V18" s="2359"/>
      <c r="W18" s="2359"/>
      <c r="X18" s="2359"/>
      <c r="Y18" s="2365"/>
      <c r="Z18" s="2384"/>
      <c r="AA18" s="48" t="s">
        <v>581</v>
      </c>
      <c r="AC18" s="2356"/>
      <c r="AD18" s="13" t="s">
        <v>784</v>
      </c>
      <c r="AE18" s="13">
        <v>0</v>
      </c>
      <c r="AF18" s="13" t="s">
        <v>805</v>
      </c>
    </row>
    <row r="19" spans="1:32" s="13" customFormat="1">
      <c r="A19" s="2375"/>
      <c r="B19" s="2378"/>
      <c r="C19" s="2378"/>
      <c r="D19" s="2378"/>
      <c r="E19" s="49" t="s">
        <v>621</v>
      </c>
      <c r="F19" s="50"/>
      <c r="G19" s="2382"/>
      <c r="H19" s="2363"/>
      <c r="I19" s="2366"/>
      <c r="J19" s="2369"/>
      <c r="K19" s="2372"/>
      <c r="L19" s="2363"/>
      <c r="M19" s="2366"/>
      <c r="N19" s="2369"/>
      <c r="O19" s="2372"/>
      <c r="P19" s="2363"/>
      <c r="Q19" s="2360"/>
      <c r="R19" s="2360"/>
      <c r="S19" s="2360"/>
      <c r="T19" s="2360"/>
      <c r="U19" s="2360"/>
      <c r="V19" s="2360"/>
      <c r="W19" s="2360"/>
      <c r="X19" s="2360"/>
      <c r="Y19" s="2366"/>
      <c r="Z19" s="2385"/>
      <c r="AA19" s="51" t="s">
        <v>731</v>
      </c>
      <c r="AC19" s="2357"/>
      <c r="AD19" s="11" t="s">
        <v>785</v>
      </c>
      <c r="AE19" s="11">
        <v>0</v>
      </c>
    </row>
    <row r="20" spans="1:32" s="13" customFormat="1">
      <c r="A20" s="2373">
        <v>6</v>
      </c>
      <c r="B20" s="2376"/>
      <c r="C20" s="2376"/>
      <c r="D20" s="2379"/>
      <c r="E20" s="43" t="s">
        <v>619</v>
      </c>
      <c r="F20" s="44"/>
      <c r="G20" s="2380"/>
      <c r="H20" s="2361"/>
      <c r="I20" s="2364"/>
      <c r="J20" s="2367"/>
      <c r="K20" s="2370" t="s">
        <v>400</v>
      </c>
      <c r="L20" s="2361"/>
      <c r="M20" s="2364"/>
      <c r="N20" s="2367"/>
      <c r="O20" s="2370" t="s">
        <v>400</v>
      </c>
      <c r="P20" s="2361"/>
      <c r="Q20" s="2358"/>
      <c r="R20" s="2358"/>
      <c r="S20" s="2358"/>
      <c r="T20" s="2358"/>
      <c r="U20" s="2358"/>
      <c r="V20" s="2358"/>
      <c r="W20" s="2358"/>
      <c r="X20" s="2358"/>
      <c r="Y20" s="2364"/>
      <c r="Z20" s="2383" t="s">
        <v>377</v>
      </c>
      <c r="AA20" s="45" t="s">
        <v>730</v>
      </c>
      <c r="AC20" s="2355" t="str">
        <f t="shared" ref="AC20" si="3">IF(ISERROR(VLOOKUP(C20,$AD$6:$AE$27,2,0))=TRUE,"",VLOOKUP(C20,$AD$6:$AE$27,2,0))</f>
        <v/>
      </c>
      <c r="AD20" s="11" t="s">
        <v>786</v>
      </c>
      <c r="AE20" s="11">
        <v>0</v>
      </c>
    </row>
    <row r="21" spans="1:32" s="13" customFormat="1">
      <c r="A21" s="2374"/>
      <c r="B21" s="2377"/>
      <c r="C21" s="2377"/>
      <c r="D21" s="2377"/>
      <c r="E21" s="46" t="s">
        <v>620</v>
      </c>
      <c r="F21" s="47"/>
      <c r="G21" s="2381"/>
      <c r="H21" s="2362"/>
      <c r="I21" s="2365"/>
      <c r="J21" s="2368"/>
      <c r="K21" s="2371"/>
      <c r="L21" s="2362"/>
      <c r="M21" s="2365"/>
      <c r="N21" s="2368"/>
      <c r="O21" s="2371"/>
      <c r="P21" s="2362"/>
      <c r="Q21" s="2359"/>
      <c r="R21" s="2359"/>
      <c r="S21" s="2359"/>
      <c r="T21" s="2359"/>
      <c r="U21" s="2359"/>
      <c r="V21" s="2359"/>
      <c r="W21" s="2359"/>
      <c r="X21" s="2359"/>
      <c r="Y21" s="2365"/>
      <c r="Z21" s="2384"/>
      <c r="AA21" s="48" t="s">
        <v>581</v>
      </c>
      <c r="AC21" s="2356"/>
      <c r="AD21" s="11" t="s">
        <v>787</v>
      </c>
      <c r="AE21" s="11">
        <v>0</v>
      </c>
    </row>
    <row r="22" spans="1:32" s="13" customFormat="1">
      <c r="A22" s="2375"/>
      <c r="B22" s="2378"/>
      <c r="C22" s="2378"/>
      <c r="D22" s="2378"/>
      <c r="E22" s="49" t="s">
        <v>621</v>
      </c>
      <c r="F22" s="50"/>
      <c r="G22" s="2382"/>
      <c r="H22" s="2363"/>
      <c r="I22" s="2366"/>
      <c r="J22" s="2369"/>
      <c r="K22" s="2372"/>
      <c r="L22" s="2363"/>
      <c r="M22" s="2366"/>
      <c r="N22" s="2369"/>
      <c r="O22" s="2372"/>
      <c r="P22" s="2363"/>
      <c r="Q22" s="2360"/>
      <c r="R22" s="2360"/>
      <c r="S22" s="2360"/>
      <c r="T22" s="2360"/>
      <c r="U22" s="2360"/>
      <c r="V22" s="2360"/>
      <c r="W22" s="2360"/>
      <c r="X22" s="2360"/>
      <c r="Y22" s="2366"/>
      <c r="Z22" s="2385"/>
      <c r="AA22" s="51" t="s">
        <v>731</v>
      </c>
      <c r="AC22" s="2357"/>
      <c r="AD22" s="11" t="s">
        <v>772</v>
      </c>
      <c r="AE22" s="11">
        <v>0</v>
      </c>
    </row>
    <row r="23" spans="1:32" s="13" customFormat="1">
      <c r="A23" s="2373">
        <v>7</v>
      </c>
      <c r="B23" s="2376"/>
      <c r="C23" s="2376"/>
      <c r="D23" s="2379"/>
      <c r="E23" s="43" t="s">
        <v>619</v>
      </c>
      <c r="F23" s="44"/>
      <c r="G23" s="2380"/>
      <c r="H23" s="2361"/>
      <c r="I23" s="2364"/>
      <c r="J23" s="2367"/>
      <c r="K23" s="2370" t="s">
        <v>400</v>
      </c>
      <c r="L23" s="2361"/>
      <c r="M23" s="2364"/>
      <c r="N23" s="2367"/>
      <c r="O23" s="2370" t="s">
        <v>400</v>
      </c>
      <c r="P23" s="2361"/>
      <c r="Q23" s="2358"/>
      <c r="R23" s="2358"/>
      <c r="S23" s="2358"/>
      <c r="T23" s="2358"/>
      <c r="U23" s="2358"/>
      <c r="V23" s="2358"/>
      <c r="W23" s="2358"/>
      <c r="X23" s="2358"/>
      <c r="Y23" s="2364"/>
      <c r="Z23" s="2383" t="s">
        <v>377</v>
      </c>
      <c r="AA23" s="45" t="s">
        <v>730</v>
      </c>
      <c r="AC23" s="2355" t="str">
        <f t="shared" ref="AC23" si="4">IF(ISERROR(VLOOKUP(C23,$AD$6:$AE$27,2,0))=TRUE,"",VLOOKUP(C23,$AD$6:$AE$27,2,0))</f>
        <v/>
      </c>
      <c r="AD23" s="11" t="s">
        <v>788</v>
      </c>
      <c r="AE23" s="11">
        <v>0</v>
      </c>
    </row>
    <row r="24" spans="1:32" s="13" customFormat="1">
      <c r="A24" s="2374"/>
      <c r="B24" s="2377"/>
      <c r="C24" s="2377"/>
      <c r="D24" s="2377"/>
      <c r="E24" s="46" t="s">
        <v>620</v>
      </c>
      <c r="F24" s="47"/>
      <c r="G24" s="2381"/>
      <c r="H24" s="2362"/>
      <c r="I24" s="2365"/>
      <c r="J24" s="2368"/>
      <c r="K24" s="2371"/>
      <c r="L24" s="2362"/>
      <c r="M24" s="2365"/>
      <c r="N24" s="2368"/>
      <c r="O24" s="2371"/>
      <c r="P24" s="2362"/>
      <c r="Q24" s="2359"/>
      <c r="R24" s="2359"/>
      <c r="S24" s="2359"/>
      <c r="T24" s="2359"/>
      <c r="U24" s="2359"/>
      <c r="V24" s="2359"/>
      <c r="W24" s="2359"/>
      <c r="X24" s="2359"/>
      <c r="Y24" s="2365"/>
      <c r="Z24" s="2384"/>
      <c r="AA24" s="48" t="s">
        <v>581</v>
      </c>
      <c r="AC24" s="2356"/>
      <c r="AD24" s="11" t="s">
        <v>789</v>
      </c>
      <c r="AE24" s="11">
        <v>0</v>
      </c>
    </row>
    <row r="25" spans="1:32" s="13" customFormat="1">
      <c r="A25" s="2375"/>
      <c r="B25" s="2378"/>
      <c r="C25" s="2378"/>
      <c r="D25" s="2378"/>
      <c r="E25" s="49" t="s">
        <v>621</v>
      </c>
      <c r="F25" s="50"/>
      <c r="G25" s="2382"/>
      <c r="H25" s="2363"/>
      <c r="I25" s="2366"/>
      <c r="J25" s="2369"/>
      <c r="K25" s="2372"/>
      <c r="L25" s="2363"/>
      <c r="M25" s="2366"/>
      <c r="N25" s="2369"/>
      <c r="O25" s="2372"/>
      <c r="P25" s="2363"/>
      <c r="Q25" s="2360"/>
      <c r="R25" s="2360"/>
      <c r="S25" s="2360"/>
      <c r="T25" s="2360"/>
      <c r="U25" s="2360"/>
      <c r="V25" s="2360"/>
      <c r="W25" s="2360"/>
      <c r="X25" s="2360"/>
      <c r="Y25" s="2366"/>
      <c r="Z25" s="2385"/>
      <c r="AA25" s="51" t="s">
        <v>731</v>
      </c>
      <c r="AC25" s="2357"/>
      <c r="AD25" s="11" t="s">
        <v>790</v>
      </c>
      <c r="AE25" s="11">
        <v>0</v>
      </c>
    </row>
    <row r="26" spans="1:32" s="13" customFormat="1">
      <c r="A26" s="2373">
        <v>8</v>
      </c>
      <c r="B26" s="2376"/>
      <c r="C26" s="2376"/>
      <c r="D26" s="2379"/>
      <c r="E26" s="43" t="s">
        <v>619</v>
      </c>
      <c r="F26" s="44"/>
      <c r="G26" s="2380"/>
      <c r="H26" s="2361"/>
      <c r="I26" s="2364"/>
      <c r="J26" s="2367"/>
      <c r="K26" s="2370" t="s">
        <v>400</v>
      </c>
      <c r="L26" s="2361"/>
      <c r="M26" s="2364"/>
      <c r="N26" s="2367"/>
      <c r="O26" s="2370" t="s">
        <v>400</v>
      </c>
      <c r="P26" s="2361"/>
      <c r="Q26" s="2358"/>
      <c r="R26" s="2358"/>
      <c r="S26" s="2358"/>
      <c r="T26" s="2358"/>
      <c r="U26" s="2358"/>
      <c r="V26" s="2358"/>
      <c r="W26" s="2358"/>
      <c r="X26" s="2358"/>
      <c r="Y26" s="2364"/>
      <c r="Z26" s="2383" t="s">
        <v>377</v>
      </c>
      <c r="AA26" s="45" t="s">
        <v>730</v>
      </c>
      <c r="AC26" s="2355" t="str">
        <f t="shared" ref="AC26" si="5">IF(ISERROR(VLOOKUP(C26,$AD$6:$AE$27,2,0))=TRUE,"",VLOOKUP(C26,$AD$6:$AE$27,2,0))</f>
        <v/>
      </c>
      <c r="AD26" s="11" t="s">
        <v>791</v>
      </c>
      <c r="AE26" s="11">
        <v>0</v>
      </c>
    </row>
    <row r="27" spans="1:32" s="13" customFormat="1">
      <c r="A27" s="2374"/>
      <c r="B27" s="2377"/>
      <c r="C27" s="2377"/>
      <c r="D27" s="2377"/>
      <c r="E27" s="46" t="s">
        <v>620</v>
      </c>
      <c r="F27" s="47"/>
      <c r="G27" s="2381"/>
      <c r="H27" s="2362"/>
      <c r="I27" s="2365"/>
      <c r="J27" s="2368"/>
      <c r="K27" s="2371"/>
      <c r="L27" s="2362"/>
      <c r="M27" s="2365"/>
      <c r="N27" s="2368"/>
      <c r="O27" s="2371"/>
      <c r="P27" s="2362"/>
      <c r="Q27" s="2359"/>
      <c r="R27" s="2359"/>
      <c r="S27" s="2359"/>
      <c r="T27" s="2359"/>
      <c r="U27" s="2359"/>
      <c r="V27" s="2359"/>
      <c r="W27" s="2359"/>
      <c r="X27" s="2359"/>
      <c r="Y27" s="2365"/>
      <c r="Z27" s="2384"/>
      <c r="AA27" s="48" t="s">
        <v>581</v>
      </c>
      <c r="AC27" s="2356"/>
      <c r="AD27" s="11"/>
      <c r="AE27" s="11">
        <v>0</v>
      </c>
    </row>
    <row r="28" spans="1:32" s="13" customFormat="1">
      <c r="A28" s="2375"/>
      <c r="B28" s="2378"/>
      <c r="C28" s="2378"/>
      <c r="D28" s="2378"/>
      <c r="E28" s="49" t="s">
        <v>621</v>
      </c>
      <c r="F28" s="50"/>
      <c r="G28" s="2382"/>
      <c r="H28" s="2363"/>
      <c r="I28" s="2366"/>
      <c r="J28" s="2369"/>
      <c r="K28" s="2372"/>
      <c r="L28" s="2363"/>
      <c r="M28" s="2366"/>
      <c r="N28" s="2369"/>
      <c r="O28" s="2372"/>
      <c r="P28" s="2363"/>
      <c r="Q28" s="2360"/>
      <c r="R28" s="2360"/>
      <c r="S28" s="2360"/>
      <c r="T28" s="2360"/>
      <c r="U28" s="2360"/>
      <c r="V28" s="2360"/>
      <c r="W28" s="2360"/>
      <c r="X28" s="2360"/>
      <c r="Y28" s="2366"/>
      <c r="Z28" s="2385"/>
      <c r="AA28" s="51" t="s">
        <v>731</v>
      </c>
      <c r="AC28" s="2357"/>
      <c r="AD28" s="11"/>
      <c r="AE28" s="11"/>
    </row>
    <row r="29" spans="1:32" s="13" customFormat="1">
      <c r="A29" s="2373">
        <v>9</v>
      </c>
      <c r="B29" s="2376"/>
      <c r="C29" s="2376"/>
      <c r="D29" s="2379"/>
      <c r="E29" s="43" t="s">
        <v>619</v>
      </c>
      <c r="F29" s="44"/>
      <c r="G29" s="2380"/>
      <c r="H29" s="2361"/>
      <c r="I29" s="2364"/>
      <c r="J29" s="2367"/>
      <c r="K29" s="2370" t="s">
        <v>400</v>
      </c>
      <c r="L29" s="2361"/>
      <c r="M29" s="2364"/>
      <c r="N29" s="2367"/>
      <c r="O29" s="2370" t="s">
        <v>400</v>
      </c>
      <c r="P29" s="2361"/>
      <c r="Q29" s="2358"/>
      <c r="R29" s="2358"/>
      <c r="S29" s="2358"/>
      <c r="T29" s="2358"/>
      <c r="U29" s="2358"/>
      <c r="V29" s="2358"/>
      <c r="W29" s="2358"/>
      <c r="X29" s="2358"/>
      <c r="Y29" s="2364"/>
      <c r="Z29" s="2383" t="s">
        <v>377</v>
      </c>
      <c r="AA29" s="45" t="s">
        <v>730</v>
      </c>
      <c r="AC29" s="2355" t="str">
        <f t="shared" ref="AC29" si="6">IF(ISERROR(VLOOKUP(C29,$AD$6:$AE$27,2,0))=TRUE,"",VLOOKUP(C29,$AD$6:$AE$27,2,0))</f>
        <v/>
      </c>
      <c r="AD29" s="11"/>
      <c r="AE29" s="11"/>
    </row>
    <row r="30" spans="1:32" s="13" customFormat="1">
      <c r="A30" s="2374"/>
      <c r="B30" s="2377"/>
      <c r="C30" s="2377"/>
      <c r="D30" s="2377"/>
      <c r="E30" s="46" t="s">
        <v>620</v>
      </c>
      <c r="F30" s="47"/>
      <c r="G30" s="2381"/>
      <c r="H30" s="2362"/>
      <c r="I30" s="2365"/>
      <c r="J30" s="2368"/>
      <c r="K30" s="2371"/>
      <c r="L30" s="2362"/>
      <c r="M30" s="2365"/>
      <c r="N30" s="2368"/>
      <c r="O30" s="2371"/>
      <c r="P30" s="2362"/>
      <c r="Q30" s="2359"/>
      <c r="R30" s="2359"/>
      <c r="S30" s="2359"/>
      <c r="T30" s="2359"/>
      <c r="U30" s="2359"/>
      <c r="V30" s="2359"/>
      <c r="W30" s="2359"/>
      <c r="X30" s="2359"/>
      <c r="Y30" s="2365"/>
      <c r="Z30" s="2384"/>
      <c r="AA30" s="48" t="s">
        <v>581</v>
      </c>
      <c r="AC30" s="2356"/>
      <c r="AD30" s="11"/>
      <c r="AE30" s="11"/>
    </row>
    <row r="31" spans="1:32" s="13" customFormat="1">
      <c r="A31" s="2375"/>
      <c r="B31" s="2378"/>
      <c r="C31" s="2378"/>
      <c r="D31" s="2378"/>
      <c r="E31" s="49" t="s">
        <v>621</v>
      </c>
      <c r="F31" s="50"/>
      <c r="G31" s="2382"/>
      <c r="H31" s="2363"/>
      <c r="I31" s="2366"/>
      <c r="J31" s="2369"/>
      <c r="K31" s="2372"/>
      <c r="L31" s="2363"/>
      <c r="M31" s="2366"/>
      <c r="N31" s="2369"/>
      <c r="O31" s="2372"/>
      <c r="P31" s="2363"/>
      <c r="Q31" s="2360"/>
      <c r="R31" s="2360"/>
      <c r="S31" s="2360"/>
      <c r="T31" s="2360"/>
      <c r="U31" s="2360"/>
      <c r="V31" s="2360"/>
      <c r="W31" s="2360"/>
      <c r="X31" s="2360"/>
      <c r="Y31" s="2366"/>
      <c r="Z31" s="2385"/>
      <c r="AA31" s="51" t="s">
        <v>731</v>
      </c>
      <c r="AC31" s="2357"/>
      <c r="AD31" s="11"/>
      <c r="AE31" s="11"/>
    </row>
    <row r="32" spans="1:32" s="13" customFormat="1">
      <c r="A32" s="2373">
        <v>10</v>
      </c>
      <c r="B32" s="2376"/>
      <c r="C32" s="2376"/>
      <c r="D32" s="2379"/>
      <c r="E32" s="43" t="s">
        <v>619</v>
      </c>
      <c r="F32" s="44"/>
      <c r="G32" s="2380"/>
      <c r="H32" s="2361"/>
      <c r="I32" s="2364"/>
      <c r="J32" s="2367"/>
      <c r="K32" s="2370" t="s">
        <v>400</v>
      </c>
      <c r="L32" s="2361"/>
      <c r="M32" s="2364"/>
      <c r="N32" s="2367"/>
      <c r="O32" s="2370" t="s">
        <v>400</v>
      </c>
      <c r="P32" s="2361"/>
      <c r="Q32" s="2358"/>
      <c r="R32" s="2358"/>
      <c r="S32" s="2358"/>
      <c r="T32" s="2358"/>
      <c r="U32" s="2358"/>
      <c r="V32" s="2358"/>
      <c r="W32" s="2358"/>
      <c r="X32" s="2358"/>
      <c r="Y32" s="2364"/>
      <c r="Z32" s="2383" t="s">
        <v>377</v>
      </c>
      <c r="AA32" s="45" t="s">
        <v>730</v>
      </c>
      <c r="AC32" s="2355" t="str">
        <f t="shared" ref="AC32" si="7">IF(ISERROR(VLOOKUP(C32,$AD$6:$AE$27,2,0))=TRUE,"",VLOOKUP(C32,$AD$6:$AE$27,2,0))</f>
        <v/>
      </c>
      <c r="AD32" s="11"/>
      <c r="AE32" s="11"/>
    </row>
    <row r="33" spans="1:31" s="13" customFormat="1">
      <c r="A33" s="2374"/>
      <c r="B33" s="2377"/>
      <c r="C33" s="2377"/>
      <c r="D33" s="2377"/>
      <c r="E33" s="46" t="s">
        <v>620</v>
      </c>
      <c r="F33" s="47"/>
      <c r="G33" s="2381"/>
      <c r="H33" s="2362"/>
      <c r="I33" s="2365"/>
      <c r="J33" s="2368"/>
      <c r="K33" s="2371"/>
      <c r="L33" s="2362"/>
      <c r="M33" s="2365"/>
      <c r="N33" s="2368"/>
      <c r="O33" s="2371"/>
      <c r="P33" s="2362"/>
      <c r="Q33" s="2359"/>
      <c r="R33" s="2359"/>
      <c r="S33" s="2359"/>
      <c r="T33" s="2359"/>
      <c r="U33" s="2359"/>
      <c r="V33" s="2359"/>
      <c r="W33" s="2359"/>
      <c r="X33" s="2359"/>
      <c r="Y33" s="2365"/>
      <c r="Z33" s="2384"/>
      <c r="AA33" s="48" t="s">
        <v>581</v>
      </c>
      <c r="AC33" s="2356"/>
      <c r="AD33" s="11"/>
      <c r="AE33" s="11"/>
    </row>
    <row r="34" spans="1:31" s="13" customFormat="1">
      <c r="A34" s="2375"/>
      <c r="B34" s="2378"/>
      <c r="C34" s="2378"/>
      <c r="D34" s="2378"/>
      <c r="E34" s="49" t="s">
        <v>621</v>
      </c>
      <c r="F34" s="50"/>
      <c r="G34" s="2382"/>
      <c r="H34" s="2363"/>
      <c r="I34" s="2366"/>
      <c r="J34" s="2369"/>
      <c r="K34" s="2372"/>
      <c r="L34" s="2363"/>
      <c r="M34" s="2366"/>
      <c r="N34" s="2369"/>
      <c r="O34" s="2372"/>
      <c r="P34" s="2363"/>
      <c r="Q34" s="2360"/>
      <c r="R34" s="2360"/>
      <c r="S34" s="2360"/>
      <c r="T34" s="2360"/>
      <c r="U34" s="2360"/>
      <c r="V34" s="2360"/>
      <c r="W34" s="2360"/>
      <c r="X34" s="2360"/>
      <c r="Y34" s="2366"/>
      <c r="Z34" s="2385"/>
      <c r="AA34" s="51" t="s">
        <v>731</v>
      </c>
      <c r="AC34" s="2357"/>
      <c r="AD34" s="11"/>
      <c r="AE34" s="11"/>
    </row>
    <row r="35" spans="1:31" s="13" customFormat="1">
      <c r="A35" s="2373">
        <v>11</v>
      </c>
      <c r="B35" s="2376"/>
      <c r="C35" s="2376"/>
      <c r="D35" s="2379"/>
      <c r="E35" s="43" t="s">
        <v>619</v>
      </c>
      <c r="F35" s="44"/>
      <c r="G35" s="2380"/>
      <c r="H35" s="2361"/>
      <c r="I35" s="2364"/>
      <c r="J35" s="2367"/>
      <c r="K35" s="2370" t="s">
        <v>400</v>
      </c>
      <c r="L35" s="2361"/>
      <c r="M35" s="2364"/>
      <c r="N35" s="2367"/>
      <c r="O35" s="2370" t="s">
        <v>400</v>
      </c>
      <c r="P35" s="2361"/>
      <c r="Q35" s="2358"/>
      <c r="R35" s="2358"/>
      <c r="S35" s="2358"/>
      <c r="T35" s="2358"/>
      <c r="U35" s="2358"/>
      <c r="V35" s="2358"/>
      <c r="W35" s="2358"/>
      <c r="X35" s="2358"/>
      <c r="Y35" s="2364"/>
      <c r="Z35" s="2383" t="s">
        <v>377</v>
      </c>
      <c r="AA35" s="45" t="s">
        <v>730</v>
      </c>
      <c r="AC35" s="2355" t="str">
        <f t="shared" ref="AC35" si="8">IF(ISERROR(VLOOKUP(C35,$AD$6:$AE$27,2,0))=TRUE,"",VLOOKUP(C35,$AD$6:$AE$27,2,0))</f>
        <v/>
      </c>
      <c r="AD35" s="11"/>
      <c r="AE35" s="11"/>
    </row>
    <row r="36" spans="1:31" s="13" customFormat="1">
      <c r="A36" s="2374"/>
      <c r="B36" s="2377"/>
      <c r="C36" s="2377"/>
      <c r="D36" s="2377"/>
      <c r="E36" s="46" t="s">
        <v>620</v>
      </c>
      <c r="F36" s="47"/>
      <c r="G36" s="2381"/>
      <c r="H36" s="2362"/>
      <c r="I36" s="2365"/>
      <c r="J36" s="2368"/>
      <c r="K36" s="2371"/>
      <c r="L36" s="2362"/>
      <c r="M36" s="2365"/>
      <c r="N36" s="2368"/>
      <c r="O36" s="2371"/>
      <c r="P36" s="2362"/>
      <c r="Q36" s="2359"/>
      <c r="R36" s="2359"/>
      <c r="S36" s="2359"/>
      <c r="T36" s="2359"/>
      <c r="U36" s="2359"/>
      <c r="V36" s="2359"/>
      <c r="W36" s="2359"/>
      <c r="X36" s="2359"/>
      <c r="Y36" s="2365"/>
      <c r="Z36" s="2384"/>
      <c r="AA36" s="48" t="s">
        <v>581</v>
      </c>
      <c r="AC36" s="2356"/>
      <c r="AD36" s="11"/>
      <c r="AE36" s="11"/>
    </row>
    <row r="37" spans="1:31" s="13" customFormat="1">
      <c r="A37" s="2375"/>
      <c r="B37" s="2378"/>
      <c r="C37" s="2378"/>
      <c r="D37" s="2378"/>
      <c r="E37" s="49" t="s">
        <v>621</v>
      </c>
      <c r="F37" s="50"/>
      <c r="G37" s="2382"/>
      <c r="H37" s="2363"/>
      <c r="I37" s="2366"/>
      <c r="J37" s="2369"/>
      <c r="K37" s="2372"/>
      <c r="L37" s="2363"/>
      <c r="M37" s="2366"/>
      <c r="N37" s="2369"/>
      <c r="O37" s="2372"/>
      <c r="P37" s="2363"/>
      <c r="Q37" s="2360"/>
      <c r="R37" s="2360"/>
      <c r="S37" s="2360"/>
      <c r="T37" s="2360"/>
      <c r="U37" s="2360"/>
      <c r="V37" s="2360"/>
      <c r="W37" s="2360"/>
      <c r="X37" s="2360"/>
      <c r="Y37" s="2366"/>
      <c r="Z37" s="2385"/>
      <c r="AA37" s="51" t="s">
        <v>731</v>
      </c>
      <c r="AC37" s="2357"/>
      <c r="AD37" s="11"/>
      <c r="AE37" s="11"/>
    </row>
    <row r="38" spans="1:31" s="13" customFormat="1">
      <c r="A38" s="2373">
        <v>12</v>
      </c>
      <c r="B38" s="2376"/>
      <c r="C38" s="2376"/>
      <c r="D38" s="2379"/>
      <c r="E38" s="43" t="s">
        <v>619</v>
      </c>
      <c r="F38" s="44"/>
      <c r="G38" s="2380"/>
      <c r="H38" s="2361"/>
      <c r="I38" s="2364"/>
      <c r="J38" s="2367"/>
      <c r="K38" s="2370" t="s">
        <v>400</v>
      </c>
      <c r="L38" s="2361"/>
      <c r="M38" s="2364"/>
      <c r="N38" s="2367"/>
      <c r="O38" s="2370" t="s">
        <v>400</v>
      </c>
      <c r="P38" s="2361"/>
      <c r="Q38" s="2358"/>
      <c r="R38" s="2358"/>
      <c r="S38" s="2358"/>
      <c r="T38" s="2358"/>
      <c r="U38" s="2358"/>
      <c r="V38" s="2358"/>
      <c r="W38" s="2358"/>
      <c r="X38" s="2358"/>
      <c r="Y38" s="2364"/>
      <c r="Z38" s="2383" t="s">
        <v>377</v>
      </c>
      <c r="AA38" s="45" t="s">
        <v>730</v>
      </c>
      <c r="AC38" s="2355" t="str">
        <f t="shared" ref="AC38" si="9">IF(ISERROR(VLOOKUP(C38,$AD$6:$AE$27,2,0))=TRUE,"",VLOOKUP(C38,$AD$6:$AE$27,2,0))</f>
        <v/>
      </c>
      <c r="AD38" s="11"/>
      <c r="AE38" s="11"/>
    </row>
    <row r="39" spans="1:31" s="13" customFormat="1">
      <c r="A39" s="2374"/>
      <c r="B39" s="2377"/>
      <c r="C39" s="2377"/>
      <c r="D39" s="2377"/>
      <c r="E39" s="46" t="s">
        <v>620</v>
      </c>
      <c r="F39" s="47"/>
      <c r="G39" s="2381"/>
      <c r="H39" s="2362"/>
      <c r="I39" s="2365"/>
      <c r="J39" s="2368"/>
      <c r="K39" s="2371"/>
      <c r="L39" s="2362"/>
      <c r="M39" s="2365"/>
      <c r="N39" s="2368"/>
      <c r="O39" s="2371"/>
      <c r="P39" s="2362"/>
      <c r="Q39" s="2359"/>
      <c r="R39" s="2359"/>
      <c r="S39" s="2359"/>
      <c r="T39" s="2359"/>
      <c r="U39" s="2359"/>
      <c r="V39" s="2359"/>
      <c r="W39" s="2359"/>
      <c r="X39" s="2359"/>
      <c r="Y39" s="2365"/>
      <c r="Z39" s="2384"/>
      <c r="AA39" s="48" t="s">
        <v>581</v>
      </c>
      <c r="AC39" s="2356"/>
      <c r="AD39" s="11"/>
      <c r="AE39" s="11"/>
    </row>
    <row r="40" spans="1:31" s="13" customFormat="1">
      <c r="A40" s="2375"/>
      <c r="B40" s="2378"/>
      <c r="C40" s="2378"/>
      <c r="D40" s="2378"/>
      <c r="E40" s="49" t="s">
        <v>621</v>
      </c>
      <c r="F40" s="50"/>
      <c r="G40" s="2382"/>
      <c r="H40" s="2363"/>
      <c r="I40" s="2366"/>
      <c r="J40" s="2369"/>
      <c r="K40" s="2372"/>
      <c r="L40" s="2363"/>
      <c r="M40" s="2366"/>
      <c r="N40" s="2369"/>
      <c r="O40" s="2372"/>
      <c r="P40" s="2363"/>
      <c r="Q40" s="2360"/>
      <c r="R40" s="2360"/>
      <c r="S40" s="2360"/>
      <c r="T40" s="2360"/>
      <c r="U40" s="2360"/>
      <c r="V40" s="2360"/>
      <c r="W40" s="2360"/>
      <c r="X40" s="2360"/>
      <c r="Y40" s="2366"/>
      <c r="Z40" s="2385"/>
      <c r="AA40" s="51" t="s">
        <v>731</v>
      </c>
      <c r="AC40" s="2357"/>
      <c r="AD40" s="11"/>
      <c r="AE40" s="11"/>
    </row>
    <row r="41" spans="1:31" s="13" customFormat="1">
      <c r="A41" s="2373">
        <v>13</v>
      </c>
      <c r="B41" s="2376"/>
      <c r="C41" s="2376"/>
      <c r="D41" s="2379"/>
      <c r="E41" s="43" t="s">
        <v>619</v>
      </c>
      <c r="F41" s="44"/>
      <c r="G41" s="2380"/>
      <c r="H41" s="2361"/>
      <c r="I41" s="2364"/>
      <c r="J41" s="2367"/>
      <c r="K41" s="2370" t="s">
        <v>400</v>
      </c>
      <c r="L41" s="2361"/>
      <c r="M41" s="2364"/>
      <c r="N41" s="2367"/>
      <c r="O41" s="2370" t="s">
        <v>400</v>
      </c>
      <c r="P41" s="2361"/>
      <c r="Q41" s="2358"/>
      <c r="R41" s="2358"/>
      <c r="S41" s="2358"/>
      <c r="T41" s="2358"/>
      <c r="U41" s="2358"/>
      <c r="V41" s="2358"/>
      <c r="W41" s="2358"/>
      <c r="X41" s="2358"/>
      <c r="Y41" s="2364"/>
      <c r="Z41" s="2383" t="s">
        <v>377</v>
      </c>
      <c r="AA41" s="45" t="s">
        <v>730</v>
      </c>
      <c r="AC41" s="2355" t="str">
        <f t="shared" ref="AC41" si="10">IF(ISERROR(VLOOKUP(C41,$AD$6:$AE$27,2,0))=TRUE,"",VLOOKUP(C41,$AD$6:$AE$27,2,0))</f>
        <v/>
      </c>
      <c r="AD41" s="11"/>
      <c r="AE41" s="11"/>
    </row>
    <row r="42" spans="1:31" s="13" customFormat="1">
      <c r="A42" s="2374"/>
      <c r="B42" s="2377"/>
      <c r="C42" s="2377"/>
      <c r="D42" s="2377"/>
      <c r="E42" s="46" t="s">
        <v>620</v>
      </c>
      <c r="F42" s="47"/>
      <c r="G42" s="2381"/>
      <c r="H42" s="2362"/>
      <c r="I42" s="2365"/>
      <c r="J42" s="2368"/>
      <c r="K42" s="2371"/>
      <c r="L42" s="2362"/>
      <c r="M42" s="2365"/>
      <c r="N42" s="2368"/>
      <c r="O42" s="2371"/>
      <c r="P42" s="2362"/>
      <c r="Q42" s="2359"/>
      <c r="R42" s="2359"/>
      <c r="S42" s="2359"/>
      <c r="T42" s="2359"/>
      <c r="U42" s="2359"/>
      <c r="V42" s="2359"/>
      <c r="W42" s="2359"/>
      <c r="X42" s="2359"/>
      <c r="Y42" s="2365"/>
      <c r="Z42" s="2384"/>
      <c r="AA42" s="48" t="s">
        <v>581</v>
      </c>
      <c r="AC42" s="2356"/>
      <c r="AD42" s="11"/>
      <c r="AE42" s="11"/>
    </row>
    <row r="43" spans="1:31" s="13" customFormat="1">
      <c r="A43" s="2375"/>
      <c r="B43" s="2378"/>
      <c r="C43" s="2378"/>
      <c r="D43" s="2378"/>
      <c r="E43" s="49" t="s">
        <v>621</v>
      </c>
      <c r="F43" s="50"/>
      <c r="G43" s="2382"/>
      <c r="H43" s="2363"/>
      <c r="I43" s="2366"/>
      <c r="J43" s="2369"/>
      <c r="K43" s="2372"/>
      <c r="L43" s="2363"/>
      <c r="M43" s="2366"/>
      <c r="N43" s="2369"/>
      <c r="O43" s="2372"/>
      <c r="P43" s="2363"/>
      <c r="Q43" s="2360"/>
      <c r="R43" s="2360"/>
      <c r="S43" s="2360"/>
      <c r="T43" s="2360"/>
      <c r="U43" s="2360"/>
      <c r="V43" s="2360"/>
      <c r="W43" s="2360"/>
      <c r="X43" s="2360"/>
      <c r="Y43" s="2366"/>
      <c r="Z43" s="2385"/>
      <c r="AA43" s="51" t="s">
        <v>731</v>
      </c>
      <c r="AC43" s="2357"/>
      <c r="AD43" s="11"/>
      <c r="AE43" s="11"/>
    </row>
    <row r="44" spans="1:31" s="13" customFormat="1">
      <c r="A44" s="2373">
        <v>14</v>
      </c>
      <c r="B44" s="2376"/>
      <c r="C44" s="2376"/>
      <c r="D44" s="2379"/>
      <c r="E44" s="43" t="s">
        <v>619</v>
      </c>
      <c r="F44" s="44"/>
      <c r="G44" s="2380"/>
      <c r="H44" s="2361"/>
      <c r="I44" s="2364"/>
      <c r="J44" s="2367"/>
      <c r="K44" s="2370" t="s">
        <v>400</v>
      </c>
      <c r="L44" s="2361"/>
      <c r="M44" s="2364"/>
      <c r="N44" s="2367"/>
      <c r="O44" s="2370" t="s">
        <v>400</v>
      </c>
      <c r="P44" s="2361"/>
      <c r="Q44" s="2358"/>
      <c r="R44" s="2358"/>
      <c r="S44" s="2358"/>
      <c r="T44" s="2358"/>
      <c r="U44" s="2358"/>
      <c r="V44" s="2358"/>
      <c r="W44" s="2358"/>
      <c r="X44" s="2358"/>
      <c r="Y44" s="2364"/>
      <c r="Z44" s="2383" t="s">
        <v>377</v>
      </c>
      <c r="AA44" s="45" t="s">
        <v>730</v>
      </c>
      <c r="AC44" s="2355" t="str">
        <f t="shared" ref="AC44" si="11">IF(ISERROR(VLOOKUP(C44,$AD$6:$AE$27,2,0))=TRUE,"",VLOOKUP(C44,$AD$6:$AE$27,2,0))</f>
        <v/>
      </c>
      <c r="AD44" s="11"/>
      <c r="AE44" s="11"/>
    </row>
    <row r="45" spans="1:31" s="13" customFormat="1">
      <c r="A45" s="2374"/>
      <c r="B45" s="2377"/>
      <c r="C45" s="2377"/>
      <c r="D45" s="2377"/>
      <c r="E45" s="46" t="s">
        <v>620</v>
      </c>
      <c r="F45" s="47"/>
      <c r="G45" s="2381"/>
      <c r="H45" s="2362"/>
      <c r="I45" s="2365"/>
      <c r="J45" s="2368"/>
      <c r="K45" s="2371"/>
      <c r="L45" s="2362"/>
      <c r="M45" s="2365"/>
      <c r="N45" s="2368"/>
      <c r="O45" s="2371"/>
      <c r="P45" s="2362"/>
      <c r="Q45" s="2359"/>
      <c r="R45" s="2359"/>
      <c r="S45" s="2359"/>
      <c r="T45" s="2359"/>
      <c r="U45" s="2359"/>
      <c r="V45" s="2359"/>
      <c r="W45" s="2359"/>
      <c r="X45" s="2359"/>
      <c r="Y45" s="2365"/>
      <c r="Z45" s="2384"/>
      <c r="AA45" s="48" t="s">
        <v>581</v>
      </c>
      <c r="AC45" s="2356"/>
      <c r="AD45" s="11"/>
      <c r="AE45" s="11"/>
    </row>
    <row r="46" spans="1:31" s="13" customFormat="1">
      <c r="A46" s="2375"/>
      <c r="B46" s="2378"/>
      <c r="C46" s="2378"/>
      <c r="D46" s="2378"/>
      <c r="E46" s="49" t="s">
        <v>621</v>
      </c>
      <c r="F46" s="50"/>
      <c r="G46" s="2382"/>
      <c r="H46" s="2363"/>
      <c r="I46" s="2366"/>
      <c r="J46" s="2369"/>
      <c r="K46" s="2372"/>
      <c r="L46" s="2363"/>
      <c r="M46" s="2366"/>
      <c r="N46" s="2369"/>
      <c r="O46" s="2372"/>
      <c r="P46" s="2363"/>
      <c r="Q46" s="2360"/>
      <c r="R46" s="2360"/>
      <c r="S46" s="2360"/>
      <c r="T46" s="2360"/>
      <c r="U46" s="2360"/>
      <c r="V46" s="2360"/>
      <c r="W46" s="2360"/>
      <c r="X46" s="2360"/>
      <c r="Y46" s="2366"/>
      <c r="Z46" s="2385"/>
      <c r="AA46" s="51" t="s">
        <v>731</v>
      </c>
      <c r="AC46" s="2357"/>
      <c r="AD46" s="11"/>
      <c r="AE46" s="11"/>
    </row>
    <row r="47" spans="1:31" s="13" customFormat="1">
      <c r="A47" s="2373">
        <v>15</v>
      </c>
      <c r="B47" s="2376"/>
      <c r="C47" s="2376"/>
      <c r="D47" s="2379"/>
      <c r="E47" s="43" t="s">
        <v>619</v>
      </c>
      <c r="F47" s="44"/>
      <c r="G47" s="2380"/>
      <c r="H47" s="2361"/>
      <c r="I47" s="2364"/>
      <c r="J47" s="2367"/>
      <c r="K47" s="2370" t="s">
        <v>400</v>
      </c>
      <c r="L47" s="2361"/>
      <c r="M47" s="2364"/>
      <c r="N47" s="2367"/>
      <c r="O47" s="2370" t="s">
        <v>400</v>
      </c>
      <c r="P47" s="2361"/>
      <c r="Q47" s="2358"/>
      <c r="R47" s="2358"/>
      <c r="S47" s="2358"/>
      <c r="T47" s="2358"/>
      <c r="U47" s="2358"/>
      <c r="V47" s="2358"/>
      <c r="W47" s="2358"/>
      <c r="X47" s="2358"/>
      <c r="Y47" s="2364"/>
      <c r="Z47" s="2383" t="s">
        <v>377</v>
      </c>
      <c r="AA47" s="45" t="s">
        <v>730</v>
      </c>
      <c r="AC47" s="2355" t="str">
        <f t="shared" ref="AC47" si="12">IF(ISERROR(VLOOKUP(C47,$AD$6:$AE$27,2,0))=TRUE,"",VLOOKUP(C47,$AD$6:$AE$27,2,0))</f>
        <v/>
      </c>
      <c r="AD47" s="11"/>
      <c r="AE47" s="11"/>
    </row>
    <row r="48" spans="1:31" s="13" customFormat="1">
      <c r="A48" s="2374"/>
      <c r="B48" s="2377"/>
      <c r="C48" s="2377"/>
      <c r="D48" s="2377"/>
      <c r="E48" s="46" t="s">
        <v>620</v>
      </c>
      <c r="F48" s="47"/>
      <c r="G48" s="2381"/>
      <c r="H48" s="2362"/>
      <c r="I48" s="2365"/>
      <c r="J48" s="2368"/>
      <c r="K48" s="2371"/>
      <c r="L48" s="2362"/>
      <c r="M48" s="2365"/>
      <c r="N48" s="2368"/>
      <c r="O48" s="2371"/>
      <c r="P48" s="2362"/>
      <c r="Q48" s="2359"/>
      <c r="R48" s="2359"/>
      <c r="S48" s="2359"/>
      <c r="T48" s="2359"/>
      <c r="U48" s="2359"/>
      <c r="V48" s="2359"/>
      <c r="W48" s="2359"/>
      <c r="X48" s="2359"/>
      <c r="Y48" s="2365"/>
      <c r="Z48" s="2384"/>
      <c r="AA48" s="48" t="s">
        <v>581</v>
      </c>
      <c r="AC48" s="2356"/>
      <c r="AD48" s="11"/>
      <c r="AE48" s="11"/>
    </row>
    <row r="49" spans="1:31" s="13" customFormat="1">
      <c r="A49" s="2375"/>
      <c r="B49" s="2378"/>
      <c r="C49" s="2378"/>
      <c r="D49" s="2378"/>
      <c r="E49" s="49" t="s">
        <v>621</v>
      </c>
      <c r="F49" s="50"/>
      <c r="G49" s="2382"/>
      <c r="H49" s="2363"/>
      <c r="I49" s="2366"/>
      <c r="J49" s="2369"/>
      <c r="K49" s="2372"/>
      <c r="L49" s="2363"/>
      <c r="M49" s="2366"/>
      <c r="N49" s="2369"/>
      <c r="O49" s="2372"/>
      <c r="P49" s="2363"/>
      <c r="Q49" s="2360"/>
      <c r="R49" s="2360"/>
      <c r="S49" s="2360"/>
      <c r="T49" s="2360"/>
      <c r="U49" s="2360"/>
      <c r="V49" s="2360"/>
      <c r="W49" s="2360"/>
      <c r="X49" s="2360"/>
      <c r="Y49" s="2366"/>
      <c r="Z49" s="2385"/>
      <c r="AA49" s="51" t="s">
        <v>731</v>
      </c>
      <c r="AC49" s="2357"/>
      <c r="AD49" s="11"/>
      <c r="AE49" s="11"/>
    </row>
    <row r="50" spans="1:31" s="13" customFormat="1">
      <c r="A50" s="2373">
        <v>16</v>
      </c>
      <c r="B50" s="2376"/>
      <c r="C50" s="2376"/>
      <c r="D50" s="2379"/>
      <c r="E50" s="43" t="s">
        <v>619</v>
      </c>
      <c r="F50" s="44"/>
      <c r="G50" s="2380"/>
      <c r="H50" s="2361"/>
      <c r="I50" s="2364"/>
      <c r="J50" s="2367"/>
      <c r="K50" s="2370" t="s">
        <v>400</v>
      </c>
      <c r="L50" s="2361"/>
      <c r="M50" s="2364"/>
      <c r="N50" s="2367"/>
      <c r="O50" s="2370" t="s">
        <v>400</v>
      </c>
      <c r="P50" s="2361"/>
      <c r="Q50" s="2358"/>
      <c r="R50" s="2358"/>
      <c r="S50" s="2358"/>
      <c r="T50" s="2358"/>
      <c r="U50" s="2358"/>
      <c r="V50" s="2358"/>
      <c r="W50" s="2358"/>
      <c r="X50" s="2358"/>
      <c r="Y50" s="2364"/>
      <c r="Z50" s="2383" t="s">
        <v>377</v>
      </c>
      <c r="AA50" s="45" t="s">
        <v>730</v>
      </c>
      <c r="AC50" s="2355" t="str">
        <f t="shared" ref="AC50" si="13">IF(ISERROR(VLOOKUP(C50,$AD$6:$AE$27,2,0))=TRUE,"",VLOOKUP(C50,$AD$6:$AE$27,2,0))</f>
        <v/>
      </c>
      <c r="AD50" s="11"/>
      <c r="AE50" s="11"/>
    </row>
    <row r="51" spans="1:31" s="13" customFormat="1">
      <c r="A51" s="2374"/>
      <c r="B51" s="2377"/>
      <c r="C51" s="2377"/>
      <c r="D51" s="2377"/>
      <c r="E51" s="46" t="s">
        <v>620</v>
      </c>
      <c r="F51" s="47"/>
      <c r="G51" s="2381"/>
      <c r="H51" s="2362"/>
      <c r="I51" s="2365"/>
      <c r="J51" s="2368"/>
      <c r="K51" s="2371"/>
      <c r="L51" s="2362"/>
      <c r="M51" s="2365"/>
      <c r="N51" s="2368"/>
      <c r="O51" s="2371"/>
      <c r="P51" s="2362"/>
      <c r="Q51" s="2359"/>
      <c r="R51" s="2359"/>
      <c r="S51" s="2359"/>
      <c r="T51" s="2359"/>
      <c r="U51" s="2359"/>
      <c r="V51" s="2359"/>
      <c r="W51" s="2359"/>
      <c r="X51" s="2359"/>
      <c r="Y51" s="2365"/>
      <c r="Z51" s="2384"/>
      <c r="AA51" s="48" t="s">
        <v>581</v>
      </c>
      <c r="AC51" s="2356"/>
      <c r="AD51" s="11"/>
      <c r="AE51" s="11"/>
    </row>
    <row r="52" spans="1:31" s="13" customFormat="1">
      <c r="A52" s="2375"/>
      <c r="B52" s="2378"/>
      <c r="C52" s="2378"/>
      <c r="D52" s="2378"/>
      <c r="E52" s="49" t="s">
        <v>621</v>
      </c>
      <c r="F52" s="50"/>
      <c r="G52" s="2382"/>
      <c r="H52" s="2363"/>
      <c r="I52" s="2366"/>
      <c r="J52" s="2369"/>
      <c r="K52" s="2372"/>
      <c r="L52" s="2363"/>
      <c r="M52" s="2366"/>
      <c r="N52" s="2369"/>
      <c r="O52" s="2372"/>
      <c r="P52" s="2363"/>
      <c r="Q52" s="2360"/>
      <c r="R52" s="2360"/>
      <c r="S52" s="2360"/>
      <c r="T52" s="2360"/>
      <c r="U52" s="2360"/>
      <c r="V52" s="2360"/>
      <c r="W52" s="2360"/>
      <c r="X52" s="2360"/>
      <c r="Y52" s="2366"/>
      <c r="Z52" s="2385"/>
      <c r="AA52" s="51" t="s">
        <v>731</v>
      </c>
      <c r="AC52" s="2357"/>
      <c r="AD52" s="11"/>
      <c r="AE52" s="11"/>
    </row>
    <row r="53" spans="1:31" s="13" customFormat="1">
      <c r="A53" s="2373">
        <v>17</v>
      </c>
      <c r="B53" s="2376"/>
      <c r="C53" s="2376"/>
      <c r="D53" s="2379"/>
      <c r="E53" s="43" t="s">
        <v>619</v>
      </c>
      <c r="F53" s="44"/>
      <c r="G53" s="2380"/>
      <c r="H53" s="2361"/>
      <c r="I53" s="2364"/>
      <c r="J53" s="2367"/>
      <c r="K53" s="2370" t="s">
        <v>400</v>
      </c>
      <c r="L53" s="2361"/>
      <c r="M53" s="2364"/>
      <c r="N53" s="2367"/>
      <c r="O53" s="2370" t="s">
        <v>400</v>
      </c>
      <c r="P53" s="2361"/>
      <c r="Q53" s="2358"/>
      <c r="R53" s="2358"/>
      <c r="S53" s="2358"/>
      <c r="T53" s="2358"/>
      <c r="U53" s="2358"/>
      <c r="V53" s="2358"/>
      <c r="W53" s="2358"/>
      <c r="X53" s="2358"/>
      <c r="Y53" s="2364"/>
      <c r="Z53" s="2383" t="s">
        <v>377</v>
      </c>
      <c r="AA53" s="45" t="s">
        <v>730</v>
      </c>
      <c r="AC53" s="2355" t="str">
        <f t="shared" ref="AC53" si="14">IF(ISERROR(VLOOKUP(C53,$AD$6:$AE$27,2,0))=TRUE,"",VLOOKUP(C53,$AD$6:$AE$27,2,0))</f>
        <v/>
      </c>
      <c r="AD53" s="11"/>
      <c r="AE53" s="11"/>
    </row>
    <row r="54" spans="1:31" s="13" customFormat="1">
      <c r="A54" s="2374"/>
      <c r="B54" s="2377"/>
      <c r="C54" s="2377"/>
      <c r="D54" s="2377"/>
      <c r="E54" s="46" t="s">
        <v>620</v>
      </c>
      <c r="F54" s="47"/>
      <c r="G54" s="2381"/>
      <c r="H54" s="2362"/>
      <c r="I54" s="2365"/>
      <c r="J54" s="2368"/>
      <c r="K54" s="2371"/>
      <c r="L54" s="2362"/>
      <c r="M54" s="2365"/>
      <c r="N54" s="2368"/>
      <c r="O54" s="2371"/>
      <c r="P54" s="2362"/>
      <c r="Q54" s="2359"/>
      <c r="R54" s="2359"/>
      <c r="S54" s="2359"/>
      <c r="T54" s="2359"/>
      <c r="U54" s="2359"/>
      <c r="V54" s="2359"/>
      <c r="W54" s="2359"/>
      <c r="X54" s="2359"/>
      <c r="Y54" s="2365"/>
      <c r="Z54" s="2384"/>
      <c r="AA54" s="48" t="s">
        <v>581</v>
      </c>
      <c r="AC54" s="2356"/>
      <c r="AD54" s="11"/>
      <c r="AE54" s="11"/>
    </row>
    <row r="55" spans="1:31" s="13" customFormat="1">
      <c r="A55" s="2375"/>
      <c r="B55" s="2378"/>
      <c r="C55" s="2378"/>
      <c r="D55" s="2378"/>
      <c r="E55" s="49" t="s">
        <v>621</v>
      </c>
      <c r="F55" s="50"/>
      <c r="G55" s="2382"/>
      <c r="H55" s="2363"/>
      <c r="I55" s="2366"/>
      <c r="J55" s="2369"/>
      <c r="K55" s="2372"/>
      <c r="L55" s="2363"/>
      <c r="M55" s="2366"/>
      <c r="N55" s="2369"/>
      <c r="O55" s="2372"/>
      <c r="P55" s="2363"/>
      <c r="Q55" s="2360"/>
      <c r="R55" s="2360"/>
      <c r="S55" s="2360"/>
      <c r="T55" s="2360"/>
      <c r="U55" s="2360"/>
      <c r="V55" s="2360"/>
      <c r="W55" s="2360"/>
      <c r="X55" s="2360"/>
      <c r="Y55" s="2366"/>
      <c r="Z55" s="2385"/>
      <c r="AA55" s="51" t="s">
        <v>731</v>
      </c>
      <c r="AC55" s="2357"/>
      <c r="AD55" s="11"/>
      <c r="AE55" s="11"/>
    </row>
    <row r="56" spans="1:31" s="13" customFormat="1">
      <c r="A56" s="2373">
        <v>18</v>
      </c>
      <c r="B56" s="2376"/>
      <c r="C56" s="2376"/>
      <c r="D56" s="2379"/>
      <c r="E56" s="43" t="s">
        <v>619</v>
      </c>
      <c r="F56" s="44"/>
      <c r="G56" s="2380"/>
      <c r="H56" s="2361"/>
      <c r="I56" s="2364"/>
      <c r="J56" s="2367"/>
      <c r="K56" s="2370" t="s">
        <v>400</v>
      </c>
      <c r="L56" s="2361"/>
      <c r="M56" s="2364"/>
      <c r="N56" s="2367"/>
      <c r="O56" s="2370" t="s">
        <v>400</v>
      </c>
      <c r="P56" s="2361"/>
      <c r="Q56" s="2358"/>
      <c r="R56" s="2358"/>
      <c r="S56" s="2358"/>
      <c r="T56" s="2358"/>
      <c r="U56" s="2358"/>
      <c r="V56" s="2358"/>
      <c r="W56" s="2358"/>
      <c r="X56" s="2358"/>
      <c r="Y56" s="2364"/>
      <c r="Z56" s="2383" t="s">
        <v>377</v>
      </c>
      <c r="AA56" s="45" t="s">
        <v>730</v>
      </c>
      <c r="AC56" s="2355" t="str">
        <f t="shared" ref="AC56" si="15">IF(ISERROR(VLOOKUP(C56,$AD$6:$AE$27,2,0))=TRUE,"",VLOOKUP(C56,$AD$6:$AE$27,2,0))</f>
        <v/>
      </c>
      <c r="AD56" s="11"/>
      <c r="AE56" s="11"/>
    </row>
    <row r="57" spans="1:31" s="13" customFormat="1">
      <c r="A57" s="2374"/>
      <c r="B57" s="2377"/>
      <c r="C57" s="2377"/>
      <c r="D57" s="2377"/>
      <c r="E57" s="46" t="s">
        <v>620</v>
      </c>
      <c r="F57" s="47"/>
      <c r="G57" s="2381"/>
      <c r="H57" s="2362"/>
      <c r="I57" s="2365"/>
      <c r="J57" s="2368"/>
      <c r="K57" s="2371"/>
      <c r="L57" s="2362"/>
      <c r="M57" s="2365"/>
      <c r="N57" s="2368"/>
      <c r="O57" s="2371"/>
      <c r="P57" s="2362"/>
      <c r="Q57" s="2359"/>
      <c r="R57" s="2359"/>
      <c r="S57" s="2359"/>
      <c r="T57" s="2359"/>
      <c r="U57" s="2359"/>
      <c r="V57" s="2359"/>
      <c r="W57" s="2359"/>
      <c r="X57" s="2359"/>
      <c r="Y57" s="2365"/>
      <c r="Z57" s="2384"/>
      <c r="AA57" s="48" t="s">
        <v>581</v>
      </c>
      <c r="AC57" s="2356"/>
      <c r="AD57" s="11"/>
      <c r="AE57" s="11"/>
    </row>
    <row r="58" spans="1:31" s="13" customFormat="1">
      <c r="A58" s="2375"/>
      <c r="B58" s="2378"/>
      <c r="C58" s="2378"/>
      <c r="D58" s="2378"/>
      <c r="E58" s="49" t="s">
        <v>621</v>
      </c>
      <c r="F58" s="50"/>
      <c r="G58" s="2382"/>
      <c r="H58" s="2363"/>
      <c r="I58" s="2366"/>
      <c r="J58" s="2369"/>
      <c r="K58" s="2372"/>
      <c r="L58" s="2363"/>
      <c r="M58" s="2366"/>
      <c r="N58" s="2369"/>
      <c r="O58" s="2372"/>
      <c r="P58" s="2363"/>
      <c r="Q58" s="2360"/>
      <c r="R58" s="2360"/>
      <c r="S58" s="2360"/>
      <c r="T58" s="2360"/>
      <c r="U58" s="2360"/>
      <c r="V58" s="2360"/>
      <c r="W58" s="2360"/>
      <c r="X58" s="2360"/>
      <c r="Y58" s="2366"/>
      <c r="Z58" s="2385"/>
      <c r="AA58" s="51" t="s">
        <v>731</v>
      </c>
      <c r="AC58" s="2357"/>
      <c r="AD58" s="11"/>
      <c r="AE58" s="11"/>
    </row>
    <row r="59" spans="1:31" s="13" customFormat="1">
      <c r="A59" s="2373">
        <v>19</v>
      </c>
      <c r="B59" s="2376"/>
      <c r="C59" s="2376"/>
      <c r="D59" s="2379"/>
      <c r="E59" s="43" t="s">
        <v>619</v>
      </c>
      <c r="F59" s="44"/>
      <c r="G59" s="2380"/>
      <c r="H59" s="2361"/>
      <c r="I59" s="2364"/>
      <c r="J59" s="2367"/>
      <c r="K59" s="2370" t="s">
        <v>400</v>
      </c>
      <c r="L59" s="2361"/>
      <c r="M59" s="2364"/>
      <c r="N59" s="2367"/>
      <c r="O59" s="2370" t="s">
        <v>400</v>
      </c>
      <c r="P59" s="2361"/>
      <c r="Q59" s="2358"/>
      <c r="R59" s="2358"/>
      <c r="S59" s="2358"/>
      <c r="T59" s="2358"/>
      <c r="U59" s="2358"/>
      <c r="V59" s="2358"/>
      <c r="W59" s="2358"/>
      <c r="X59" s="2358"/>
      <c r="Y59" s="2364"/>
      <c r="Z59" s="2383" t="s">
        <v>377</v>
      </c>
      <c r="AA59" s="45" t="s">
        <v>730</v>
      </c>
      <c r="AC59" s="2355" t="str">
        <f t="shared" ref="AC59" si="16">IF(ISERROR(VLOOKUP(C59,$AD$6:$AE$27,2,0))=TRUE,"",VLOOKUP(C59,$AD$6:$AE$27,2,0))</f>
        <v/>
      </c>
      <c r="AD59" s="11"/>
      <c r="AE59" s="11"/>
    </row>
    <row r="60" spans="1:31" s="13" customFormat="1">
      <c r="A60" s="2374"/>
      <c r="B60" s="2377"/>
      <c r="C60" s="2377"/>
      <c r="D60" s="2377"/>
      <c r="E60" s="46" t="s">
        <v>620</v>
      </c>
      <c r="F60" s="47"/>
      <c r="G60" s="2381"/>
      <c r="H60" s="2362"/>
      <c r="I60" s="2365"/>
      <c r="J60" s="2368"/>
      <c r="K60" s="2371"/>
      <c r="L60" s="2362"/>
      <c r="M60" s="2365"/>
      <c r="N60" s="2368"/>
      <c r="O60" s="2371"/>
      <c r="P60" s="2362"/>
      <c r="Q60" s="2359"/>
      <c r="R60" s="2359"/>
      <c r="S60" s="2359"/>
      <c r="T60" s="2359"/>
      <c r="U60" s="2359"/>
      <c r="V60" s="2359"/>
      <c r="W60" s="2359"/>
      <c r="X60" s="2359"/>
      <c r="Y60" s="2365"/>
      <c r="Z60" s="2384"/>
      <c r="AA60" s="48" t="s">
        <v>581</v>
      </c>
      <c r="AC60" s="2356"/>
      <c r="AD60" s="11"/>
      <c r="AE60" s="11"/>
    </row>
    <row r="61" spans="1:31" s="13" customFormat="1">
      <c r="A61" s="2375"/>
      <c r="B61" s="2378"/>
      <c r="C61" s="2378"/>
      <c r="D61" s="2378"/>
      <c r="E61" s="49" t="s">
        <v>621</v>
      </c>
      <c r="F61" s="50"/>
      <c r="G61" s="2382"/>
      <c r="H61" s="2363"/>
      <c r="I61" s="2366"/>
      <c r="J61" s="2369"/>
      <c r="K61" s="2372"/>
      <c r="L61" s="2363"/>
      <c r="M61" s="2366"/>
      <c r="N61" s="2369"/>
      <c r="O61" s="2372"/>
      <c r="P61" s="2363"/>
      <c r="Q61" s="2360"/>
      <c r="R61" s="2360"/>
      <c r="S61" s="2360"/>
      <c r="T61" s="2360"/>
      <c r="U61" s="2360"/>
      <c r="V61" s="2360"/>
      <c r="W61" s="2360"/>
      <c r="X61" s="2360"/>
      <c r="Y61" s="2366"/>
      <c r="Z61" s="2385"/>
      <c r="AA61" s="51" t="s">
        <v>731</v>
      </c>
      <c r="AC61" s="2357"/>
      <c r="AD61" s="11"/>
      <c r="AE61" s="11"/>
    </row>
    <row r="62" spans="1:31" s="13" customFormat="1">
      <c r="A62" s="2373">
        <v>20</v>
      </c>
      <c r="B62" s="2376"/>
      <c r="C62" s="2376"/>
      <c r="D62" s="2379"/>
      <c r="E62" s="43" t="s">
        <v>619</v>
      </c>
      <c r="F62" s="44"/>
      <c r="G62" s="2380"/>
      <c r="H62" s="2361"/>
      <c r="I62" s="2364"/>
      <c r="J62" s="2367"/>
      <c r="K62" s="2370" t="s">
        <v>400</v>
      </c>
      <c r="L62" s="2361"/>
      <c r="M62" s="2364"/>
      <c r="N62" s="2367"/>
      <c r="O62" s="2370" t="s">
        <v>400</v>
      </c>
      <c r="P62" s="2361"/>
      <c r="Q62" s="2358"/>
      <c r="R62" s="2358"/>
      <c r="S62" s="2358"/>
      <c r="T62" s="2358"/>
      <c r="U62" s="2358"/>
      <c r="V62" s="2358"/>
      <c r="W62" s="2358"/>
      <c r="X62" s="2358"/>
      <c r="Y62" s="2364"/>
      <c r="Z62" s="2383" t="s">
        <v>377</v>
      </c>
      <c r="AA62" s="45" t="s">
        <v>730</v>
      </c>
      <c r="AC62" s="2355" t="str">
        <f t="shared" ref="AC62" si="17">IF(ISERROR(VLOOKUP(C62,$AD$6:$AE$27,2,0))=TRUE,"",VLOOKUP(C62,$AD$6:$AE$27,2,0))</f>
        <v/>
      </c>
      <c r="AD62" s="11"/>
      <c r="AE62" s="11"/>
    </row>
    <row r="63" spans="1:31" s="13" customFormat="1">
      <c r="A63" s="2374"/>
      <c r="B63" s="2377"/>
      <c r="C63" s="2377"/>
      <c r="D63" s="2377"/>
      <c r="E63" s="46" t="s">
        <v>620</v>
      </c>
      <c r="F63" s="47"/>
      <c r="G63" s="2381"/>
      <c r="H63" s="2362"/>
      <c r="I63" s="2365"/>
      <c r="J63" s="2368"/>
      <c r="K63" s="2371"/>
      <c r="L63" s="2362"/>
      <c r="M63" s="2365"/>
      <c r="N63" s="2368"/>
      <c r="O63" s="2371"/>
      <c r="P63" s="2362"/>
      <c r="Q63" s="2359"/>
      <c r="R63" s="2359"/>
      <c r="S63" s="2359"/>
      <c r="T63" s="2359"/>
      <c r="U63" s="2359"/>
      <c r="V63" s="2359"/>
      <c r="W63" s="2359"/>
      <c r="X63" s="2359"/>
      <c r="Y63" s="2365"/>
      <c r="Z63" s="2384"/>
      <c r="AA63" s="48" t="s">
        <v>581</v>
      </c>
      <c r="AC63" s="2356"/>
      <c r="AD63" s="11"/>
      <c r="AE63" s="11"/>
    </row>
    <row r="64" spans="1:31" s="13" customFormat="1">
      <c r="A64" s="2375"/>
      <c r="B64" s="2378"/>
      <c r="C64" s="2378"/>
      <c r="D64" s="2378"/>
      <c r="E64" s="49" t="s">
        <v>621</v>
      </c>
      <c r="F64" s="50"/>
      <c r="G64" s="2382"/>
      <c r="H64" s="2363"/>
      <c r="I64" s="2366"/>
      <c r="J64" s="2369"/>
      <c r="K64" s="2372"/>
      <c r="L64" s="2363"/>
      <c r="M64" s="2366"/>
      <c r="N64" s="2369"/>
      <c r="O64" s="2372"/>
      <c r="P64" s="2363"/>
      <c r="Q64" s="2360"/>
      <c r="R64" s="2360"/>
      <c r="S64" s="2360"/>
      <c r="T64" s="2360"/>
      <c r="U64" s="2360"/>
      <c r="V64" s="2360"/>
      <c r="W64" s="2360"/>
      <c r="X64" s="2360"/>
      <c r="Y64" s="2366"/>
      <c r="Z64" s="2385"/>
      <c r="AA64" s="51" t="s">
        <v>731</v>
      </c>
      <c r="AC64" s="2357"/>
      <c r="AD64" s="11"/>
      <c r="AE64" s="11"/>
    </row>
    <row r="65" spans="1:31" s="13" customFormat="1">
      <c r="A65" s="2373">
        <v>21</v>
      </c>
      <c r="B65" s="2376"/>
      <c r="C65" s="2376"/>
      <c r="D65" s="2379"/>
      <c r="E65" s="43" t="s">
        <v>619</v>
      </c>
      <c r="F65" s="44"/>
      <c r="G65" s="2380"/>
      <c r="H65" s="2361"/>
      <c r="I65" s="2364"/>
      <c r="J65" s="2367"/>
      <c r="K65" s="2370" t="s">
        <v>400</v>
      </c>
      <c r="L65" s="2361"/>
      <c r="M65" s="2364"/>
      <c r="N65" s="2367"/>
      <c r="O65" s="2370" t="s">
        <v>400</v>
      </c>
      <c r="P65" s="2361"/>
      <c r="Q65" s="2358"/>
      <c r="R65" s="2358"/>
      <c r="S65" s="2358"/>
      <c r="T65" s="2358"/>
      <c r="U65" s="2358"/>
      <c r="V65" s="2358"/>
      <c r="W65" s="2358"/>
      <c r="X65" s="2358"/>
      <c r="Y65" s="2364"/>
      <c r="Z65" s="2383" t="s">
        <v>377</v>
      </c>
      <c r="AA65" s="45" t="s">
        <v>730</v>
      </c>
      <c r="AC65" s="2355" t="str">
        <f t="shared" ref="AC65" si="18">IF(ISERROR(VLOOKUP(C65,$AD$6:$AE$27,2,0))=TRUE,"",VLOOKUP(C65,$AD$6:$AE$27,2,0))</f>
        <v/>
      </c>
      <c r="AD65" s="11"/>
      <c r="AE65" s="11"/>
    </row>
    <row r="66" spans="1:31" s="13" customFormat="1">
      <c r="A66" s="2374"/>
      <c r="B66" s="2377"/>
      <c r="C66" s="2377"/>
      <c r="D66" s="2377"/>
      <c r="E66" s="46" t="s">
        <v>620</v>
      </c>
      <c r="F66" s="47"/>
      <c r="G66" s="2381"/>
      <c r="H66" s="2362"/>
      <c r="I66" s="2365"/>
      <c r="J66" s="2368"/>
      <c r="K66" s="2371"/>
      <c r="L66" s="2362"/>
      <c r="M66" s="2365"/>
      <c r="N66" s="2368"/>
      <c r="O66" s="2371"/>
      <c r="P66" s="2362"/>
      <c r="Q66" s="2359"/>
      <c r="R66" s="2359"/>
      <c r="S66" s="2359"/>
      <c r="T66" s="2359"/>
      <c r="U66" s="2359"/>
      <c r="V66" s="2359"/>
      <c r="W66" s="2359"/>
      <c r="X66" s="2359"/>
      <c r="Y66" s="2365"/>
      <c r="Z66" s="2384"/>
      <c r="AA66" s="48" t="s">
        <v>581</v>
      </c>
      <c r="AC66" s="2356"/>
      <c r="AD66" s="11"/>
      <c r="AE66" s="11"/>
    </row>
    <row r="67" spans="1:31" s="13" customFormat="1">
      <c r="A67" s="2375"/>
      <c r="B67" s="2378"/>
      <c r="C67" s="2378"/>
      <c r="D67" s="2378"/>
      <c r="E67" s="49" t="s">
        <v>621</v>
      </c>
      <c r="F67" s="50"/>
      <c r="G67" s="2382"/>
      <c r="H67" s="2363"/>
      <c r="I67" s="2366"/>
      <c r="J67" s="2369"/>
      <c r="K67" s="2372"/>
      <c r="L67" s="2363"/>
      <c r="M67" s="2366"/>
      <c r="N67" s="2369"/>
      <c r="O67" s="2372"/>
      <c r="P67" s="2363"/>
      <c r="Q67" s="2360"/>
      <c r="R67" s="2360"/>
      <c r="S67" s="2360"/>
      <c r="T67" s="2360"/>
      <c r="U67" s="2360"/>
      <c r="V67" s="2360"/>
      <c r="W67" s="2360"/>
      <c r="X67" s="2360"/>
      <c r="Y67" s="2366"/>
      <c r="Z67" s="2385"/>
      <c r="AA67" s="51" t="s">
        <v>731</v>
      </c>
      <c r="AC67" s="2357"/>
      <c r="AD67" s="11"/>
      <c r="AE67" s="11"/>
    </row>
    <row r="68" spans="1:31" s="13" customFormat="1">
      <c r="A68" s="2373">
        <v>22</v>
      </c>
      <c r="B68" s="2376"/>
      <c r="C68" s="2376"/>
      <c r="D68" s="2379"/>
      <c r="E68" s="43" t="s">
        <v>619</v>
      </c>
      <c r="F68" s="44"/>
      <c r="G68" s="2380"/>
      <c r="H68" s="2361"/>
      <c r="I68" s="2364"/>
      <c r="J68" s="2367"/>
      <c r="K68" s="2370" t="s">
        <v>400</v>
      </c>
      <c r="L68" s="2361"/>
      <c r="M68" s="2364"/>
      <c r="N68" s="2367"/>
      <c r="O68" s="2370" t="s">
        <v>400</v>
      </c>
      <c r="P68" s="2361"/>
      <c r="Q68" s="2358"/>
      <c r="R68" s="2358"/>
      <c r="S68" s="2358"/>
      <c r="T68" s="2358"/>
      <c r="U68" s="2358"/>
      <c r="V68" s="2358"/>
      <c r="W68" s="2358"/>
      <c r="X68" s="2358"/>
      <c r="Y68" s="2364"/>
      <c r="Z68" s="2383" t="s">
        <v>377</v>
      </c>
      <c r="AA68" s="45" t="s">
        <v>730</v>
      </c>
      <c r="AC68" s="2355" t="str">
        <f t="shared" ref="AC68" si="19">IF(ISERROR(VLOOKUP(C68,$AD$6:$AE$27,2,0))=TRUE,"",VLOOKUP(C68,$AD$6:$AE$27,2,0))</f>
        <v/>
      </c>
      <c r="AD68" s="11"/>
      <c r="AE68" s="11"/>
    </row>
    <row r="69" spans="1:31" s="13" customFormat="1">
      <c r="A69" s="2374"/>
      <c r="B69" s="2377"/>
      <c r="C69" s="2377"/>
      <c r="D69" s="2377"/>
      <c r="E69" s="46" t="s">
        <v>620</v>
      </c>
      <c r="F69" s="47"/>
      <c r="G69" s="2381"/>
      <c r="H69" s="2362"/>
      <c r="I69" s="2365"/>
      <c r="J69" s="2368"/>
      <c r="K69" s="2371"/>
      <c r="L69" s="2362"/>
      <c r="M69" s="2365"/>
      <c r="N69" s="2368"/>
      <c r="O69" s="2371"/>
      <c r="P69" s="2362"/>
      <c r="Q69" s="2359"/>
      <c r="R69" s="2359"/>
      <c r="S69" s="2359"/>
      <c r="T69" s="2359"/>
      <c r="U69" s="2359"/>
      <c r="V69" s="2359"/>
      <c r="W69" s="2359"/>
      <c r="X69" s="2359"/>
      <c r="Y69" s="2365"/>
      <c r="Z69" s="2384"/>
      <c r="AA69" s="48" t="s">
        <v>581</v>
      </c>
      <c r="AC69" s="2356"/>
      <c r="AD69" s="11"/>
      <c r="AE69" s="11"/>
    </row>
    <row r="70" spans="1:31" s="13" customFormat="1">
      <c r="A70" s="2375"/>
      <c r="B70" s="2378"/>
      <c r="C70" s="2378"/>
      <c r="D70" s="2378"/>
      <c r="E70" s="49" t="s">
        <v>621</v>
      </c>
      <c r="F70" s="50"/>
      <c r="G70" s="2382"/>
      <c r="H70" s="2363"/>
      <c r="I70" s="2366"/>
      <c r="J70" s="2369"/>
      <c r="K70" s="2372"/>
      <c r="L70" s="2363"/>
      <c r="M70" s="2366"/>
      <c r="N70" s="2369"/>
      <c r="O70" s="2372"/>
      <c r="P70" s="2363"/>
      <c r="Q70" s="2360"/>
      <c r="R70" s="2360"/>
      <c r="S70" s="2360"/>
      <c r="T70" s="2360"/>
      <c r="U70" s="2360"/>
      <c r="V70" s="2360"/>
      <c r="W70" s="2360"/>
      <c r="X70" s="2360"/>
      <c r="Y70" s="2366"/>
      <c r="Z70" s="2385"/>
      <c r="AA70" s="51" t="s">
        <v>731</v>
      </c>
      <c r="AC70" s="2357"/>
      <c r="AD70" s="11"/>
      <c r="AE70" s="11"/>
    </row>
    <row r="71" spans="1:31" s="13" customFormat="1">
      <c r="A71" s="2373">
        <v>23</v>
      </c>
      <c r="B71" s="2376"/>
      <c r="C71" s="2376"/>
      <c r="D71" s="2379"/>
      <c r="E71" s="43" t="s">
        <v>619</v>
      </c>
      <c r="F71" s="44"/>
      <c r="G71" s="2380"/>
      <c r="H71" s="2361"/>
      <c r="I71" s="2364"/>
      <c r="J71" s="2367"/>
      <c r="K71" s="2370" t="s">
        <v>400</v>
      </c>
      <c r="L71" s="2361"/>
      <c r="M71" s="2364"/>
      <c r="N71" s="2367"/>
      <c r="O71" s="2370" t="s">
        <v>400</v>
      </c>
      <c r="P71" s="2361"/>
      <c r="Q71" s="2358"/>
      <c r="R71" s="2358"/>
      <c r="S71" s="2358"/>
      <c r="T71" s="2358"/>
      <c r="U71" s="2358"/>
      <c r="V71" s="2358"/>
      <c r="W71" s="2358"/>
      <c r="X71" s="2358"/>
      <c r="Y71" s="2364"/>
      <c r="Z71" s="2383" t="s">
        <v>377</v>
      </c>
      <c r="AA71" s="45" t="s">
        <v>730</v>
      </c>
      <c r="AC71" s="2355" t="str">
        <f t="shared" ref="AC71" si="20">IF(ISERROR(VLOOKUP(C71,$AD$6:$AE$27,2,0))=TRUE,"",VLOOKUP(C71,$AD$6:$AE$27,2,0))</f>
        <v/>
      </c>
      <c r="AD71" s="11"/>
      <c r="AE71" s="11"/>
    </row>
    <row r="72" spans="1:31" s="13" customFormat="1">
      <c r="A72" s="2374"/>
      <c r="B72" s="2377"/>
      <c r="C72" s="2377"/>
      <c r="D72" s="2377"/>
      <c r="E72" s="46" t="s">
        <v>620</v>
      </c>
      <c r="F72" s="47"/>
      <c r="G72" s="2381"/>
      <c r="H72" s="2362"/>
      <c r="I72" s="2365"/>
      <c r="J72" s="2368"/>
      <c r="K72" s="2371"/>
      <c r="L72" s="2362"/>
      <c r="M72" s="2365"/>
      <c r="N72" s="2368"/>
      <c r="O72" s="2371"/>
      <c r="P72" s="2362"/>
      <c r="Q72" s="2359"/>
      <c r="R72" s="2359"/>
      <c r="S72" s="2359"/>
      <c r="T72" s="2359"/>
      <c r="U72" s="2359"/>
      <c r="V72" s="2359"/>
      <c r="W72" s="2359"/>
      <c r="X72" s="2359"/>
      <c r="Y72" s="2365"/>
      <c r="Z72" s="2384"/>
      <c r="AA72" s="48" t="s">
        <v>581</v>
      </c>
      <c r="AC72" s="2356"/>
      <c r="AD72" s="11"/>
      <c r="AE72" s="11"/>
    </row>
    <row r="73" spans="1:31" s="13" customFormat="1">
      <c r="A73" s="2375"/>
      <c r="B73" s="2378"/>
      <c r="C73" s="2378"/>
      <c r="D73" s="2378"/>
      <c r="E73" s="49" t="s">
        <v>621</v>
      </c>
      <c r="F73" s="50"/>
      <c r="G73" s="2382"/>
      <c r="H73" s="2363"/>
      <c r="I73" s="2366"/>
      <c r="J73" s="2369"/>
      <c r="K73" s="2372"/>
      <c r="L73" s="2363"/>
      <c r="M73" s="2366"/>
      <c r="N73" s="2369"/>
      <c r="O73" s="2372"/>
      <c r="P73" s="2363"/>
      <c r="Q73" s="2360"/>
      <c r="R73" s="2360"/>
      <c r="S73" s="2360"/>
      <c r="T73" s="2360"/>
      <c r="U73" s="2360"/>
      <c r="V73" s="2360"/>
      <c r="W73" s="2360"/>
      <c r="X73" s="2360"/>
      <c r="Y73" s="2366"/>
      <c r="Z73" s="2385"/>
      <c r="AA73" s="51" t="s">
        <v>731</v>
      </c>
      <c r="AC73" s="2357"/>
      <c r="AD73" s="11"/>
      <c r="AE73" s="11"/>
    </row>
    <row r="74" spans="1:31" s="13" customFormat="1">
      <c r="A74" s="2373">
        <v>24</v>
      </c>
      <c r="B74" s="2376"/>
      <c r="C74" s="2376"/>
      <c r="D74" s="2379"/>
      <c r="E74" s="43" t="s">
        <v>619</v>
      </c>
      <c r="F74" s="44"/>
      <c r="G74" s="2380"/>
      <c r="H74" s="2361"/>
      <c r="I74" s="2364"/>
      <c r="J74" s="2367"/>
      <c r="K74" s="2370" t="s">
        <v>400</v>
      </c>
      <c r="L74" s="2361"/>
      <c r="M74" s="2364"/>
      <c r="N74" s="2367"/>
      <c r="O74" s="2370" t="s">
        <v>400</v>
      </c>
      <c r="P74" s="2361"/>
      <c r="Q74" s="2358"/>
      <c r="R74" s="2358"/>
      <c r="S74" s="2358"/>
      <c r="T74" s="2358"/>
      <c r="U74" s="2358"/>
      <c r="V74" s="2358"/>
      <c r="W74" s="2358"/>
      <c r="X74" s="2358"/>
      <c r="Y74" s="2364"/>
      <c r="Z74" s="2383" t="s">
        <v>377</v>
      </c>
      <c r="AA74" s="45" t="s">
        <v>730</v>
      </c>
      <c r="AC74" s="2355" t="str">
        <f t="shared" ref="AC74" si="21">IF(ISERROR(VLOOKUP(C74,$AD$6:$AE$27,2,0))=TRUE,"",VLOOKUP(C74,$AD$6:$AE$27,2,0))</f>
        <v/>
      </c>
      <c r="AD74" s="11"/>
      <c r="AE74" s="11"/>
    </row>
    <row r="75" spans="1:31" s="13" customFormat="1">
      <c r="A75" s="2374"/>
      <c r="B75" s="2377"/>
      <c r="C75" s="2377"/>
      <c r="D75" s="2377"/>
      <c r="E75" s="46" t="s">
        <v>620</v>
      </c>
      <c r="F75" s="47"/>
      <c r="G75" s="2381"/>
      <c r="H75" s="2362"/>
      <c r="I75" s="2365"/>
      <c r="J75" s="2368"/>
      <c r="K75" s="2371"/>
      <c r="L75" s="2362"/>
      <c r="M75" s="2365"/>
      <c r="N75" s="2368"/>
      <c r="O75" s="2371"/>
      <c r="P75" s="2362"/>
      <c r="Q75" s="2359"/>
      <c r="R75" s="2359"/>
      <c r="S75" s="2359"/>
      <c r="T75" s="2359"/>
      <c r="U75" s="2359"/>
      <c r="V75" s="2359"/>
      <c r="W75" s="2359"/>
      <c r="X75" s="2359"/>
      <c r="Y75" s="2365"/>
      <c r="Z75" s="2384"/>
      <c r="AA75" s="48" t="s">
        <v>581</v>
      </c>
      <c r="AC75" s="2356"/>
      <c r="AD75" s="11"/>
      <c r="AE75" s="11"/>
    </row>
    <row r="76" spans="1:31" s="13" customFormat="1">
      <c r="A76" s="2375"/>
      <c r="B76" s="2378"/>
      <c r="C76" s="2378"/>
      <c r="D76" s="2378"/>
      <c r="E76" s="49" t="s">
        <v>621</v>
      </c>
      <c r="F76" s="50"/>
      <c r="G76" s="2382"/>
      <c r="H76" s="2363"/>
      <c r="I76" s="2366"/>
      <c r="J76" s="2369"/>
      <c r="K76" s="2372"/>
      <c r="L76" s="2363"/>
      <c r="M76" s="2366"/>
      <c r="N76" s="2369"/>
      <c r="O76" s="2372"/>
      <c r="P76" s="2363"/>
      <c r="Q76" s="2360"/>
      <c r="R76" s="2360"/>
      <c r="S76" s="2360"/>
      <c r="T76" s="2360"/>
      <c r="U76" s="2360"/>
      <c r="V76" s="2360"/>
      <c r="W76" s="2360"/>
      <c r="X76" s="2360"/>
      <c r="Y76" s="2366"/>
      <c r="Z76" s="2385"/>
      <c r="AA76" s="51" t="s">
        <v>731</v>
      </c>
      <c r="AC76" s="2357"/>
      <c r="AD76" s="11"/>
      <c r="AE76" s="11"/>
    </row>
    <row r="77" spans="1:31" s="13" customFormat="1">
      <c r="A77" s="2373">
        <v>25</v>
      </c>
      <c r="B77" s="2376"/>
      <c r="C77" s="2376"/>
      <c r="D77" s="2379"/>
      <c r="E77" s="43" t="s">
        <v>619</v>
      </c>
      <c r="F77" s="44"/>
      <c r="G77" s="2380"/>
      <c r="H77" s="2361"/>
      <c r="I77" s="2364"/>
      <c r="J77" s="2367"/>
      <c r="K77" s="2370" t="s">
        <v>400</v>
      </c>
      <c r="L77" s="2361"/>
      <c r="M77" s="2364"/>
      <c r="N77" s="2367"/>
      <c r="O77" s="2370" t="s">
        <v>400</v>
      </c>
      <c r="P77" s="2361"/>
      <c r="Q77" s="2358"/>
      <c r="R77" s="2358"/>
      <c r="S77" s="2358"/>
      <c r="T77" s="2358"/>
      <c r="U77" s="2358"/>
      <c r="V77" s="2358"/>
      <c r="W77" s="2358"/>
      <c r="X77" s="2358"/>
      <c r="Y77" s="2364"/>
      <c r="Z77" s="2383" t="s">
        <v>377</v>
      </c>
      <c r="AA77" s="45" t="s">
        <v>730</v>
      </c>
      <c r="AC77" s="2355" t="str">
        <f t="shared" ref="AC77" si="22">IF(ISERROR(VLOOKUP(C77,$AD$6:$AE$27,2,0))=TRUE,"",VLOOKUP(C77,$AD$6:$AE$27,2,0))</f>
        <v/>
      </c>
      <c r="AD77" s="11"/>
      <c r="AE77" s="11"/>
    </row>
    <row r="78" spans="1:31" s="13" customFormat="1">
      <c r="A78" s="2374"/>
      <c r="B78" s="2377"/>
      <c r="C78" s="2377"/>
      <c r="D78" s="2377"/>
      <c r="E78" s="46" t="s">
        <v>620</v>
      </c>
      <c r="F78" s="47"/>
      <c r="G78" s="2381"/>
      <c r="H78" s="2362"/>
      <c r="I78" s="2365"/>
      <c r="J78" s="2368"/>
      <c r="K78" s="2371"/>
      <c r="L78" s="2362"/>
      <c r="M78" s="2365"/>
      <c r="N78" s="2368"/>
      <c r="O78" s="2371"/>
      <c r="P78" s="2362"/>
      <c r="Q78" s="2359"/>
      <c r="R78" s="2359"/>
      <c r="S78" s="2359"/>
      <c r="T78" s="2359"/>
      <c r="U78" s="2359"/>
      <c r="V78" s="2359"/>
      <c r="W78" s="2359"/>
      <c r="X78" s="2359"/>
      <c r="Y78" s="2365"/>
      <c r="Z78" s="2384"/>
      <c r="AA78" s="48" t="s">
        <v>581</v>
      </c>
      <c r="AC78" s="2356"/>
      <c r="AD78" s="11"/>
      <c r="AE78" s="11"/>
    </row>
    <row r="79" spans="1:31" s="13" customFormat="1">
      <c r="A79" s="2375"/>
      <c r="B79" s="2378"/>
      <c r="C79" s="2378"/>
      <c r="D79" s="2378"/>
      <c r="E79" s="49" t="s">
        <v>621</v>
      </c>
      <c r="F79" s="50"/>
      <c r="G79" s="2382"/>
      <c r="H79" s="2363"/>
      <c r="I79" s="2366"/>
      <c r="J79" s="2369"/>
      <c r="K79" s="2372"/>
      <c r="L79" s="2363"/>
      <c r="M79" s="2366"/>
      <c r="N79" s="2369"/>
      <c r="O79" s="2372"/>
      <c r="P79" s="2363"/>
      <c r="Q79" s="2360"/>
      <c r="R79" s="2360"/>
      <c r="S79" s="2360"/>
      <c r="T79" s="2360"/>
      <c r="U79" s="2360"/>
      <c r="V79" s="2360"/>
      <c r="W79" s="2360"/>
      <c r="X79" s="2360"/>
      <c r="Y79" s="2366"/>
      <c r="Z79" s="2385"/>
      <c r="AA79" s="51" t="s">
        <v>731</v>
      </c>
      <c r="AC79" s="2357"/>
      <c r="AD79" s="11"/>
      <c r="AE79" s="11"/>
    </row>
    <row r="80" spans="1:31" s="13" customFormat="1">
      <c r="A80" s="2373">
        <v>26</v>
      </c>
      <c r="B80" s="2376"/>
      <c r="C80" s="2376"/>
      <c r="D80" s="2379"/>
      <c r="E80" s="43" t="s">
        <v>619</v>
      </c>
      <c r="F80" s="44"/>
      <c r="G80" s="2380"/>
      <c r="H80" s="2361"/>
      <c r="I80" s="2364"/>
      <c r="J80" s="2367"/>
      <c r="K80" s="2370" t="s">
        <v>400</v>
      </c>
      <c r="L80" s="2361"/>
      <c r="M80" s="2364"/>
      <c r="N80" s="2367"/>
      <c r="O80" s="2370" t="s">
        <v>400</v>
      </c>
      <c r="P80" s="2361"/>
      <c r="Q80" s="2358"/>
      <c r="R80" s="2358"/>
      <c r="S80" s="2358"/>
      <c r="T80" s="2358"/>
      <c r="U80" s="2358"/>
      <c r="V80" s="2358"/>
      <c r="W80" s="2358"/>
      <c r="X80" s="2358"/>
      <c r="Y80" s="2364"/>
      <c r="Z80" s="2383" t="s">
        <v>377</v>
      </c>
      <c r="AA80" s="45" t="s">
        <v>730</v>
      </c>
      <c r="AC80" s="2355" t="str">
        <f t="shared" ref="AC80" si="23">IF(ISERROR(VLOOKUP(C80,$AD$6:$AE$27,2,0))=TRUE,"",VLOOKUP(C80,$AD$6:$AE$27,2,0))</f>
        <v/>
      </c>
      <c r="AD80" s="11"/>
      <c r="AE80" s="11"/>
    </row>
    <row r="81" spans="1:31" s="13" customFormat="1">
      <c r="A81" s="2374"/>
      <c r="B81" s="2377"/>
      <c r="C81" s="2377"/>
      <c r="D81" s="2377"/>
      <c r="E81" s="46" t="s">
        <v>620</v>
      </c>
      <c r="F81" s="47"/>
      <c r="G81" s="2381"/>
      <c r="H81" s="2362"/>
      <c r="I81" s="2365"/>
      <c r="J81" s="2368"/>
      <c r="K81" s="2371"/>
      <c r="L81" s="2362"/>
      <c r="M81" s="2365"/>
      <c r="N81" s="2368"/>
      <c r="O81" s="2371"/>
      <c r="P81" s="2362"/>
      <c r="Q81" s="2359"/>
      <c r="R81" s="2359"/>
      <c r="S81" s="2359"/>
      <c r="T81" s="2359"/>
      <c r="U81" s="2359"/>
      <c r="V81" s="2359"/>
      <c r="W81" s="2359"/>
      <c r="X81" s="2359"/>
      <c r="Y81" s="2365"/>
      <c r="Z81" s="2384"/>
      <c r="AA81" s="48" t="s">
        <v>581</v>
      </c>
      <c r="AC81" s="2356"/>
      <c r="AD81" s="11"/>
      <c r="AE81" s="11"/>
    </row>
    <row r="82" spans="1:31" s="13" customFormat="1">
      <c r="A82" s="2375"/>
      <c r="B82" s="2378"/>
      <c r="C82" s="2378"/>
      <c r="D82" s="2378"/>
      <c r="E82" s="49" t="s">
        <v>621</v>
      </c>
      <c r="F82" s="50"/>
      <c r="G82" s="2382"/>
      <c r="H82" s="2363"/>
      <c r="I82" s="2366"/>
      <c r="J82" s="2369"/>
      <c r="K82" s="2372"/>
      <c r="L82" s="2363"/>
      <c r="M82" s="2366"/>
      <c r="N82" s="2369"/>
      <c r="O82" s="2372"/>
      <c r="P82" s="2363"/>
      <c r="Q82" s="2360"/>
      <c r="R82" s="2360"/>
      <c r="S82" s="2360"/>
      <c r="T82" s="2360"/>
      <c r="U82" s="2360"/>
      <c r="V82" s="2360"/>
      <c r="W82" s="2360"/>
      <c r="X82" s="2360"/>
      <c r="Y82" s="2366"/>
      <c r="Z82" s="2385"/>
      <c r="AA82" s="51" t="s">
        <v>731</v>
      </c>
      <c r="AC82" s="2357"/>
      <c r="AD82" s="11"/>
      <c r="AE82" s="11"/>
    </row>
    <row r="83" spans="1:31" s="13" customFormat="1">
      <c r="A83" s="2373">
        <v>27</v>
      </c>
      <c r="B83" s="2376"/>
      <c r="C83" s="2376"/>
      <c r="D83" s="2379"/>
      <c r="E83" s="43" t="s">
        <v>619</v>
      </c>
      <c r="F83" s="44"/>
      <c r="G83" s="2380"/>
      <c r="H83" s="2361"/>
      <c r="I83" s="2364"/>
      <c r="J83" s="2367"/>
      <c r="K83" s="2370" t="s">
        <v>400</v>
      </c>
      <c r="L83" s="2361"/>
      <c r="M83" s="2364"/>
      <c r="N83" s="2367"/>
      <c r="O83" s="2370" t="s">
        <v>400</v>
      </c>
      <c r="P83" s="2361"/>
      <c r="Q83" s="2358"/>
      <c r="R83" s="2358"/>
      <c r="S83" s="2358"/>
      <c r="T83" s="2358"/>
      <c r="U83" s="2358"/>
      <c r="V83" s="2358"/>
      <c r="W83" s="2358"/>
      <c r="X83" s="2358"/>
      <c r="Y83" s="2364"/>
      <c r="Z83" s="2383" t="s">
        <v>377</v>
      </c>
      <c r="AA83" s="45" t="s">
        <v>730</v>
      </c>
      <c r="AC83" s="2355" t="str">
        <f t="shared" ref="AC83" si="24">IF(ISERROR(VLOOKUP(C83,$AD$6:$AE$27,2,0))=TRUE,"",VLOOKUP(C83,$AD$6:$AE$27,2,0))</f>
        <v/>
      </c>
      <c r="AD83" s="11"/>
      <c r="AE83" s="11"/>
    </row>
    <row r="84" spans="1:31" s="13" customFormat="1">
      <c r="A84" s="2374"/>
      <c r="B84" s="2377"/>
      <c r="C84" s="2377"/>
      <c r="D84" s="2377"/>
      <c r="E84" s="46" t="s">
        <v>620</v>
      </c>
      <c r="F84" s="47"/>
      <c r="G84" s="2381"/>
      <c r="H84" s="2362"/>
      <c r="I84" s="2365"/>
      <c r="J84" s="2368"/>
      <c r="K84" s="2371"/>
      <c r="L84" s="2362"/>
      <c r="M84" s="2365"/>
      <c r="N84" s="2368"/>
      <c r="O84" s="2371"/>
      <c r="P84" s="2362"/>
      <c r="Q84" s="2359"/>
      <c r="R84" s="2359"/>
      <c r="S84" s="2359"/>
      <c r="T84" s="2359"/>
      <c r="U84" s="2359"/>
      <c r="V84" s="2359"/>
      <c r="W84" s="2359"/>
      <c r="X84" s="2359"/>
      <c r="Y84" s="2365"/>
      <c r="Z84" s="2384"/>
      <c r="AA84" s="48" t="s">
        <v>581</v>
      </c>
      <c r="AC84" s="2356"/>
      <c r="AD84" s="11"/>
      <c r="AE84" s="11"/>
    </row>
    <row r="85" spans="1:31" s="13" customFormat="1">
      <c r="A85" s="2375"/>
      <c r="B85" s="2378"/>
      <c r="C85" s="2378"/>
      <c r="D85" s="2378"/>
      <c r="E85" s="49" t="s">
        <v>621</v>
      </c>
      <c r="F85" s="50"/>
      <c r="G85" s="2382"/>
      <c r="H85" s="2363"/>
      <c r="I85" s="2366"/>
      <c r="J85" s="2369"/>
      <c r="K85" s="2372"/>
      <c r="L85" s="2363"/>
      <c r="M85" s="2366"/>
      <c r="N85" s="2369"/>
      <c r="O85" s="2372"/>
      <c r="P85" s="2363"/>
      <c r="Q85" s="2360"/>
      <c r="R85" s="2360"/>
      <c r="S85" s="2360"/>
      <c r="T85" s="2360"/>
      <c r="U85" s="2360"/>
      <c r="V85" s="2360"/>
      <c r="W85" s="2360"/>
      <c r="X85" s="2360"/>
      <c r="Y85" s="2366"/>
      <c r="Z85" s="2385"/>
      <c r="AA85" s="51" t="s">
        <v>731</v>
      </c>
      <c r="AC85" s="2357"/>
      <c r="AD85" s="11"/>
      <c r="AE85" s="11"/>
    </row>
    <row r="86" spans="1:31" s="13" customFormat="1">
      <c r="A86" s="2373">
        <v>28</v>
      </c>
      <c r="B86" s="2376"/>
      <c r="C86" s="2376"/>
      <c r="D86" s="2379"/>
      <c r="E86" s="43" t="s">
        <v>619</v>
      </c>
      <c r="F86" s="44"/>
      <c r="G86" s="2380"/>
      <c r="H86" s="2361"/>
      <c r="I86" s="2364"/>
      <c r="J86" s="2367"/>
      <c r="K86" s="2370" t="s">
        <v>400</v>
      </c>
      <c r="L86" s="2361"/>
      <c r="M86" s="2364"/>
      <c r="N86" s="2367"/>
      <c r="O86" s="2370" t="s">
        <v>400</v>
      </c>
      <c r="P86" s="2361"/>
      <c r="Q86" s="2358"/>
      <c r="R86" s="2358"/>
      <c r="S86" s="2358"/>
      <c r="T86" s="2358"/>
      <c r="U86" s="2358"/>
      <c r="V86" s="2358"/>
      <c r="W86" s="2358"/>
      <c r="X86" s="2358"/>
      <c r="Y86" s="2364"/>
      <c r="Z86" s="2383" t="s">
        <v>377</v>
      </c>
      <c r="AA86" s="45" t="s">
        <v>730</v>
      </c>
      <c r="AC86" s="2355" t="str">
        <f t="shared" ref="AC86" si="25">IF(ISERROR(VLOOKUP(C86,$AD$6:$AE$27,2,0))=TRUE,"",VLOOKUP(C86,$AD$6:$AE$27,2,0))</f>
        <v/>
      </c>
      <c r="AD86" s="11"/>
      <c r="AE86" s="11"/>
    </row>
    <row r="87" spans="1:31" s="13" customFormat="1">
      <c r="A87" s="2374"/>
      <c r="B87" s="2377"/>
      <c r="C87" s="2377"/>
      <c r="D87" s="2377"/>
      <c r="E87" s="46" t="s">
        <v>620</v>
      </c>
      <c r="F87" s="47"/>
      <c r="G87" s="2381"/>
      <c r="H87" s="2362"/>
      <c r="I87" s="2365"/>
      <c r="J87" s="2368"/>
      <c r="K87" s="2371"/>
      <c r="L87" s="2362"/>
      <c r="M87" s="2365"/>
      <c r="N87" s="2368"/>
      <c r="O87" s="2371"/>
      <c r="P87" s="2362"/>
      <c r="Q87" s="2359"/>
      <c r="R87" s="2359"/>
      <c r="S87" s="2359"/>
      <c r="T87" s="2359"/>
      <c r="U87" s="2359"/>
      <c r="V87" s="2359"/>
      <c r="W87" s="2359"/>
      <c r="X87" s="2359"/>
      <c r="Y87" s="2365"/>
      <c r="Z87" s="2384"/>
      <c r="AA87" s="48" t="s">
        <v>581</v>
      </c>
      <c r="AC87" s="2356"/>
      <c r="AD87" s="11"/>
      <c r="AE87" s="11"/>
    </row>
    <row r="88" spans="1:31" s="13" customFormat="1">
      <c r="A88" s="2375"/>
      <c r="B88" s="2378"/>
      <c r="C88" s="2378"/>
      <c r="D88" s="2378"/>
      <c r="E88" s="49" t="s">
        <v>621</v>
      </c>
      <c r="F88" s="50"/>
      <c r="G88" s="2382"/>
      <c r="H88" s="2363"/>
      <c r="I88" s="2366"/>
      <c r="J88" s="2369"/>
      <c r="K88" s="2372"/>
      <c r="L88" s="2363"/>
      <c r="M88" s="2366"/>
      <c r="N88" s="2369"/>
      <c r="O88" s="2372"/>
      <c r="P88" s="2363"/>
      <c r="Q88" s="2360"/>
      <c r="R88" s="2360"/>
      <c r="S88" s="2360"/>
      <c r="T88" s="2360"/>
      <c r="U88" s="2360"/>
      <c r="V88" s="2360"/>
      <c r="W88" s="2360"/>
      <c r="X88" s="2360"/>
      <c r="Y88" s="2366"/>
      <c r="Z88" s="2385"/>
      <c r="AA88" s="51" t="s">
        <v>731</v>
      </c>
      <c r="AC88" s="2357"/>
      <c r="AD88" s="11"/>
      <c r="AE88" s="11"/>
    </row>
    <row r="89" spans="1:31" s="13" customFormat="1">
      <c r="A89" s="2373">
        <v>29</v>
      </c>
      <c r="B89" s="2376"/>
      <c r="C89" s="2376"/>
      <c r="D89" s="2379"/>
      <c r="E89" s="43" t="s">
        <v>619</v>
      </c>
      <c r="F89" s="44"/>
      <c r="G89" s="2380"/>
      <c r="H89" s="2361"/>
      <c r="I89" s="2364"/>
      <c r="J89" s="2367"/>
      <c r="K89" s="2370" t="s">
        <v>400</v>
      </c>
      <c r="L89" s="2361"/>
      <c r="M89" s="2364"/>
      <c r="N89" s="2367"/>
      <c r="O89" s="2370" t="s">
        <v>400</v>
      </c>
      <c r="P89" s="2361"/>
      <c r="Q89" s="2358"/>
      <c r="R89" s="2358"/>
      <c r="S89" s="2358"/>
      <c r="T89" s="2358"/>
      <c r="U89" s="2358"/>
      <c r="V89" s="2358"/>
      <c r="W89" s="2358"/>
      <c r="X89" s="2358"/>
      <c r="Y89" s="2364"/>
      <c r="Z89" s="2383" t="s">
        <v>377</v>
      </c>
      <c r="AA89" s="45" t="s">
        <v>730</v>
      </c>
      <c r="AC89" s="2355" t="str">
        <f t="shared" ref="AC89" si="26">IF(ISERROR(VLOOKUP(C89,$AD$6:$AE$27,2,0))=TRUE,"",VLOOKUP(C89,$AD$6:$AE$27,2,0))</f>
        <v/>
      </c>
      <c r="AD89" s="11"/>
      <c r="AE89" s="11"/>
    </row>
    <row r="90" spans="1:31" s="13" customFormat="1">
      <c r="A90" s="2374"/>
      <c r="B90" s="2377"/>
      <c r="C90" s="2377"/>
      <c r="D90" s="2377"/>
      <c r="E90" s="46" t="s">
        <v>620</v>
      </c>
      <c r="F90" s="47"/>
      <c r="G90" s="2381"/>
      <c r="H90" s="2362"/>
      <c r="I90" s="2365"/>
      <c r="J90" s="2368"/>
      <c r="K90" s="2371"/>
      <c r="L90" s="2362"/>
      <c r="M90" s="2365"/>
      <c r="N90" s="2368"/>
      <c r="O90" s="2371"/>
      <c r="P90" s="2362"/>
      <c r="Q90" s="2359"/>
      <c r="R90" s="2359"/>
      <c r="S90" s="2359"/>
      <c r="T90" s="2359"/>
      <c r="U90" s="2359"/>
      <c r="V90" s="2359"/>
      <c r="W90" s="2359"/>
      <c r="X90" s="2359"/>
      <c r="Y90" s="2365"/>
      <c r="Z90" s="2384"/>
      <c r="AA90" s="48" t="s">
        <v>581</v>
      </c>
      <c r="AC90" s="2356"/>
      <c r="AD90" s="11"/>
      <c r="AE90" s="11"/>
    </row>
    <row r="91" spans="1:31" s="13" customFormat="1">
      <c r="A91" s="2375"/>
      <c r="B91" s="2378"/>
      <c r="C91" s="2378"/>
      <c r="D91" s="2378"/>
      <c r="E91" s="49" t="s">
        <v>621</v>
      </c>
      <c r="F91" s="50"/>
      <c r="G91" s="2382"/>
      <c r="H91" s="2363"/>
      <c r="I91" s="2366"/>
      <c r="J91" s="2369"/>
      <c r="K91" s="2372"/>
      <c r="L91" s="2363"/>
      <c r="M91" s="2366"/>
      <c r="N91" s="2369"/>
      <c r="O91" s="2372"/>
      <c r="P91" s="2363"/>
      <c r="Q91" s="2360"/>
      <c r="R91" s="2360"/>
      <c r="S91" s="2360"/>
      <c r="T91" s="2360"/>
      <c r="U91" s="2360"/>
      <c r="V91" s="2360"/>
      <c r="W91" s="2360"/>
      <c r="X91" s="2360"/>
      <c r="Y91" s="2366"/>
      <c r="Z91" s="2385"/>
      <c r="AA91" s="51" t="s">
        <v>731</v>
      </c>
      <c r="AC91" s="2357"/>
      <c r="AD91" s="11"/>
      <c r="AE91" s="11"/>
    </row>
    <row r="92" spans="1:31" s="13" customFormat="1">
      <c r="A92" s="2373">
        <v>30</v>
      </c>
      <c r="B92" s="2376"/>
      <c r="C92" s="2376"/>
      <c r="D92" s="2379"/>
      <c r="E92" s="43" t="s">
        <v>619</v>
      </c>
      <c r="F92" s="44"/>
      <c r="G92" s="2380"/>
      <c r="H92" s="2361"/>
      <c r="I92" s="2364"/>
      <c r="J92" s="2367"/>
      <c r="K92" s="2370" t="s">
        <v>400</v>
      </c>
      <c r="L92" s="2361"/>
      <c r="M92" s="2364"/>
      <c r="N92" s="2367"/>
      <c r="O92" s="2370" t="s">
        <v>400</v>
      </c>
      <c r="P92" s="2361"/>
      <c r="Q92" s="2358"/>
      <c r="R92" s="2358"/>
      <c r="S92" s="2358"/>
      <c r="T92" s="2358"/>
      <c r="U92" s="2358"/>
      <c r="V92" s="2358"/>
      <c r="W92" s="2358"/>
      <c r="X92" s="2358"/>
      <c r="Y92" s="2364"/>
      <c r="Z92" s="2383" t="s">
        <v>377</v>
      </c>
      <c r="AA92" s="45" t="s">
        <v>730</v>
      </c>
      <c r="AC92" s="2355" t="str">
        <f t="shared" ref="AC92" si="27">IF(ISERROR(VLOOKUP(C92,$AD$6:$AE$27,2,0))=TRUE,"",VLOOKUP(C92,$AD$6:$AE$27,2,0))</f>
        <v/>
      </c>
      <c r="AD92" s="11"/>
      <c r="AE92" s="11"/>
    </row>
    <row r="93" spans="1:31" s="13" customFormat="1">
      <c r="A93" s="2374"/>
      <c r="B93" s="2377"/>
      <c r="C93" s="2377"/>
      <c r="D93" s="2377"/>
      <c r="E93" s="46" t="s">
        <v>620</v>
      </c>
      <c r="F93" s="47"/>
      <c r="G93" s="2381"/>
      <c r="H93" s="2362"/>
      <c r="I93" s="2365"/>
      <c r="J93" s="2368"/>
      <c r="K93" s="2371"/>
      <c r="L93" s="2362"/>
      <c r="M93" s="2365"/>
      <c r="N93" s="2368"/>
      <c r="O93" s="2371"/>
      <c r="P93" s="2362"/>
      <c r="Q93" s="2359"/>
      <c r="R93" s="2359"/>
      <c r="S93" s="2359"/>
      <c r="T93" s="2359"/>
      <c r="U93" s="2359"/>
      <c r="V93" s="2359"/>
      <c r="W93" s="2359"/>
      <c r="X93" s="2359"/>
      <c r="Y93" s="2365"/>
      <c r="Z93" s="2384"/>
      <c r="AA93" s="48" t="s">
        <v>581</v>
      </c>
      <c r="AC93" s="2356"/>
      <c r="AD93" s="11"/>
      <c r="AE93" s="11"/>
    </row>
    <row r="94" spans="1:31" s="13" customFormat="1">
      <c r="A94" s="2375"/>
      <c r="B94" s="2378"/>
      <c r="C94" s="2378"/>
      <c r="D94" s="2378"/>
      <c r="E94" s="49" t="s">
        <v>621</v>
      </c>
      <c r="F94" s="50"/>
      <c r="G94" s="2382"/>
      <c r="H94" s="2363"/>
      <c r="I94" s="2366"/>
      <c r="J94" s="2369"/>
      <c r="K94" s="2372"/>
      <c r="L94" s="2363"/>
      <c r="M94" s="2366"/>
      <c r="N94" s="2369"/>
      <c r="O94" s="2372"/>
      <c r="P94" s="2363"/>
      <c r="Q94" s="2360"/>
      <c r="R94" s="2360"/>
      <c r="S94" s="2360"/>
      <c r="T94" s="2360"/>
      <c r="U94" s="2360"/>
      <c r="V94" s="2360"/>
      <c r="W94" s="2360"/>
      <c r="X94" s="2360"/>
      <c r="Y94" s="2366"/>
      <c r="Z94" s="2385"/>
      <c r="AA94" s="51" t="s">
        <v>731</v>
      </c>
      <c r="AC94" s="2357"/>
      <c r="AD94" s="11"/>
      <c r="AE94" s="11"/>
    </row>
    <row r="95" spans="1:31" s="13" customFormat="1">
      <c r="A95" s="2373">
        <v>31</v>
      </c>
      <c r="B95" s="2376"/>
      <c r="C95" s="2376"/>
      <c r="D95" s="2379"/>
      <c r="E95" s="43" t="s">
        <v>619</v>
      </c>
      <c r="F95" s="44"/>
      <c r="G95" s="2380"/>
      <c r="H95" s="2361"/>
      <c r="I95" s="2364"/>
      <c r="J95" s="2367"/>
      <c r="K95" s="2370" t="s">
        <v>400</v>
      </c>
      <c r="L95" s="2361"/>
      <c r="M95" s="2364"/>
      <c r="N95" s="2367"/>
      <c r="O95" s="2370" t="s">
        <v>400</v>
      </c>
      <c r="P95" s="2361"/>
      <c r="Q95" s="2358"/>
      <c r="R95" s="2358"/>
      <c r="S95" s="2358"/>
      <c r="T95" s="2358"/>
      <c r="U95" s="2358"/>
      <c r="V95" s="2358"/>
      <c r="W95" s="2358"/>
      <c r="X95" s="2358"/>
      <c r="Y95" s="2364"/>
      <c r="Z95" s="2383" t="s">
        <v>377</v>
      </c>
      <c r="AA95" s="45" t="s">
        <v>730</v>
      </c>
      <c r="AC95" s="2355" t="str">
        <f t="shared" ref="AC95" si="28">IF(ISERROR(VLOOKUP(C95,$AD$6:$AE$27,2,0))=TRUE,"",VLOOKUP(C95,$AD$6:$AE$27,2,0))</f>
        <v/>
      </c>
      <c r="AD95" s="11"/>
      <c r="AE95" s="11"/>
    </row>
    <row r="96" spans="1:31" s="13" customFormat="1">
      <c r="A96" s="2374"/>
      <c r="B96" s="2377"/>
      <c r="C96" s="2377"/>
      <c r="D96" s="2377"/>
      <c r="E96" s="46" t="s">
        <v>620</v>
      </c>
      <c r="F96" s="47"/>
      <c r="G96" s="2381"/>
      <c r="H96" s="2362"/>
      <c r="I96" s="2365"/>
      <c r="J96" s="2368"/>
      <c r="K96" s="2371"/>
      <c r="L96" s="2362"/>
      <c r="M96" s="2365"/>
      <c r="N96" s="2368"/>
      <c r="O96" s="2371"/>
      <c r="P96" s="2362"/>
      <c r="Q96" s="2359"/>
      <c r="R96" s="2359"/>
      <c r="S96" s="2359"/>
      <c r="T96" s="2359"/>
      <c r="U96" s="2359"/>
      <c r="V96" s="2359"/>
      <c r="W96" s="2359"/>
      <c r="X96" s="2359"/>
      <c r="Y96" s="2365"/>
      <c r="Z96" s="2384"/>
      <c r="AA96" s="48" t="s">
        <v>581</v>
      </c>
      <c r="AC96" s="2356"/>
      <c r="AD96" s="11"/>
      <c r="AE96" s="11"/>
    </row>
    <row r="97" spans="1:31" s="13" customFormat="1">
      <c r="A97" s="2375"/>
      <c r="B97" s="2378"/>
      <c r="C97" s="2378"/>
      <c r="D97" s="2378"/>
      <c r="E97" s="49" t="s">
        <v>621</v>
      </c>
      <c r="F97" s="50"/>
      <c r="G97" s="2382"/>
      <c r="H97" s="2363"/>
      <c r="I97" s="2366"/>
      <c r="J97" s="2369"/>
      <c r="K97" s="2372"/>
      <c r="L97" s="2363"/>
      <c r="M97" s="2366"/>
      <c r="N97" s="2369"/>
      <c r="O97" s="2372"/>
      <c r="P97" s="2363"/>
      <c r="Q97" s="2360"/>
      <c r="R97" s="2360"/>
      <c r="S97" s="2360"/>
      <c r="T97" s="2360"/>
      <c r="U97" s="2360"/>
      <c r="V97" s="2360"/>
      <c r="W97" s="2360"/>
      <c r="X97" s="2360"/>
      <c r="Y97" s="2366"/>
      <c r="Z97" s="2385"/>
      <c r="AA97" s="51" t="s">
        <v>731</v>
      </c>
      <c r="AC97" s="2357"/>
      <c r="AD97" s="11"/>
      <c r="AE97" s="11"/>
    </row>
    <row r="98" spans="1:31" s="13" customFormat="1">
      <c r="A98" s="2373">
        <v>32</v>
      </c>
      <c r="B98" s="2376"/>
      <c r="C98" s="2376"/>
      <c r="D98" s="2379"/>
      <c r="E98" s="43" t="s">
        <v>619</v>
      </c>
      <c r="F98" s="44"/>
      <c r="G98" s="2380"/>
      <c r="H98" s="2361"/>
      <c r="I98" s="2364"/>
      <c r="J98" s="2367"/>
      <c r="K98" s="2370" t="s">
        <v>400</v>
      </c>
      <c r="L98" s="2361"/>
      <c r="M98" s="2364"/>
      <c r="N98" s="2367"/>
      <c r="O98" s="2370" t="s">
        <v>400</v>
      </c>
      <c r="P98" s="2361"/>
      <c r="Q98" s="2358"/>
      <c r="R98" s="2358"/>
      <c r="S98" s="2358"/>
      <c r="T98" s="2358"/>
      <c r="U98" s="2358"/>
      <c r="V98" s="2358"/>
      <c r="W98" s="2358"/>
      <c r="X98" s="2358"/>
      <c r="Y98" s="2364"/>
      <c r="Z98" s="2383" t="s">
        <v>377</v>
      </c>
      <c r="AA98" s="45" t="s">
        <v>730</v>
      </c>
      <c r="AC98" s="2355" t="str">
        <f t="shared" ref="AC98" si="29">IF(ISERROR(VLOOKUP(C98,$AD$6:$AE$27,2,0))=TRUE,"",VLOOKUP(C98,$AD$6:$AE$27,2,0))</f>
        <v/>
      </c>
      <c r="AD98" s="11"/>
      <c r="AE98" s="11"/>
    </row>
    <row r="99" spans="1:31" s="13" customFormat="1">
      <c r="A99" s="2374"/>
      <c r="B99" s="2377"/>
      <c r="C99" s="2377"/>
      <c r="D99" s="2377"/>
      <c r="E99" s="46" t="s">
        <v>620</v>
      </c>
      <c r="F99" s="47"/>
      <c r="G99" s="2381"/>
      <c r="H99" s="2362"/>
      <c r="I99" s="2365"/>
      <c r="J99" s="2368"/>
      <c r="K99" s="2371"/>
      <c r="L99" s="2362"/>
      <c r="M99" s="2365"/>
      <c r="N99" s="2368"/>
      <c r="O99" s="2371"/>
      <c r="P99" s="2362"/>
      <c r="Q99" s="2359"/>
      <c r="R99" s="2359"/>
      <c r="S99" s="2359"/>
      <c r="T99" s="2359"/>
      <c r="U99" s="2359"/>
      <c r="V99" s="2359"/>
      <c r="W99" s="2359"/>
      <c r="X99" s="2359"/>
      <c r="Y99" s="2365"/>
      <c r="Z99" s="2384"/>
      <c r="AA99" s="48" t="s">
        <v>581</v>
      </c>
      <c r="AC99" s="2356"/>
      <c r="AD99" s="11"/>
      <c r="AE99" s="11"/>
    </row>
    <row r="100" spans="1:31" s="13" customFormat="1">
      <c r="A100" s="2375"/>
      <c r="B100" s="2378"/>
      <c r="C100" s="2378"/>
      <c r="D100" s="2378"/>
      <c r="E100" s="49" t="s">
        <v>621</v>
      </c>
      <c r="F100" s="50"/>
      <c r="G100" s="2382"/>
      <c r="H100" s="2363"/>
      <c r="I100" s="2366"/>
      <c r="J100" s="2369"/>
      <c r="K100" s="2372"/>
      <c r="L100" s="2363"/>
      <c r="M100" s="2366"/>
      <c r="N100" s="2369"/>
      <c r="O100" s="2372"/>
      <c r="P100" s="2363"/>
      <c r="Q100" s="2360"/>
      <c r="R100" s="2360"/>
      <c r="S100" s="2360"/>
      <c r="T100" s="2360"/>
      <c r="U100" s="2360"/>
      <c r="V100" s="2360"/>
      <c r="W100" s="2360"/>
      <c r="X100" s="2360"/>
      <c r="Y100" s="2366"/>
      <c r="Z100" s="2385"/>
      <c r="AA100" s="51" t="s">
        <v>731</v>
      </c>
      <c r="AC100" s="2357"/>
      <c r="AD100" s="11"/>
      <c r="AE100" s="11"/>
    </row>
    <row r="101" spans="1:31" s="13" customFormat="1">
      <c r="A101" s="2373">
        <v>33</v>
      </c>
      <c r="B101" s="2376"/>
      <c r="C101" s="2376"/>
      <c r="D101" s="2379"/>
      <c r="E101" s="43" t="s">
        <v>619</v>
      </c>
      <c r="F101" s="44"/>
      <c r="G101" s="2380"/>
      <c r="H101" s="2361"/>
      <c r="I101" s="2364"/>
      <c r="J101" s="2367"/>
      <c r="K101" s="2370" t="s">
        <v>400</v>
      </c>
      <c r="L101" s="2361"/>
      <c r="M101" s="2364"/>
      <c r="N101" s="2367"/>
      <c r="O101" s="2370" t="s">
        <v>400</v>
      </c>
      <c r="P101" s="2361"/>
      <c r="Q101" s="2358"/>
      <c r="R101" s="2358"/>
      <c r="S101" s="2358"/>
      <c r="T101" s="2358"/>
      <c r="U101" s="2358"/>
      <c r="V101" s="2358"/>
      <c r="W101" s="2358"/>
      <c r="X101" s="2358"/>
      <c r="Y101" s="2364"/>
      <c r="Z101" s="2383" t="s">
        <v>377</v>
      </c>
      <c r="AA101" s="45" t="s">
        <v>730</v>
      </c>
      <c r="AC101" s="2355" t="str">
        <f t="shared" ref="AC101" si="30">IF(ISERROR(VLOOKUP(C101,$AD$6:$AE$27,2,0))=TRUE,"",VLOOKUP(C101,$AD$6:$AE$27,2,0))</f>
        <v/>
      </c>
      <c r="AD101" s="11"/>
      <c r="AE101" s="11"/>
    </row>
    <row r="102" spans="1:31" s="13" customFormat="1">
      <c r="A102" s="2374"/>
      <c r="B102" s="2377"/>
      <c r="C102" s="2377"/>
      <c r="D102" s="2377"/>
      <c r="E102" s="46" t="s">
        <v>620</v>
      </c>
      <c r="F102" s="47"/>
      <c r="G102" s="2381"/>
      <c r="H102" s="2362"/>
      <c r="I102" s="2365"/>
      <c r="J102" s="2368"/>
      <c r="K102" s="2371"/>
      <c r="L102" s="2362"/>
      <c r="M102" s="2365"/>
      <c r="N102" s="2368"/>
      <c r="O102" s="2371"/>
      <c r="P102" s="2362"/>
      <c r="Q102" s="2359"/>
      <c r="R102" s="2359"/>
      <c r="S102" s="2359"/>
      <c r="T102" s="2359"/>
      <c r="U102" s="2359"/>
      <c r="V102" s="2359"/>
      <c r="W102" s="2359"/>
      <c r="X102" s="2359"/>
      <c r="Y102" s="2365"/>
      <c r="Z102" s="2384"/>
      <c r="AA102" s="48" t="s">
        <v>581</v>
      </c>
      <c r="AC102" s="2356"/>
      <c r="AD102" s="11"/>
      <c r="AE102" s="11"/>
    </row>
    <row r="103" spans="1:31" s="13" customFormat="1">
      <c r="A103" s="2375"/>
      <c r="B103" s="2378"/>
      <c r="C103" s="2378"/>
      <c r="D103" s="2378"/>
      <c r="E103" s="49" t="s">
        <v>621</v>
      </c>
      <c r="F103" s="50"/>
      <c r="G103" s="2382"/>
      <c r="H103" s="2363"/>
      <c r="I103" s="2366"/>
      <c r="J103" s="2369"/>
      <c r="K103" s="2372"/>
      <c r="L103" s="2363"/>
      <c r="M103" s="2366"/>
      <c r="N103" s="2369"/>
      <c r="O103" s="2372"/>
      <c r="P103" s="2363"/>
      <c r="Q103" s="2360"/>
      <c r="R103" s="2360"/>
      <c r="S103" s="2360"/>
      <c r="T103" s="2360"/>
      <c r="U103" s="2360"/>
      <c r="V103" s="2360"/>
      <c r="W103" s="2360"/>
      <c r="X103" s="2360"/>
      <c r="Y103" s="2366"/>
      <c r="Z103" s="2385"/>
      <c r="AA103" s="51" t="s">
        <v>731</v>
      </c>
      <c r="AC103" s="2357"/>
      <c r="AD103" s="11"/>
      <c r="AE103" s="11"/>
    </row>
    <row r="104" spans="1:31" s="13" customFormat="1">
      <c r="A104" s="2373">
        <v>34</v>
      </c>
      <c r="B104" s="2376"/>
      <c r="C104" s="2376"/>
      <c r="D104" s="2379"/>
      <c r="E104" s="43" t="s">
        <v>619</v>
      </c>
      <c r="F104" s="44"/>
      <c r="G104" s="2380"/>
      <c r="H104" s="2361"/>
      <c r="I104" s="2364"/>
      <c r="J104" s="2367"/>
      <c r="K104" s="2370" t="s">
        <v>400</v>
      </c>
      <c r="L104" s="2361"/>
      <c r="M104" s="2364"/>
      <c r="N104" s="2367"/>
      <c r="O104" s="2370" t="s">
        <v>400</v>
      </c>
      <c r="P104" s="2361"/>
      <c r="Q104" s="2358"/>
      <c r="R104" s="2358"/>
      <c r="S104" s="2358"/>
      <c r="T104" s="2358"/>
      <c r="U104" s="2358"/>
      <c r="V104" s="2358"/>
      <c r="W104" s="2358"/>
      <c r="X104" s="2358"/>
      <c r="Y104" s="2364"/>
      <c r="Z104" s="2383" t="s">
        <v>377</v>
      </c>
      <c r="AA104" s="45" t="s">
        <v>730</v>
      </c>
      <c r="AC104" s="2355" t="str">
        <f t="shared" ref="AC104" si="31">IF(ISERROR(VLOOKUP(C104,$AD$6:$AE$27,2,0))=TRUE,"",VLOOKUP(C104,$AD$6:$AE$27,2,0))</f>
        <v/>
      </c>
      <c r="AD104" s="11"/>
      <c r="AE104" s="11"/>
    </row>
    <row r="105" spans="1:31" s="13" customFormat="1">
      <c r="A105" s="2374"/>
      <c r="B105" s="2377"/>
      <c r="C105" s="2377"/>
      <c r="D105" s="2377"/>
      <c r="E105" s="46" t="s">
        <v>620</v>
      </c>
      <c r="F105" s="47"/>
      <c r="G105" s="2381"/>
      <c r="H105" s="2362"/>
      <c r="I105" s="2365"/>
      <c r="J105" s="2368"/>
      <c r="K105" s="2371"/>
      <c r="L105" s="2362"/>
      <c r="M105" s="2365"/>
      <c r="N105" s="2368"/>
      <c r="O105" s="2371"/>
      <c r="P105" s="2362"/>
      <c r="Q105" s="2359"/>
      <c r="R105" s="2359"/>
      <c r="S105" s="2359"/>
      <c r="T105" s="2359"/>
      <c r="U105" s="2359"/>
      <c r="V105" s="2359"/>
      <c r="W105" s="2359"/>
      <c r="X105" s="2359"/>
      <c r="Y105" s="2365"/>
      <c r="Z105" s="2384"/>
      <c r="AA105" s="48" t="s">
        <v>581</v>
      </c>
      <c r="AC105" s="2356"/>
      <c r="AD105" s="11"/>
      <c r="AE105" s="11"/>
    </row>
    <row r="106" spans="1:31" s="13" customFormat="1">
      <c r="A106" s="2375"/>
      <c r="B106" s="2378"/>
      <c r="C106" s="2378"/>
      <c r="D106" s="2378"/>
      <c r="E106" s="49" t="s">
        <v>621</v>
      </c>
      <c r="F106" s="50"/>
      <c r="G106" s="2382"/>
      <c r="H106" s="2363"/>
      <c r="I106" s="2366"/>
      <c r="J106" s="2369"/>
      <c r="K106" s="2372"/>
      <c r="L106" s="2363"/>
      <c r="M106" s="2366"/>
      <c r="N106" s="2369"/>
      <c r="O106" s="2372"/>
      <c r="P106" s="2363"/>
      <c r="Q106" s="2360"/>
      <c r="R106" s="2360"/>
      <c r="S106" s="2360"/>
      <c r="T106" s="2360"/>
      <c r="U106" s="2360"/>
      <c r="V106" s="2360"/>
      <c r="W106" s="2360"/>
      <c r="X106" s="2360"/>
      <c r="Y106" s="2366"/>
      <c r="Z106" s="2385"/>
      <c r="AA106" s="51" t="s">
        <v>731</v>
      </c>
      <c r="AC106" s="2357"/>
      <c r="AD106" s="11"/>
      <c r="AE106" s="11"/>
    </row>
    <row r="107" spans="1:31" s="13" customFormat="1">
      <c r="A107" s="2373">
        <v>35</v>
      </c>
      <c r="B107" s="2376"/>
      <c r="C107" s="2376"/>
      <c r="D107" s="2379"/>
      <c r="E107" s="43" t="s">
        <v>619</v>
      </c>
      <c r="F107" s="44"/>
      <c r="G107" s="2380"/>
      <c r="H107" s="2361"/>
      <c r="I107" s="2364"/>
      <c r="J107" s="2367"/>
      <c r="K107" s="2370" t="s">
        <v>400</v>
      </c>
      <c r="L107" s="2361"/>
      <c r="M107" s="2364"/>
      <c r="N107" s="2367"/>
      <c r="O107" s="2370" t="s">
        <v>400</v>
      </c>
      <c r="P107" s="2361"/>
      <c r="Q107" s="2358"/>
      <c r="R107" s="2358"/>
      <c r="S107" s="2358"/>
      <c r="T107" s="2358"/>
      <c r="U107" s="2358"/>
      <c r="V107" s="2358"/>
      <c r="W107" s="2358"/>
      <c r="X107" s="2358"/>
      <c r="Y107" s="2364"/>
      <c r="Z107" s="2383" t="s">
        <v>377</v>
      </c>
      <c r="AA107" s="45" t="s">
        <v>730</v>
      </c>
      <c r="AC107" s="2355" t="str">
        <f t="shared" ref="AC107" si="32">IF(ISERROR(VLOOKUP(C107,$AD$6:$AE$27,2,0))=TRUE,"",VLOOKUP(C107,$AD$6:$AE$27,2,0))</f>
        <v/>
      </c>
      <c r="AD107" s="11"/>
      <c r="AE107" s="11"/>
    </row>
    <row r="108" spans="1:31" s="13" customFormat="1">
      <c r="A108" s="2374"/>
      <c r="B108" s="2377"/>
      <c r="C108" s="2377"/>
      <c r="D108" s="2377"/>
      <c r="E108" s="46" t="s">
        <v>620</v>
      </c>
      <c r="F108" s="47"/>
      <c r="G108" s="2381"/>
      <c r="H108" s="2362"/>
      <c r="I108" s="2365"/>
      <c r="J108" s="2368"/>
      <c r="K108" s="2371"/>
      <c r="L108" s="2362"/>
      <c r="M108" s="2365"/>
      <c r="N108" s="2368"/>
      <c r="O108" s="2371"/>
      <c r="P108" s="2362"/>
      <c r="Q108" s="2359"/>
      <c r="R108" s="2359"/>
      <c r="S108" s="2359"/>
      <c r="T108" s="2359"/>
      <c r="U108" s="2359"/>
      <c r="V108" s="2359"/>
      <c r="W108" s="2359"/>
      <c r="X108" s="2359"/>
      <c r="Y108" s="2365"/>
      <c r="Z108" s="2384"/>
      <c r="AA108" s="48" t="s">
        <v>581</v>
      </c>
      <c r="AC108" s="2356"/>
      <c r="AD108" s="11"/>
      <c r="AE108" s="11"/>
    </row>
    <row r="109" spans="1:31" s="13" customFormat="1">
      <c r="A109" s="2375"/>
      <c r="B109" s="2378"/>
      <c r="C109" s="2378"/>
      <c r="D109" s="2378"/>
      <c r="E109" s="49" t="s">
        <v>621</v>
      </c>
      <c r="F109" s="50"/>
      <c r="G109" s="2382"/>
      <c r="H109" s="2363"/>
      <c r="I109" s="2366"/>
      <c r="J109" s="2369"/>
      <c r="K109" s="2372"/>
      <c r="L109" s="2363"/>
      <c r="M109" s="2366"/>
      <c r="N109" s="2369"/>
      <c r="O109" s="2372"/>
      <c r="P109" s="2363"/>
      <c r="Q109" s="2360"/>
      <c r="R109" s="2360"/>
      <c r="S109" s="2360"/>
      <c r="T109" s="2360"/>
      <c r="U109" s="2360"/>
      <c r="V109" s="2360"/>
      <c r="W109" s="2360"/>
      <c r="X109" s="2360"/>
      <c r="Y109" s="2366"/>
      <c r="Z109" s="2385"/>
      <c r="AA109" s="51" t="s">
        <v>731</v>
      </c>
      <c r="AC109" s="2357"/>
      <c r="AD109" s="11"/>
      <c r="AE109" s="11"/>
    </row>
    <row r="110" spans="1:31" s="13" customFormat="1">
      <c r="A110" s="2373">
        <v>36</v>
      </c>
      <c r="B110" s="2376"/>
      <c r="C110" s="2376"/>
      <c r="D110" s="2379"/>
      <c r="E110" s="43" t="s">
        <v>619</v>
      </c>
      <c r="F110" s="44"/>
      <c r="G110" s="2380"/>
      <c r="H110" s="2361"/>
      <c r="I110" s="2364"/>
      <c r="J110" s="2367"/>
      <c r="K110" s="2370" t="s">
        <v>400</v>
      </c>
      <c r="L110" s="2361"/>
      <c r="M110" s="2364"/>
      <c r="N110" s="2367"/>
      <c r="O110" s="2370" t="s">
        <v>400</v>
      </c>
      <c r="P110" s="2361"/>
      <c r="Q110" s="2358"/>
      <c r="R110" s="2358"/>
      <c r="S110" s="2358"/>
      <c r="T110" s="2358"/>
      <c r="U110" s="2358"/>
      <c r="V110" s="2358"/>
      <c r="W110" s="2358"/>
      <c r="X110" s="2358"/>
      <c r="Y110" s="2364"/>
      <c r="Z110" s="2383" t="s">
        <v>377</v>
      </c>
      <c r="AA110" s="45" t="s">
        <v>730</v>
      </c>
      <c r="AC110" s="2355" t="str">
        <f t="shared" ref="AC110" si="33">IF(ISERROR(VLOOKUP(C110,$AD$6:$AE$27,2,0))=TRUE,"",VLOOKUP(C110,$AD$6:$AE$27,2,0))</f>
        <v/>
      </c>
      <c r="AD110" s="11"/>
      <c r="AE110" s="11"/>
    </row>
    <row r="111" spans="1:31" s="13" customFormat="1">
      <c r="A111" s="2374"/>
      <c r="B111" s="2377"/>
      <c r="C111" s="2377"/>
      <c r="D111" s="2377"/>
      <c r="E111" s="46" t="s">
        <v>620</v>
      </c>
      <c r="F111" s="47"/>
      <c r="G111" s="2381"/>
      <c r="H111" s="2362"/>
      <c r="I111" s="2365"/>
      <c r="J111" s="2368"/>
      <c r="K111" s="2371"/>
      <c r="L111" s="2362"/>
      <c r="M111" s="2365"/>
      <c r="N111" s="2368"/>
      <c r="O111" s="2371"/>
      <c r="P111" s="2362"/>
      <c r="Q111" s="2359"/>
      <c r="R111" s="2359"/>
      <c r="S111" s="2359"/>
      <c r="T111" s="2359"/>
      <c r="U111" s="2359"/>
      <c r="V111" s="2359"/>
      <c r="W111" s="2359"/>
      <c r="X111" s="2359"/>
      <c r="Y111" s="2365"/>
      <c r="Z111" s="2384"/>
      <c r="AA111" s="48" t="s">
        <v>581</v>
      </c>
      <c r="AC111" s="2356"/>
      <c r="AD111" s="11"/>
      <c r="AE111" s="11"/>
    </row>
    <row r="112" spans="1:31" s="13" customFormat="1">
      <c r="A112" s="2375"/>
      <c r="B112" s="2378"/>
      <c r="C112" s="2378"/>
      <c r="D112" s="2378"/>
      <c r="E112" s="49" t="s">
        <v>621</v>
      </c>
      <c r="F112" s="50"/>
      <c r="G112" s="2382"/>
      <c r="H112" s="2363"/>
      <c r="I112" s="2366"/>
      <c r="J112" s="2369"/>
      <c r="K112" s="2372"/>
      <c r="L112" s="2363"/>
      <c r="M112" s="2366"/>
      <c r="N112" s="2369"/>
      <c r="O112" s="2372"/>
      <c r="P112" s="2363"/>
      <c r="Q112" s="2360"/>
      <c r="R112" s="2360"/>
      <c r="S112" s="2360"/>
      <c r="T112" s="2360"/>
      <c r="U112" s="2360"/>
      <c r="V112" s="2360"/>
      <c r="W112" s="2360"/>
      <c r="X112" s="2360"/>
      <c r="Y112" s="2366"/>
      <c r="Z112" s="2385"/>
      <c r="AA112" s="51" t="s">
        <v>731</v>
      </c>
      <c r="AC112" s="2357"/>
      <c r="AD112" s="11"/>
      <c r="AE112" s="11"/>
    </row>
    <row r="113" spans="1:31" s="13" customFormat="1">
      <c r="A113" s="2373">
        <v>37</v>
      </c>
      <c r="B113" s="2376"/>
      <c r="C113" s="2376"/>
      <c r="D113" s="2379"/>
      <c r="E113" s="43" t="s">
        <v>619</v>
      </c>
      <c r="F113" s="44"/>
      <c r="G113" s="2380"/>
      <c r="H113" s="2361"/>
      <c r="I113" s="2364"/>
      <c r="J113" s="2367"/>
      <c r="K113" s="2370" t="s">
        <v>400</v>
      </c>
      <c r="L113" s="2361"/>
      <c r="M113" s="2364"/>
      <c r="N113" s="2367"/>
      <c r="O113" s="2370" t="s">
        <v>400</v>
      </c>
      <c r="P113" s="2361"/>
      <c r="Q113" s="2358"/>
      <c r="R113" s="2358"/>
      <c r="S113" s="2358"/>
      <c r="T113" s="2358"/>
      <c r="U113" s="2358"/>
      <c r="V113" s="2358"/>
      <c r="W113" s="2358"/>
      <c r="X113" s="2358"/>
      <c r="Y113" s="2364"/>
      <c r="Z113" s="2383" t="s">
        <v>377</v>
      </c>
      <c r="AA113" s="45" t="s">
        <v>730</v>
      </c>
      <c r="AC113" s="2355" t="str">
        <f t="shared" ref="AC113" si="34">IF(ISERROR(VLOOKUP(C113,$AD$6:$AE$27,2,0))=TRUE,"",VLOOKUP(C113,$AD$6:$AE$27,2,0))</f>
        <v/>
      </c>
      <c r="AD113" s="11"/>
      <c r="AE113" s="11"/>
    </row>
    <row r="114" spans="1:31" s="13" customFormat="1">
      <c r="A114" s="2374"/>
      <c r="B114" s="2377"/>
      <c r="C114" s="2377"/>
      <c r="D114" s="2377"/>
      <c r="E114" s="46" t="s">
        <v>620</v>
      </c>
      <c r="F114" s="47"/>
      <c r="G114" s="2381"/>
      <c r="H114" s="2362"/>
      <c r="I114" s="2365"/>
      <c r="J114" s="2368"/>
      <c r="K114" s="2371"/>
      <c r="L114" s="2362"/>
      <c r="M114" s="2365"/>
      <c r="N114" s="2368"/>
      <c r="O114" s="2371"/>
      <c r="P114" s="2362"/>
      <c r="Q114" s="2359"/>
      <c r="R114" s="2359"/>
      <c r="S114" s="2359"/>
      <c r="T114" s="2359"/>
      <c r="U114" s="2359"/>
      <c r="V114" s="2359"/>
      <c r="W114" s="2359"/>
      <c r="X114" s="2359"/>
      <c r="Y114" s="2365"/>
      <c r="Z114" s="2384"/>
      <c r="AA114" s="48" t="s">
        <v>581</v>
      </c>
      <c r="AC114" s="2356"/>
      <c r="AD114" s="11"/>
      <c r="AE114" s="11"/>
    </row>
    <row r="115" spans="1:31" s="13" customFormat="1">
      <c r="A115" s="2375"/>
      <c r="B115" s="2378"/>
      <c r="C115" s="2378"/>
      <c r="D115" s="2378"/>
      <c r="E115" s="49" t="s">
        <v>621</v>
      </c>
      <c r="F115" s="50"/>
      <c r="G115" s="2382"/>
      <c r="H115" s="2363"/>
      <c r="I115" s="2366"/>
      <c r="J115" s="2369"/>
      <c r="K115" s="2372"/>
      <c r="L115" s="2363"/>
      <c r="M115" s="2366"/>
      <c r="N115" s="2369"/>
      <c r="O115" s="2372"/>
      <c r="P115" s="2363"/>
      <c r="Q115" s="2360"/>
      <c r="R115" s="2360"/>
      <c r="S115" s="2360"/>
      <c r="T115" s="2360"/>
      <c r="U115" s="2360"/>
      <c r="V115" s="2360"/>
      <c r="W115" s="2360"/>
      <c r="X115" s="2360"/>
      <c r="Y115" s="2366"/>
      <c r="Z115" s="2385"/>
      <c r="AA115" s="51" t="s">
        <v>731</v>
      </c>
      <c r="AC115" s="2357"/>
      <c r="AD115" s="11"/>
      <c r="AE115" s="11"/>
    </row>
    <row r="116" spans="1:31" s="13" customFormat="1">
      <c r="A116" s="2373">
        <v>38</v>
      </c>
      <c r="B116" s="2376"/>
      <c r="C116" s="2376"/>
      <c r="D116" s="2379"/>
      <c r="E116" s="43" t="s">
        <v>619</v>
      </c>
      <c r="F116" s="44"/>
      <c r="G116" s="2380"/>
      <c r="H116" s="2361"/>
      <c r="I116" s="2364"/>
      <c r="J116" s="2367"/>
      <c r="K116" s="2370" t="s">
        <v>400</v>
      </c>
      <c r="L116" s="2361"/>
      <c r="M116" s="2364"/>
      <c r="N116" s="2367"/>
      <c r="O116" s="2370" t="s">
        <v>400</v>
      </c>
      <c r="P116" s="2361"/>
      <c r="Q116" s="2358"/>
      <c r="R116" s="2358"/>
      <c r="S116" s="2358"/>
      <c r="T116" s="2358"/>
      <c r="U116" s="2358"/>
      <c r="V116" s="2358"/>
      <c r="W116" s="2358"/>
      <c r="X116" s="2358"/>
      <c r="Y116" s="2364"/>
      <c r="Z116" s="2383" t="s">
        <v>377</v>
      </c>
      <c r="AA116" s="45" t="s">
        <v>730</v>
      </c>
      <c r="AC116" s="2355" t="str">
        <f t="shared" ref="AC116" si="35">IF(ISERROR(VLOOKUP(C116,$AD$6:$AE$27,2,0))=TRUE,"",VLOOKUP(C116,$AD$6:$AE$27,2,0))</f>
        <v/>
      </c>
      <c r="AD116" s="11"/>
      <c r="AE116" s="11"/>
    </row>
    <row r="117" spans="1:31" s="13" customFormat="1">
      <c r="A117" s="2374"/>
      <c r="B117" s="2377"/>
      <c r="C117" s="2377"/>
      <c r="D117" s="2377"/>
      <c r="E117" s="46" t="s">
        <v>620</v>
      </c>
      <c r="F117" s="47"/>
      <c r="G117" s="2381"/>
      <c r="H117" s="2362"/>
      <c r="I117" s="2365"/>
      <c r="J117" s="2368"/>
      <c r="K117" s="2371"/>
      <c r="L117" s="2362"/>
      <c r="M117" s="2365"/>
      <c r="N117" s="2368"/>
      <c r="O117" s="2371"/>
      <c r="P117" s="2362"/>
      <c r="Q117" s="2359"/>
      <c r="R117" s="2359"/>
      <c r="S117" s="2359"/>
      <c r="T117" s="2359"/>
      <c r="U117" s="2359"/>
      <c r="V117" s="2359"/>
      <c r="W117" s="2359"/>
      <c r="X117" s="2359"/>
      <c r="Y117" s="2365"/>
      <c r="Z117" s="2384"/>
      <c r="AA117" s="48" t="s">
        <v>581</v>
      </c>
      <c r="AC117" s="2356"/>
      <c r="AD117" s="11"/>
      <c r="AE117" s="11"/>
    </row>
    <row r="118" spans="1:31" s="13" customFormat="1">
      <c r="A118" s="2375"/>
      <c r="B118" s="2378"/>
      <c r="C118" s="2378"/>
      <c r="D118" s="2378"/>
      <c r="E118" s="49" t="s">
        <v>621</v>
      </c>
      <c r="F118" s="50"/>
      <c r="G118" s="2382"/>
      <c r="H118" s="2363"/>
      <c r="I118" s="2366"/>
      <c r="J118" s="2369"/>
      <c r="K118" s="2372"/>
      <c r="L118" s="2363"/>
      <c r="M118" s="2366"/>
      <c r="N118" s="2369"/>
      <c r="O118" s="2372"/>
      <c r="P118" s="2363"/>
      <c r="Q118" s="2360"/>
      <c r="R118" s="2360"/>
      <c r="S118" s="2360"/>
      <c r="T118" s="2360"/>
      <c r="U118" s="2360"/>
      <c r="V118" s="2360"/>
      <c r="W118" s="2360"/>
      <c r="X118" s="2360"/>
      <c r="Y118" s="2366"/>
      <c r="Z118" s="2385"/>
      <c r="AA118" s="51" t="s">
        <v>731</v>
      </c>
      <c r="AC118" s="2357"/>
      <c r="AD118" s="11"/>
      <c r="AE118" s="11"/>
    </row>
    <row r="119" spans="1:31" s="13" customFormat="1">
      <c r="A119" s="2373">
        <v>39</v>
      </c>
      <c r="B119" s="2376"/>
      <c r="C119" s="2376"/>
      <c r="D119" s="2379"/>
      <c r="E119" s="43" t="s">
        <v>619</v>
      </c>
      <c r="F119" s="44"/>
      <c r="G119" s="2380"/>
      <c r="H119" s="2361"/>
      <c r="I119" s="2364"/>
      <c r="J119" s="2367"/>
      <c r="K119" s="2370" t="s">
        <v>400</v>
      </c>
      <c r="L119" s="2361"/>
      <c r="M119" s="2364"/>
      <c r="N119" s="2367"/>
      <c r="O119" s="2370" t="s">
        <v>400</v>
      </c>
      <c r="P119" s="2361"/>
      <c r="Q119" s="2358"/>
      <c r="R119" s="2358"/>
      <c r="S119" s="2358"/>
      <c r="T119" s="2358"/>
      <c r="U119" s="2358"/>
      <c r="V119" s="2358"/>
      <c r="W119" s="2358"/>
      <c r="X119" s="2358"/>
      <c r="Y119" s="2364"/>
      <c r="Z119" s="2383" t="s">
        <v>377</v>
      </c>
      <c r="AA119" s="45" t="s">
        <v>730</v>
      </c>
      <c r="AC119" s="2355" t="str">
        <f t="shared" ref="AC119" si="36">IF(ISERROR(VLOOKUP(C119,$AD$6:$AE$27,2,0))=TRUE,"",VLOOKUP(C119,$AD$6:$AE$27,2,0))</f>
        <v/>
      </c>
      <c r="AD119" s="11"/>
      <c r="AE119" s="11"/>
    </row>
    <row r="120" spans="1:31" s="13" customFormat="1">
      <c r="A120" s="2374"/>
      <c r="B120" s="2377"/>
      <c r="C120" s="2377"/>
      <c r="D120" s="2377"/>
      <c r="E120" s="46" t="s">
        <v>620</v>
      </c>
      <c r="F120" s="47"/>
      <c r="G120" s="2381"/>
      <c r="H120" s="2362"/>
      <c r="I120" s="2365"/>
      <c r="J120" s="2368"/>
      <c r="K120" s="2371"/>
      <c r="L120" s="2362"/>
      <c r="M120" s="2365"/>
      <c r="N120" s="2368"/>
      <c r="O120" s="2371"/>
      <c r="P120" s="2362"/>
      <c r="Q120" s="2359"/>
      <c r="R120" s="2359"/>
      <c r="S120" s="2359"/>
      <c r="T120" s="2359"/>
      <c r="U120" s="2359"/>
      <c r="V120" s="2359"/>
      <c r="W120" s="2359"/>
      <c r="X120" s="2359"/>
      <c r="Y120" s="2365"/>
      <c r="Z120" s="2384"/>
      <c r="AA120" s="48" t="s">
        <v>581</v>
      </c>
      <c r="AC120" s="2356"/>
      <c r="AD120" s="11"/>
      <c r="AE120" s="11"/>
    </row>
    <row r="121" spans="1:31" s="13" customFormat="1">
      <c r="A121" s="2375"/>
      <c r="B121" s="2378"/>
      <c r="C121" s="2378"/>
      <c r="D121" s="2378"/>
      <c r="E121" s="49" t="s">
        <v>621</v>
      </c>
      <c r="F121" s="50"/>
      <c r="G121" s="2382"/>
      <c r="H121" s="2363"/>
      <c r="I121" s="2366"/>
      <c r="J121" s="2369"/>
      <c r="K121" s="2372"/>
      <c r="L121" s="2363"/>
      <c r="M121" s="2366"/>
      <c r="N121" s="2369"/>
      <c r="O121" s="2372"/>
      <c r="P121" s="2363"/>
      <c r="Q121" s="2360"/>
      <c r="R121" s="2360"/>
      <c r="S121" s="2360"/>
      <c r="T121" s="2360"/>
      <c r="U121" s="2360"/>
      <c r="V121" s="2360"/>
      <c r="W121" s="2360"/>
      <c r="X121" s="2360"/>
      <c r="Y121" s="2366"/>
      <c r="Z121" s="2385"/>
      <c r="AA121" s="51" t="s">
        <v>731</v>
      </c>
      <c r="AC121" s="2357"/>
      <c r="AD121" s="11"/>
      <c r="AE121" s="11"/>
    </row>
    <row r="122" spans="1:31" s="13" customFormat="1">
      <c r="A122" s="2373">
        <v>40</v>
      </c>
      <c r="B122" s="2376"/>
      <c r="C122" s="2376"/>
      <c r="D122" s="2379"/>
      <c r="E122" s="43" t="s">
        <v>619</v>
      </c>
      <c r="F122" s="44"/>
      <c r="G122" s="2380"/>
      <c r="H122" s="2361"/>
      <c r="I122" s="2364"/>
      <c r="J122" s="2367"/>
      <c r="K122" s="2370" t="s">
        <v>400</v>
      </c>
      <c r="L122" s="2361"/>
      <c r="M122" s="2364"/>
      <c r="N122" s="2367"/>
      <c r="O122" s="2370" t="s">
        <v>400</v>
      </c>
      <c r="P122" s="2361"/>
      <c r="Q122" s="2358"/>
      <c r="R122" s="2358"/>
      <c r="S122" s="2358"/>
      <c r="T122" s="2358"/>
      <c r="U122" s="2358"/>
      <c r="V122" s="2358"/>
      <c r="W122" s="2358"/>
      <c r="X122" s="2358"/>
      <c r="Y122" s="2364"/>
      <c r="Z122" s="2383" t="s">
        <v>377</v>
      </c>
      <c r="AA122" s="45" t="s">
        <v>730</v>
      </c>
      <c r="AC122" s="2355" t="str">
        <f t="shared" ref="AC122" si="37">IF(ISERROR(VLOOKUP(C122,$AD$6:$AE$27,2,0))=TRUE,"",VLOOKUP(C122,$AD$6:$AE$27,2,0))</f>
        <v/>
      </c>
      <c r="AD122" s="11"/>
      <c r="AE122" s="11"/>
    </row>
    <row r="123" spans="1:31" s="13" customFormat="1">
      <c r="A123" s="2374"/>
      <c r="B123" s="2377"/>
      <c r="C123" s="2377"/>
      <c r="D123" s="2377"/>
      <c r="E123" s="46" t="s">
        <v>620</v>
      </c>
      <c r="F123" s="47"/>
      <c r="G123" s="2381"/>
      <c r="H123" s="2362"/>
      <c r="I123" s="2365"/>
      <c r="J123" s="2368"/>
      <c r="K123" s="2371"/>
      <c r="L123" s="2362"/>
      <c r="M123" s="2365"/>
      <c r="N123" s="2368"/>
      <c r="O123" s="2371"/>
      <c r="P123" s="2362"/>
      <c r="Q123" s="2359"/>
      <c r="R123" s="2359"/>
      <c r="S123" s="2359"/>
      <c r="T123" s="2359"/>
      <c r="U123" s="2359"/>
      <c r="V123" s="2359"/>
      <c r="W123" s="2359"/>
      <c r="X123" s="2359"/>
      <c r="Y123" s="2365"/>
      <c r="Z123" s="2384"/>
      <c r="AA123" s="48" t="s">
        <v>581</v>
      </c>
      <c r="AC123" s="2356"/>
      <c r="AD123" s="11"/>
      <c r="AE123" s="11"/>
    </row>
    <row r="124" spans="1:31" s="13" customFormat="1">
      <c r="A124" s="2375"/>
      <c r="B124" s="2378"/>
      <c r="C124" s="2378"/>
      <c r="D124" s="2378"/>
      <c r="E124" s="49" t="s">
        <v>621</v>
      </c>
      <c r="F124" s="50"/>
      <c r="G124" s="2382"/>
      <c r="H124" s="2363"/>
      <c r="I124" s="2366"/>
      <c r="J124" s="2369"/>
      <c r="K124" s="2372"/>
      <c r="L124" s="2363"/>
      <c r="M124" s="2366"/>
      <c r="N124" s="2369"/>
      <c r="O124" s="2372"/>
      <c r="P124" s="2363"/>
      <c r="Q124" s="2360"/>
      <c r="R124" s="2360"/>
      <c r="S124" s="2360"/>
      <c r="T124" s="2360"/>
      <c r="U124" s="2360"/>
      <c r="V124" s="2360"/>
      <c r="W124" s="2360"/>
      <c r="X124" s="2360"/>
      <c r="Y124" s="2366"/>
      <c r="Z124" s="2385"/>
      <c r="AA124" s="51" t="s">
        <v>731</v>
      </c>
      <c r="AC124" s="2357"/>
      <c r="AD124" s="11"/>
      <c r="AE124" s="11"/>
    </row>
    <row r="125" spans="1:31" s="13" customFormat="1">
      <c r="A125" s="2373">
        <v>41</v>
      </c>
      <c r="B125" s="2376"/>
      <c r="C125" s="2376"/>
      <c r="D125" s="2379"/>
      <c r="E125" s="43" t="s">
        <v>619</v>
      </c>
      <c r="F125" s="44"/>
      <c r="G125" s="2380"/>
      <c r="H125" s="2361"/>
      <c r="I125" s="2364"/>
      <c r="J125" s="2367"/>
      <c r="K125" s="2370" t="s">
        <v>400</v>
      </c>
      <c r="L125" s="2361"/>
      <c r="M125" s="2364"/>
      <c r="N125" s="2367"/>
      <c r="O125" s="2370" t="s">
        <v>400</v>
      </c>
      <c r="P125" s="2361"/>
      <c r="Q125" s="2358"/>
      <c r="R125" s="2358"/>
      <c r="S125" s="2358"/>
      <c r="T125" s="2358"/>
      <c r="U125" s="2358"/>
      <c r="V125" s="2358"/>
      <c r="W125" s="2358"/>
      <c r="X125" s="2358"/>
      <c r="Y125" s="2364"/>
      <c r="Z125" s="2383" t="s">
        <v>377</v>
      </c>
      <c r="AA125" s="45" t="s">
        <v>730</v>
      </c>
      <c r="AC125" s="2355" t="str">
        <f t="shared" ref="AC125" si="38">IF(ISERROR(VLOOKUP(C125,$AD$6:$AE$27,2,0))=TRUE,"",VLOOKUP(C125,$AD$6:$AE$27,2,0))</f>
        <v/>
      </c>
      <c r="AD125" s="11"/>
      <c r="AE125" s="11"/>
    </row>
    <row r="126" spans="1:31" s="13" customFormat="1">
      <c r="A126" s="2374"/>
      <c r="B126" s="2377"/>
      <c r="C126" s="2377"/>
      <c r="D126" s="2377"/>
      <c r="E126" s="46" t="s">
        <v>620</v>
      </c>
      <c r="F126" s="47"/>
      <c r="G126" s="2381"/>
      <c r="H126" s="2362"/>
      <c r="I126" s="2365"/>
      <c r="J126" s="2368"/>
      <c r="K126" s="2371"/>
      <c r="L126" s="2362"/>
      <c r="M126" s="2365"/>
      <c r="N126" s="2368"/>
      <c r="O126" s="2371"/>
      <c r="P126" s="2362"/>
      <c r="Q126" s="2359"/>
      <c r="R126" s="2359"/>
      <c r="S126" s="2359"/>
      <c r="T126" s="2359"/>
      <c r="U126" s="2359"/>
      <c r="V126" s="2359"/>
      <c r="W126" s="2359"/>
      <c r="X126" s="2359"/>
      <c r="Y126" s="2365"/>
      <c r="Z126" s="2384"/>
      <c r="AA126" s="48" t="s">
        <v>581</v>
      </c>
      <c r="AC126" s="2356"/>
      <c r="AD126" s="11"/>
      <c r="AE126" s="11"/>
    </row>
    <row r="127" spans="1:31" s="13" customFormat="1">
      <c r="A127" s="2375"/>
      <c r="B127" s="2378"/>
      <c r="C127" s="2378"/>
      <c r="D127" s="2378"/>
      <c r="E127" s="49" t="s">
        <v>621</v>
      </c>
      <c r="F127" s="50"/>
      <c r="G127" s="2382"/>
      <c r="H127" s="2363"/>
      <c r="I127" s="2366"/>
      <c r="J127" s="2369"/>
      <c r="K127" s="2372"/>
      <c r="L127" s="2363"/>
      <c r="M127" s="2366"/>
      <c r="N127" s="2369"/>
      <c r="O127" s="2372"/>
      <c r="P127" s="2363"/>
      <c r="Q127" s="2360"/>
      <c r="R127" s="2360"/>
      <c r="S127" s="2360"/>
      <c r="T127" s="2360"/>
      <c r="U127" s="2360"/>
      <c r="V127" s="2360"/>
      <c r="W127" s="2360"/>
      <c r="X127" s="2360"/>
      <c r="Y127" s="2366"/>
      <c r="Z127" s="2385"/>
      <c r="AA127" s="51" t="s">
        <v>731</v>
      </c>
      <c r="AC127" s="2357"/>
      <c r="AD127" s="11"/>
      <c r="AE127" s="11"/>
    </row>
    <row r="128" spans="1:31" s="13" customFormat="1">
      <c r="A128" s="2373">
        <v>42</v>
      </c>
      <c r="B128" s="2376"/>
      <c r="C128" s="2376"/>
      <c r="D128" s="2379"/>
      <c r="E128" s="43" t="s">
        <v>619</v>
      </c>
      <c r="F128" s="44"/>
      <c r="G128" s="2380"/>
      <c r="H128" s="2361"/>
      <c r="I128" s="2364"/>
      <c r="J128" s="2367"/>
      <c r="K128" s="2370" t="s">
        <v>400</v>
      </c>
      <c r="L128" s="2361"/>
      <c r="M128" s="2364"/>
      <c r="N128" s="2367"/>
      <c r="O128" s="2370" t="s">
        <v>400</v>
      </c>
      <c r="P128" s="2361"/>
      <c r="Q128" s="2358"/>
      <c r="R128" s="2358"/>
      <c r="S128" s="2358"/>
      <c r="T128" s="2358"/>
      <c r="U128" s="2358"/>
      <c r="V128" s="2358"/>
      <c r="W128" s="2358"/>
      <c r="X128" s="2358"/>
      <c r="Y128" s="2364"/>
      <c r="Z128" s="2383" t="s">
        <v>377</v>
      </c>
      <c r="AA128" s="45" t="s">
        <v>730</v>
      </c>
      <c r="AC128" s="2355" t="str">
        <f t="shared" ref="AC128" si="39">IF(ISERROR(VLOOKUP(C128,$AD$6:$AE$27,2,0))=TRUE,"",VLOOKUP(C128,$AD$6:$AE$27,2,0))</f>
        <v/>
      </c>
      <c r="AD128" s="11"/>
      <c r="AE128" s="11"/>
    </row>
    <row r="129" spans="1:31" s="13" customFormat="1">
      <c r="A129" s="2374"/>
      <c r="B129" s="2377"/>
      <c r="C129" s="2377"/>
      <c r="D129" s="2377"/>
      <c r="E129" s="46" t="s">
        <v>620</v>
      </c>
      <c r="F129" s="47"/>
      <c r="G129" s="2381"/>
      <c r="H129" s="2362"/>
      <c r="I129" s="2365"/>
      <c r="J129" s="2368"/>
      <c r="K129" s="2371"/>
      <c r="L129" s="2362"/>
      <c r="M129" s="2365"/>
      <c r="N129" s="2368"/>
      <c r="O129" s="2371"/>
      <c r="P129" s="2362"/>
      <c r="Q129" s="2359"/>
      <c r="R129" s="2359"/>
      <c r="S129" s="2359"/>
      <c r="T129" s="2359"/>
      <c r="U129" s="2359"/>
      <c r="V129" s="2359"/>
      <c r="W129" s="2359"/>
      <c r="X129" s="2359"/>
      <c r="Y129" s="2365"/>
      <c r="Z129" s="2384"/>
      <c r="AA129" s="48" t="s">
        <v>581</v>
      </c>
      <c r="AC129" s="2356"/>
      <c r="AD129" s="11"/>
      <c r="AE129" s="11"/>
    </row>
    <row r="130" spans="1:31" s="13" customFormat="1">
      <c r="A130" s="2375"/>
      <c r="B130" s="2378"/>
      <c r="C130" s="2378"/>
      <c r="D130" s="2378"/>
      <c r="E130" s="49" t="s">
        <v>621</v>
      </c>
      <c r="F130" s="50"/>
      <c r="G130" s="2382"/>
      <c r="H130" s="2363"/>
      <c r="I130" s="2366"/>
      <c r="J130" s="2369"/>
      <c r="K130" s="2372"/>
      <c r="L130" s="2363"/>
      <c r="M130" s="2366"/>
      <c r="N130" s="2369"/>
      <c r="O130" s="2372"/>
      <c r="P130" s="2363"/>
      <c r="Q130" s="2360"/>
      <c r="R130" s="2360"/>
      <c r="S130" s="2360"/>
      <c r="T130" s="2360"/>
      <c r="U130" s="2360"/>
      <c r="V130" s="2360"/>
      <c r="W130" s="2360"/>
      <c r="X130" s="2360"/>
      <c r="Y130" s="2366"/>
      <c r="Z130" s="2385"/>
      <c r="AA130" s="51" t="s">
        <v>731</v>
      </c>
      <c r="AC130" s="2357"/>
      <c r="AD130" s="11"/>
      <c r="AE130" s="11"/>
    </row>
    <row r="131" spans="1:31" s="13" customFormat="1">
      <c r="A131" s="2373">
        <v>43</v>
      </c>
      <c r="B131" s="2376"/>
      <c r="C131" s="2376"/>
      <c r="D131" s="2379"/>
      <c r="E131" s="43" t="s">
        <v>619</v>
      </c>
      <c r="F131" s="44"/>
      <c r="G131" s="2380"/>
      <c r="H131" s="2361"/>
      <c r="I131" s="2364"/>
      <c r="J131" s="2367"/>
      <c r="K131" s="2370" t="s">
        <v>400</v>
      </c>
      <c r="L131" s="2361"/>
      <c r="M131" s="2364"/>
      <c r="N131" s="2367"/>
      <c r="O131" s="2370" t="s">
        <v>400</v>
      </c>
      <c r="P131" s="2361"/>
      <c r="Q131" s="2358"/>
      <c r="R131" s="2358"/>
      <c r="S131" s="2358"/>
      <c r="T131" s="2358"/>
      <c r="U131" s="2358"/>
      <c r="V131" s="2358"/>
      <c r="W131" s="2358"/>
      <c r="X131" s="2358"/>
      <c r="Y131" s="2364"/>
      <c r="Z131" s="2383" t="s">
        <v>377</v>
      </c>
      <c r="AA131" s="45" t="s">
        <v>730</v>
      </c>
      <c r="AC131" s="2355" t="str">
        <f t="shared" ref="AC131" si="40">IF(ISERROR(VLOOKUP(C131,$AD$6:$AE$27,2,0))=TRUE,"",VLOOKUP(C131,$AD$6:$AE$27,2,0))</f>
        <v/>
      </c>
      <c r="AD131" s="11"/>
      <c r="AE131" s="11"/>
    </row>
    <row r="132" spans="1:31" s="13" customFormat="1">
      <c r="A132" s="2374"/>
      <c r="B132" s="2377"/>
      <c r="C132" s="2377"/>
      <c r="D132" s="2377"/>
      <c r="E132" s="46" t="s">
        <v>620</v>
      </c>
      <c r="F132" s="47"/>
      <c r="G132" s="2381"/>
      <c r="H132" s="2362"/>
      <c r="I132" s="2365"/>
      <c r="J132" s="2368"/>
      <c r="K132" s="2371"/>
      <c r="L132" s="2362"/>
      <c r="M132" s="2365"/>
      <c r="N132" s="2368"/>
      <c r="O132" s="2371"/>
      <c r="P132" s="2362"/>
      <c r="Q132" s="2359"/>
      <c r="R132" s="2359"/>
      <c r="S132" s="2359"/>
      <c r="T132" s="2359"/>
      <c r="U132" s="2359"/>
      <c r="V132" s="2359"/>
      <c r="W132" s="2359"/>
      <c r="X132" s="2359"/>
      <c r="Y132" s="2365"/>
      <c r="Z132" s="2384"/>
      <c r="AA132" s="48" t="s">
        <v>581</v>
      </c>
      <c r="AC132" s="2356"/>
      <c r="AD132" s="11"/>
      <c r="AE132" s="11"/>
    </row>
    <row r="133" spans="1:31" s="13" customFormat="1">
      <c r="A133" s="2375"/>
      <c r="B133" s="2378"/>
      <c r="C133" s="2378"/>
      <c r="D133" s="2378"/>
      <c r="E133" s="49" t="s">
        <v>621</v>
      </c>
      <c r="F133" s="50"/>
      <c r="G133" s="2382"/>
      <c r="H133" s="2363"/>
      <c r="I133" s="2366"/>
      <c r="J133" s="2369"/>
      <c r="K133" s="2372"/>
      <c r="L133" s="2363"/>
      <c r="M133" s="2366"/>
      <c r="N133" s="2369"/>
      <c r="O133" s="2372"/>
      <c r="P133" s="2363"/>
      <c r="Q133" s="2360"/>
      <c r="R133" s="2360"/>
      <c r="S133" s="2360"/>
      <c r="T133" s="2360"/>
      <c r="U133" s="2360"/>
      <c r="V133" s="2360"/>
      <c r="W133" s="2360"/>
      <c r="X133" s="2360"/>
      <c r="Y133" s="2366"/>
      <c r="Z133" s="2385"/>
      <c r="AA133" s="51" t="s">
        <v>731</v>
      </c>
      <c r="AC133" s="2357"/>
      <c r="AD133" s="11"/>
      <c r="AE133" s="11"/>
    </row>
    <row r="134" spans="1:31" s="13" customFormat="1">
      <c r="A134" s="2373">
        <v>44</v>
      </c>
      <c r="B134" s="2376"/>
      <c r="C134" s="2376"/>
      <c r="D134" s="2379"/>
      <c r="E134" s="43" t="s">
        <v>619</v>
      </c>
      <c r="F134" s="44"/>
      <c r="G134" s="2380"/>
      <c r="H134" s="2361"/>
      <c r="I134" s="2364"/>
      <c r="J134" s="2367"/>
      <c r="K134" s="2370" t="s">
        <v>400</v>
      </c>
      <c r="L134" s="2361"/>
      <c r="M134" s="2364"/>
      <c r="N134" s="2367"/>
      <c r="O134" s="2370" t="s">
        <v>400</v>
      </c>
      <c r="P134" s="2361"/>
      <c r="Q134" s="2358"/>
      <c r="R134" s="2358"/>
      <c r="S134" s="2358"/>
      <c r="T134" s="2358"/>
      <c r="U134" s="2358"/>
      <c r="V134" s="2358"/>
      <c r="W134" s="2358"/>
      <c r="X134" s="2358"/>
      <c r="Y134" s="2364"/>
      <c r="Z134" s="2383" t="s">
        <v>377</v>
      </c>
      <c r="AA134" s="45" t="s">
        <v>730</v>
      </c>
      <c r="AC134" s="2355" t="str">
        <f t="shared" ref="AC134" si="41">IF(ISERROR(VLOOKUP(C134,$AD$6:$AE$27,2,0))=TRUE,"",VLOOKUP(C134,$AD$6:$AE$27,2,0))</f>
        <v/>
      </c>
      <c r="AD134" s="11"/>
      <c r="AE134" s="11"/>
    </row>
    <row r="135" spans="1:31" s="13" customFormat="1">
      <c r="A135" s="2374"/>
      <c r="B135" s="2377"/>
      <c r="C135" s="2377"/>
      <c r="D135" s="2377"/>
      <c r="E135" s="46" t="s">
        <v>620</v>
      </c>
      <c r="F135" s="47"/>
      <c r="G135" s="2381"/>
      <c r="H135" s="2362"/>
      <c r="I135" s="2365"/>
      <c r="J135" s="2368"/>
      <c r="K135" s="2371"/>
      <c r="L135" s="2362"/>
      <c r="M135" s="2365"/>
      <c r="N135" s="2368"/>
      <c r="O135" s="2371"/>
      <c r="P135" s="2362"/>
      <c r="Q135" s="2359"/>
      <c r="R135" s="2359"/>
      <c r="S135" s="2359"/>
      <c r="T135" s="2359"/>
      <c r="U135" s="2359"/>
      <c r="V135" s="2359"/>
      <c r="W135" s="2359"/>
      <c r="X135" s="2359"/>
      <c r="Y135" s="2365"/>
      <c r="Z135" s="2384"/>
      <c r="AA135" s="48" t="s">
        <v>581</v>
      </c>
      <c r="AC135" s="2356"/>
      <c r="AD135" s="11"/>
      <c r="AE135" s="11"/>
    </row>
    <row r="136" spans="1:31" s="13" customFormat="1">
      <c r="A136" s="2375"/>
      <c r="B136" s="2378"/>
      <c r="C136" s="2378"/>
      <c r="D136" s="2378"/>
      <c r="E136" s="49" t="s">
        <v>621</v>
      </c>
      <c r="F136" s="50"/>
      <c r="G136" s="2382"/>
      <c r="H136" s="2363"/>
      <c r="I136" s="2366"/>
      <c r="J136" s="2369"/>
      <c r="K136" s="2372"/>
      <c r="L136" s="2363"/>
      <c r="M136" s="2366"/>
      <c r="N136" s="2369"/>
      <c r="O136" s="2372"/>
      <c r="P136" s="2363"/>
      <c r="Q136" s="2360"/>
      <c r="R136" s="2360"/>
      <c r="S136" s="2360"/>
      <c r="T136" s="2360"/>
      <c r="U136" s="2360"/>
      <c r="V136" s="2360"/>
      <c r="W136" s="2360"/>
      <c r="X136" s="2360"/>
      <c r="Y136" s="2366"/>
      <c r="Z136" s="2385"/>
      <c r="AA136" s="51" t="s">
        <v>731</v>
      </c>
      <c r="AC136" s="2357"/>
      <c r="AD136" s="11"/>
      <c r="AE136" s="11"/>
    </row>
    <row r="137" spans="1:31" s="13" customFormat="1">
      <c r="A137" s="2373">
        <v>45</v>
      </c>
      <c r="B137" s="2376"/>
      <c r="C137" s="2376"/>
      <c r="D137" s="2379"/>
      <c r="E137" s="43" t="s">
        <v>619</v>
      </c>
      <c r="F137" s="44"/>
      <c r="G137" s="2380"/>
      <c r="H137" s="2361"/>
      <c r="I137" s="2364"/>
      <c r="J137" s="2367"/>
      <c r="K137" s="2370" t="s">
        <v>400</v>
      </c>
      <c r="L137" s="2361"/>
      <c r="M137" s="2364"/>
      <c r="N137" s="2367"/>
      <c r="O137" s="2370" t="s">
        <v>400</v>
      </c>
      <c r="P137" s="2361"/>
      <c r="Q137" s="2358"/>
      <c r="R137" s="2358"/>
      <c r="S137" s="2358"/>
      <c r="T137" s="2358"/>
      <c r="U137" s="2358"/>
      <c r="V137" s="2358"/>
      <c r="W137" s="2358"/>
      <c r="X137" s="2358"/>
      <c r="Y137" s="2364"/>
      <c r="Z137" s="2383" t="s">
        <v>377</v>
      </c>
      <c r="AA137" s="45" t="s">
        <v>730</v>
      </c>
      <c r="AC137" s="2355" t="str">
        <f t="shared" ref="AC137" si="42">IF(ISERROR(VLOOKUP(C137,$AD$6:$AE$27,2,0))=TRUE,"",VLOOKUP(C137,$AD$6:$AE$27,2,0))</f>
        <v/>
      </c>
      <c r="AD137" s="11"/>
      <c r="AE137" s="11"/>
    </row>
    <row r="138" spans="1:31" s="13" customFormat="1">
      <c r="A138" s="2374"/>
      <c r="B138" s="2377"/>
      <c r="C138" s="2377"/>
      <c r="D138" s="2377"/>
      <c r="E138" s="46" t="s">
        <v>620</v>
      </c>
      <c r="F138" s="47"/>
      <c r="G138" s="2381"/>
      <c r="H138" s="2362"/>
      <c r="I138" s="2365"/>
      <c r="J138" s="2368"/>
      <c r="K138" s="2371"/>
      <c r="L138" s="2362"/>
      <c r="M138" s="2365"/>
      <c r="N138" s="2368"/>
      <c r="O138" s="2371"/>
      <c r="P138" s="2362"/>
      <c r="Q138" s="2359"/>
      <c r="R138" s="2359"/>
      <c r="S138" s="2359"/>
      <c r="T138" s="2359"/>
      <c r="U138" s="2359"/>
      <c r="V138" s="2359"/>
      <c r="W138" s="2359"/>
      <c r="X138" s="2359"/>
      <c r="Y138" s="2365"/>
      <c r="Z138" s="2384"/>
      <c r="AA138" s="48" t="s">
        <v>581</v>
      </c>
      <c r="AC138" s="2356"/>
      <c r="AD138" s="11"/>
      <c r="AE138" s="11"/>
    </row>
    <row r="139" spans="1:31" s="13" customFormat="1">
      <c r="A139" s="2375"/>
      <c r="B139" s="2378"/>
      <c r="C139" s="2378"/>
      <c r="D139" s="2378"/>
      <c r="E139" s="49" t="s">
        <v>621</v>
      </c>
      <c r="F139" s="50"/>
      <c r="G139" s="2382"/>
      <c r="H139" s="2363"/>
      <c r="I139" s="2366"/>
      <c r="J139" s="2369"/>
      <c r="K139" s="2372"/>
      <c r="L139" s="2363"/>
      <c r="M139" s="2366"/>
      <c r="N139" s="2369"/>
      <c r="O139" s="2372"/>
      <c r="P139" s="2363"/>
      <c r="Q139" s="2360"/>
      <c r="R139" s="2360"/>
      <c r="S139" s="2360"/>
      <c r="T139" s="2360"/>
      <c r="U139" s="2360"/>
      <c r="V139" s="2360"/>
      <c r="W139" s="2360"/>
      <c r="X139" s="2360"/>
      <c r="Y139" s="2366"/>
      <c r="Z139" s="2385"/>
      <c r="AA139" s="51" t="s">
        <v>731</v>
      </c>
      <c r="AC139" s="2357"/>
      <c r="AD139" s="11"/>
      <c r="AE139" s="11"/>
    </row>
    <row r="140" spans="1:31" s="13" customFormat="1">
      <c r="A140" s="2373">
        <v>46</v>
      </c>
      <c r="B140" s="2376"/>
      <c r="C140" s="2376"/>
      <c r="D140" s="2379"/>
      <c r="E140" s="43" t="s">
        <v>619</v>
      </c>
      <c r="F140" s="44"/>
      <c r="G140" s="2380"/>
      <c r="H140" s="2361"/>
      <c r="I140" s="2364"/>
      <c r="J140" s="2367"/>
      <c r="K140" s="2370" t="s">
        <v>400</v>
      </c>
      <c r="L140" s="2361"/>
      <c r="M140" s="2364"/>
      <c r="N140" s="2367"/>
      <c r="O140" s="2370" t="s">
        <v>400</v>
      </c>
      <c r="P140" s="2361"/>
      <c r="Q140" s="2358"/>
      <c r="R140" s="2358"/>
      <c r="S140" s="2358"/>
      <c r="T140" s="2358"/>
      <c r="U140" s="2358"/>
      <c r="V140" s="2358"/>
      <c r="W140" s="2358"/>
      <c r="X140" s="2358"/>
      <c r="Y140" s="2364"/>
      <c r="Z140" s="2383" t="s">
        <v>377</v>
      </c>
      <c r="AA140" s="45" t="s">
        <v>730</v>
      </c>
      <c r="AC140" s="2355" t="str">
        <f t="shared" ref="AC140" si="43">IF(ISERROR(VLOOKUP(C140,$AD$6:$AE$27,2,0))=TRUE,"",VLOOKUP(C140,$AD$6:$AE$27,2,0))</f>
        <v/>
      </c>
      <c r="AD140" s="11"/>
      <c r="AE140" s="11"/>
    </row>
    <row r="141" spans="1:31" s="13" customFormat="1">
      <c r="A141" s="2374"/>
      <c r="B141" s="2377"/>
      <c r="C141" s="2377"/>
      <c r="D141" s="2377"/>
      <c r="E141" s="46" t="s">
        <v>620</v>
      </c>
      <c r="F141" s="47"/>
      <c r="G141" s="2381"/>
      <c r="H141" s="2362"/>
      <c r="I141" s="2365"/>
      <c r="J141" s="2368"/>
      <c r="K141" s="2371"/>
      <c r="L141" s="2362"/>
      <c r="M141" s="2365"/>
      <c r="N141" s="2368"/>
      <c r="O141" s="2371"/>
      <c r="P141" s="2362"/>
      <c r="Q141" s="2359"/>
      <c r="R141" s="2359"/>
      <c r="S141" s="2359"/>
      <c r="T141" s="2359"/>
      <c r="U141" s="2359"/>
      <c r="V141" s="2359"/>
      <c r="W141" s="2359"/>
      <c r="X141" s="2359"/>
      <c r="Y141" s="2365"/>
      <c r="Z141" s="2384"/>
      <c r="AA141" s="48" t="s">
        <v>581</v>
      </c>
      <c r="AC141" s="2356"/>
      <c r="AD141" s="11"/>
      <c r="AE141" s="11"/>
    </row>
    <row r="142" spans="1:31" s="13" customFormat="1">
      <c r="A142" s="2375"/>
      <c r="B142" s="2378"/>
      <c r="C142" s="2378"/>
      <c r="D142" s="2378"/>
      <c r="E142" s="49" t="s">
        <v>621</v>
      </c>
      <c r="F142" s="50"/>
      <c r="G142" s="2382"/>
      <c r="H142" s="2363"/>
      <c r="I142" s="2366"/>
      <c r="J142" s="2369"/>
      <c r="K142" s="2372"/>
      <c r="L142" s="2363"/>
      <c r="M142" s="2366"/>
      <c r="N142" s="2369"/>
      <c r="O142" s="2372"/>
      <c r="P142" s="2363"/>
      <c r="Q142" s="2360"/>
      <c r="R142" s="2360"/>
      <c r="S142" s="2360"/>
      <c r="T142" s="2360"/>
      <c r="U142" s="2360"/>
      <c r="V142" s="2360"/>
      <c r="W142" s="2360"/>
      <c r="X142" s="2360"/>
      <c r="Y142" s="2366"/>
      <c r="Z142" s="2385"/>
      <c r="AA142" s="51" t="s">
        <v>731</v>
      </c>
      <c r="AC142" s="2357"/>
      <c r="AD142" s="11"/>
      <c r="AE142" s="11"/>
    </row>
    <row r="143" spans="1:31" s="13" customFormat="1">
      <c r="A143" s="2373">
        <v>47</v>
      </c>
      <c r="B143" s="2376"/>
      <c r="C143" s="2376"/>
      <c r="D143" s="2379"/>
      <c r="E143" s="43" t="s">
        <v>619</v>
      </c>
      <c r="F143" s="44"/>
      <c r="G143" s="2380"/>
      <c r="H143" s="2361"/>
      <c r="I143" s="2364"/>
      <c r="J143" s="2367"/>
      <c r="K143" s="2370" t="s">
        <v>400</v>
      </c>
      <c r="L143" s="2361"/>
      <c r="M143" s="2364"/>
      <c r="N143" s="2367"/>
      <c r="O143" s="2370" t="s">
        <v>400</v>
      </c>
      <c r="P143" s="2361"/>
      <c r="Q143" s="2358"/>
      <c r="R143" s="2358"/>
      <c r="S143" s="2358"/>
      <c r="T143" s="2358"/>
      <c r="U143" s="2358"/>
      <c r="V143" s="2358"/>
      <c r="W143" s="2358"/>
      <c r="X143" s="2358"/>
      <c r="Y143" s="2364"/>
      <c r="Z143" s="2383" t="s">
        <v>377</v>
      </c>
      <c r="AA143" s="45" t="s">
        <v>730</v>
      </c>
      <c r="AC143" s="2355" t="str">
        <f t="shared" ref="AC143" si="44">IF(ISERROR(VLOOKUP(C143,$AD$6:$AE$27,2,0))=TRUE,"",VLOOKUP(C143,$AD$6:$AE$27,2,0))</f>
        <v/>
      </c>
      <c r="AD143" s="11"/>
      <c r="AE143" s="11"/>
    </row>
    <row r="144" spans="1:31" s="13" customFormat="1">
      <c r="A144" s="2374"/>
      <c r="B144" s="2377"/>
      <c r="C144" s="2377"/>
      <c r="D144" s="2377"/>
      <c r="E144" s="46" t="s">
        <v>620</v>
      </c>
      <c r="F144" s="47"/>
      <c r="G144" s="2381"/>
      <c r="H144" s="2362"/>
      <c r="I144" s="2365"/>
      <c r="J144" s="2368"/>
      <c r="K144" s="2371"/>
      <c r="L144" s="2362"/>
      <c r="M144" s="2365"/>
      <c r="N144" s="2368"/>
      <c r="O144" s="2371"/>
      <c r="P144" s="2362"/>
      <c r="Q144" s="2359"/>
      <c r="R144" s="2359"/>
      <c r="S144" s="2359"/>
      <c r="T144" s="2359"/>
      <c r="U144" s="2359"/>
      <c r="V144" s="2359"/>
      <c r="W144" s="2359"/>
      <c r="X144" s="2359"/>
      <c r="Y144" s="2365"/>
      <c r="Z144" s="2384"/>
      <c r="AA144" s="48" t="s">
        <v>581</v>
      </c>
      <c r="AC144" s="2356"/>
      <c r="AD144" s="11"/>
      <c r="AE144" s="11"/>
    </row>
    <row r="145" spans="1:31" s="13" customFormat="1">
      <c r="A145" s="2375"/>
      <c r="B145" s="2378"/>
      <c r="C145" s="2378"/>
      <c r="D145" s="2378"/>
      <c r="E145" s="49" t="s">
        <v>621</v>
      </c>
      <c r="F145" s="50"/>
      <c r="G145" s="2382"/>
      <c r="H145" s="2363"/>
      <c r="I145" s="2366"/>
      <c r="J145" s="2369"/>
      <c r="K145" s="2372"/>
      <c r="L145" s="2363"/>
      <c r="M145" s="2366"/>
      <c r="N145" s="2369"/>
      <c r="O145" s="2372"/>
      <c r="P145" s="2363"/>
      <c r="Q145" s="2360"/>
      <c r="R145" s="2360"/>
      <c r="S145" s="2360"/>
      <c r="T145" s="2360"/>
      <c r="U145" s="2360"/>
      <c r="V145" s="2360"/>
      <c r="W145" s="2360"/>
      <c r="X145" s="2360"/>
      <c r="Y145" s="2366"/>
      <c r="Z145" s="2385"/>
      <c r="AA145" s="51" t="s">
        <v>731</v>
      </c>
      <c r="AC145" s="2357"/>
      <c r="AD145" s="11"/>
      <c r="AE145" s="11"/>
    </row>
    <row r="146" spans="1:31" s="13" customFormat="1">
      <c r="A146" s="2373">
        <v>48</v>
      </c>
      <c r="B146" s="2376"/>
      <c r="C146" s="2376"/>
      <c r="D146" s="2379"/>
      <c r="E146" s="43" t="s">
        <v>619</v>
      </c>
      <c r="F146" s="44"/>
      <c r="G146" s="2380"/>
      <c r="H146" s="2361"/>
      <c r="I146" s="2364"/>
      <c r="J146" s="2367"/>
      <c r="K146" s="2370" t="s">
        <v>400</v>
      </c>
      <c r="L146" s="2361"/>
      <c r="M146" s="2364"/>
      <c r="N146" s="2367"/>
      <c r="O146" s="2370" t="s">
        <v>400</v>
      </c>
      <c r="P146" s="2361"/>
      <c r="Q146" s="2358"/>
      <c r="R146" s="2358"/>
      <c r="S146" s="2358"/>
      <c r="T146" s="2358"/>
      <c r="U146" s="2358"/>
      <c r="V146" s="2358"/>
      <c r="W146" s="2358"/>
      <c r="X146" s="2358"/>
      <c r="Y146" s="2364"/>
      <c r="Z146" s="2383" t="s">
        <v>377</v>
      </c>
      <c r="AA146" s="45" t="s">
        <v>730</v>
      </c>
      <c r="AC146" s="2355" t="str">
        <f t="shared" ref="AC146" si="45">IF(ISERROR(VLOOKUP(C146,$AD$6:$AE$27,2,0))=TRUE,"",VLOOKUP(C146,$AD$6:$AE$27,2,0))</f>
        <v/>
      </c>
      <c r="AD146" s="11"/>
      <c r="AE146" s="11"/>
    </row>
    <row r="147" spans="1:31" s="13" customFormat="1">
      <c r="A147" s="2374"/>
      <c r="B147" s="2377"/>
      <c r="C147" s="2377"/>
      <c r="D147" s="2377"/>
      <c r="E147" s="46" t="s">
        <v>620</v>
      </c>
      <c r="F147" s="47"/>
      <c r="G147" s="2381"/>
      <c r="H147" s="2362"/>
      <c r="I147" s="2365"/>
      <c r="J147" s="2368"/>
      <c r="K147" s="2371"/>
      <c r="L147" s="2362"/>
      <c r="M147" s="2365"/>
      <c r="N147" s="2368"/>
      <c r="O147" s="2371"/>
      <c r="P147" s="2362"/>
      <c r="Q147" s="2359"/>
      <c r="R147" s="2359"/>
      <c r="S147" s="2359"/>
      <c r="T147" s="2359"/>
      <c r="U147" s="2359"/>
      <c r="V147" s="2359"/>
      <c r="W147" s="2359"/>
      <c r="X147" s="2359"/>
      <c r="Y147" s="2365"/>
      <c r="Z147" s="2384"/>
      <c r="AA147" s="48" t="s">
        <v>581</v>
      </c>
      <c r="AC147" s="2356"/>
      <c r="AD147" s="11"/>
      <c r="AE147" s="11"/>
    </row>
    <row r="148" spans="1:31" s="13" customFormat="1">
      <c r="A148" s="2375"/>
      <c r="B148" s="2378"/>
      <c r="C148" s="2378"/>
      <c r="D148" s="2378"/>
      <c r="E148" s="49" t="s">
        <v>621</v>
      </c>
      <c r="F148" s="50"/>
      <c r="G148" s="2382"/>
      <c r="H148" s="2363"/>
      <c r="I148" s="2366"/>
      <c r="J148" s="2369"/>
      <c r="K148" s="2372"/>
      <c r="L148" s="2363"/>
      <c r="M148" s="2366"/>
      <c r="N148" s="2369"/>
      <c r="O148" s="2372"/>
      <c r="P148" s="2363"/>
      <c r="Q148" s="2360"/>
      <c r="R148" s="2360"/>
      <c r="S148" s="2360"/>
      <c r="T148" s="2360"/>
      <c r="U148" s="2360"/>
      <c r="V148" s="2360"/>
      <c r="W148" s="2360"/>
      <c r="X148" s="2360"/>
      <c r="Y148" s="2366"/>
      <c r="Z148" s="2385"/>
      <c r="AA148" s="51" t="s">
        <v>731</v>
      </c>
      <c r="AC148" s="2357"/>
      <c r="AD148" s="11"/>
      <c r="AE148" s="11"/>
    </row>
    <row r="149" spans="1:31" s="13" customFormat="1">
      <c r="A149" s="2373">
        <v>49</v>
      </c>
      <c r="B149" s="2376"/>
      <c r="C149" s="2376"/>
      <c r="D149" s="2379"/>
      <c r="E149" s="43" t="s">
        <v>619</v>
      </c>
      <c r="F149" s="44"/>
      <c r="G149" s="2380"/>
      <c r="H149" s="2361"/>
      <c r="I149" s="2364"/>
      <c r="J149" s="2367"/>
      <c r="K149" s="2370" t="s">
        <v>400</v>
      </c>
      <c r="L149" s="2361"/>
      <c r="M149" s="2364"/>
      <c r="N149" s="2367"/>
      <c r="O149" s="2370" t="s">
        <v>400</v>
      </c>
      <c r="P149" s="2361"/>
      <c r="Q149" s="2358"/>
      <c r="R149" s="2358"/>
      <c r="S149" s="2358"/>
      <c r="T149" s="2358"/>
      <c r="U149" s="2358"/>
      <c r="V149" s="2358"/>
      <c r="W149" s="2358"/>
      <c r="X149" s="2358"/>
      <c r="Y149" s="2364"/>
      <c r="Z149" s="2383" t="s">
        <v>377</v>
      </c>
      <c r="AA149" s="45" t="s">
        <v>730</v>
      </c>
      <c r="AC149" s="2355" t="str">
        <f t="shared" ref="AC149" si="46">IF(ISERROR(VLOOKUP(C149,$AD$6:$AE$27,2,0))=TRUE,"",VLOOKUP(C149,$AD$6:$AE$27,2,0))</f>
        <v/>
      </c>
      <c r="AD149" s="11"/>
      <c r="AE149" s="11"/>
    </row>
    <row r="150" spans="1:31" s="13" customFormat="1">
      <c r="A150" s="2374"/>
      <c r="B150" s="2377"/>
      <c r="C150" s="2377"/>
      <c r="D150" s="2377"/>
      <c r="E150" s="46" t="s">
        <v>620</v>
      </c>
      <c r="F150" s="47"/>
      <c r="G150" s="2381"/>
      <c r="H150" s="2362"/>
      <c r="I150" s="2365"/>
      <c r="J150" s="2368"/>
      <c r="K150" s="2371"/>
      <c r="L150" s="2362"/>
      <c r="M150" s="2365"/>
      <c r="N150" s="2368"/>
      <c r="O150" s="2371"/>
      <c r="P150" s="2362"/>
      <c r="Q150" s="2359"/>
      <c r="R150" s="2359"/>
      <c r="S150" s="2359"/>
      <c r="T150" s="2359"/>
      <c r="U150" s="2359"/>
      <c r="V150" s="2359"/>
      <c r="W150" s="2359"/>
      <c r="X150" s="2359"/>
      <c r="Y150" s="2365"/>
      <c r="Z150" s="2384"/>
      <c r="AA150" s="48" t="s">
        <v>581</v>
      </c>
      <c r="AC150" s="2356"/>
      <c r="AD150" s="11"/>
      <c r="AE150" s="11"/>
    </row>
    <row r="151" spans="1:31" s="13" customFormat="1">
      <c r="A151" s="2375"/>
      <c r="B151" s="2378"/>
      <c r="C151" s="2378"/>
      <c r="D151" s="2378"/>
      <c r="E151" s="49" t="s">
        <v>621</v>
      </c>
      <c r="F151" s="50"/>
      <c r="G151" s="2382"/>
      <c r="H151" s="2363"/>
      <c r="I151" s="2366"/>
      <c r="J151" s="2369"/>
      <c r="K151" s="2372"/>
      <c r="L151" s="2363"/>
      <c r="M151" s="2366"/>
      <c r="N151" s="2369"/>
      <c r="O151" s="2372"/>
      <c r="P151" s="2363"/>
      <c r="Q151" s="2360"/>
      <c r="R151" s="2360"/>
      <c r="S151" s="2360"/>
      <c r="T151" s="2360"/>
      <c r="U151" s="2360"/>
      <c r="V151" s="2360"/>
      <c r="W151" s="2360"/>
      <c r="X151" s="2360"/>
      <c r="Y151" s="2366"/>
      <c r="Z151" s="2385"/>
      <c r="AA151" s="51" t="s">
        <v>731</v>
      </c>
      <c r="AC151" s="2357"/>
      <c r="AD151" s="11"/>
      <c r="AE151" s="11"/>
    </row>
    <row r="152" spans="1:31" s="13" customFormat="1">
      <c r="A152" s="2373">
        <v>50</v>
      </c>
      <c r="B152" s="2376"/>
      <c r="C152" s="2376"/>
      <c r="D152" s="2379"/>
      <c r="E152" s="43" t="s">
        <v>619</v>
      </c>
      <c r="F152" s="44"/>
      <c r="G152" s="2380"/>
      <c r="H152" s="2361"/>
      <c r="I152" s="2364"/>
      <c r="J152" s="2367"/>
      <c r="K152" s="2370" t="s">
        <v>400</v>
      </c>
      <c r="L152" s="2361"/>
      <c r="M152" s="2364"/>
      <c r="N152" s="2367"/>
      <c r="O152" s="2370" t="s">
        <v>400</v>
      </c>
      <c r="P152" s="2361"/>
      <c r="Q152" s="2358"/>
      <c r="R152" s="2358"/>
      <c r="S152" s="2358"/>
      <c r="T152" s="2358"/>
      <c r="U152" s="2358"/>
      <c r="V152" s="2358"/>
      <c r="W152" s="2358"/>
      <c r="X152" s="2358"/>
      <c r="Y152" s="2364"/>
      <c r="Z152" s="2383" t="s">
        <v>377</v>
      </c>
      <c r="AA152" s="45" t="s">
        <v>730</v>
      </c>
      <c r="AC152" s="2355" t="str">
        <f t="shared" ref="AC152" si="47">IF(ISERROR(VLOOKUP(C152,$AD$6:$AE$27,2,0))=TRUE,"",VLOOKUP(C152,$AD$6:$AE$27,2,0))</f>
        <v/>
      </c>
      <c r="AD152" s="11"/>
      <c r="AE152" s="11"/>
    </row>
    <row r="153" spans="1:31" s="13" customFormat="1">
      <c r="A153" s="2374"/>
      <c r="B153" s="2377"/>
      <c r="C153" s="2377"/>
      <c r="D153" s="2377"/>
      <c r="E153" s="46" t="s">
        <v>620</v>
      </c>
      <c r="F153" s="47"/>
      <c r="G153" s="2381"/>
      <c r="H153" s="2362"/>
      <c r="I153" s="2365"/>
      <c r="J153" s="2368"/>
      <c r="K153" s="2371"/>
      <c r="L153" s="2362"/>
      <c r="M153" s="2365"/>
      <c r="N153" s="2368"/>
      <c r="O153" s="2371"/>
      <c r="P153" s="2362"/>
      <c r="Q153" s="2359"/>
      <c r="R153" s="2359"/>
      <c r="S153" s="2359"/>
      <c r="T153" s="2359"/>
      <c r="U153" s="2359"/>
      <c r="V153" s="2359"/>
      <c r="W153" s="2359"/>
      <c r="X153" s="2359"/>
      <c r="Y153" s="2365"/>
      <c r="Z153" s="2384"/>
      <c r="AA153" s="48" t="s">
        <v>581</v>
      </c>
      <c r="AC153" s="2356"/>
      <c r="AD153" s="11"/>
      <c r="AE153" s="11"/>
    </row>
    <row r="154" spans="1:31" s="13" customFormat="1">
      <c r="A154" s="2375"/>
      <c r="B154" s="2378"/>
      <c r="C154" s="2378"/>
      <c r="D154" s="2378"/>
      <c r="E154" s="49" t="s">
        <v>621</v>
      </c>
      <c r="F154" s="50"/>
      <c r="G154" s="2382"/>
      <c r="H154" s="2363"/>
      <c r="I154" s="2366"/>
      <c r="J154" s="2369"/>
      <c r="K154" s="2372"/>
      <c r="L154" s="2363"/>
      <c r="M154" s="2366"/>
      <c r="N154" s="2369"/>
      <c r="O154" s="2372"/>
      <c r="P154" s="2363"/>
      <c r="Q154" s="2360"/>
      <c r="R154" s="2360"/>
      <c r="S154" s="2360"/>
      <c r="T154" s="2360"/>
      <c r="U154" s="2360"/>
      <c r="V154" s="2360"/>
      <c r="W154" s="2360"/>
      <c r="X154" s="2360"/>
      <c r="Y154" s="2366"/>
      <c r="Z154" s="2385"/>
      <c r="AA154" s="51" t="s">
        <v>731</v>
      </c>
      <c r="AC154" s="2357"/>
      <c r="AD154" s="11"/>
      <c r="AE154" s="11"/>
    </row>
    <row r="155" spans="1:31" s="13" customFormat="1">
      <c r="A155" s="2373">
        <v>51</v>
      </c>
      <c r="B155" s="2376"/>
      <c r="C155" s="2376"/>
      <c r="D155" s="2379"/>
      <c r="E155" s="43" t="s">
        <v>619</v>
      </c>
      <c r="F155" s="44"/>
      <c r="G155" s="2380"/>
      <c r="H155" s="2361"/>
      <c r="I155" s="2364"/>
      <c r="J155" s="2367"/>
      <c r="K155" s="2370" t="s">
        <v>400</v>
      </c>
      <c r="L155" s="2361"/>
      <c r="M155" s="2364"/>
      <c r="N155" s="2367"/>
      <c r="O155" s="2370" t="s">
        <v>400</v>
      </c>
      <c r="P155" s="2361"/>
      <c r="Q155" s="2358"/>
      <c r="R155" s="2358"/>
      <c r="S155" s="2358"/>
      <c r="T155" s="2358"/>
      <c r="U155" s="2358"/>
      <c r="V155" s="2358"/>
      <c r="W155" s="2358"/>
      <c r="X155" s="2358"/>
      <c r="Y155" s="2364"/>
      <c r="Z155" s="2383" t="s">
        <v>377</v>
      </c>
      <c r="AA155" s="45" t="s">
        <v>730</v>
      </c>
      <c r="AC155" s="2355" t="str">
        <f t="shared" ref="AC155" si="48">IF(ISERROR(VLOOKUP(C155,$AD$6:$AE$27,2,0))=TRUE,"",VLOOKUP(C155,$AD$6:$AE$27,2,0))</f>
        <v/>
      </c>
      <c r="AD155" s="11"/>
      <c r="AE155" s="11"/>
    </row>
    <row r="156" spans="1:31" s="13" customFormat="1">
      <c r="A156" s="2374"/>
      <c r="B156" s="2377"/>
      <c r="C156" s="2377"/>
      <c r="D156" s="2377"/>
      <c r="E156" s="46" t="s">
        <v>620</v>
      </c>
      <c r="F156" s="47"/>
      <c r="G156" s="2381"/>
      <c r="H156" s="2362"/>
      <c r="I156" s="2365"/>
      <c r="J156" s="2368"/>
      <c r="K156" s="2371"/>
      <c r="L156" s="2362"/>
      <c r="M156" s="2365"/>
      <c r="N156" s="2368"/>
      <c r="O156" s="2371"/>
      <c r="P156" s="2362"/>
      <c r="Q156" s="2359"/>
      <c r="R156" s="2359"/>
      <c r="S156" s="2359"/>
      <c r="T156" s="2359"/>
      <c r="U156" s="2359"/>
      <c r="V156" s="2359"/>
      <c r="W156" s="2359"/>
      <c r="X156" s="2359"/>
      <c r="Y156" s="2365"/>
      <c r="Z156" s="2384"/>
      <c r="AA156" s="48" t="s">
        <v>581</v>
      </c>
      <c r="AC156" s="2356"/>
      <c r="AD156" s="11"/>
      <c r="AE156" s="11"/>
    </row>
    <row r="157" spans="1:31" s="13" customFormat="1">
      <c r="A157" s="2375"/>
      <c r="B157" s="2378"/>
      <c r="C157" s="2378"/>
      <c r="D157" s="2378"/>
      <c r="E157" s="49" t="s">
        <v>621</v>
      </c>
      <c r="F157" s="50"/>
      <c r="G157" s="2382"/>
      <c r="H157" s="2363"/>
      <c r="I157" s="2366"/>
      <c r="J157" s="2369"/>
      <c r="K157" s="2372"/>
      <c r="L157" s="2363"/>
      <c r="M157" s="2366"/>
      <c r="N157" s="2369"/>
      <c r="O157" s="2372"/>
      <c r="P157" s="2363"/>
      <c r="Q157" s="2360"/>
      <c r="R157" s="2360"/>
      <c r="S157" s="2360"/>
      <c r="T157" s="2360"/>
      <c r="U157" s="2360"/>
      <c r="V157" s="2360"/>
      <c r="W157" s="2360"/>
      <c r="X157" s="2360"/>
      <c r="Y157" s="2366"/>
      <c r="Z157" s="2385"/>
      <c r="AA157" s="51" t="s">
        <v>731</v>
      </c>
      <c r="AC157" s="2357"/>
      <c r="AD157" s="11"/>
      <c r="AE157" s="11"/>
    </row>
    <row r="158" spans="1:31" s="13" customFormat="1">
      <c r="A158" s="2373">
        <v>52</v>
      </c>
      <c r="B158" s="2376"/>
      <c r="C158" s="2376"/>
      <c r="D158" s="2379"/>
      <c r="E158" s="43" t="s">
        <v>619</v>
      </c>
      <c r="F158" s="44"/>
      <c r="G158" s="2380"/>
      <c r="H158" s="2361"/>
      <c r="I158" s="2364"/>
      <c r="J158" s="2367"/>
      <c r="K158" s="2370" t="s">
        <v>400</v>
      </c>
      <c r="L158" s="2361"/>
      <c r="M158" s="2364"/>
      <c r="N158" s="2367"/>
      <c r="O158" s="2370" t="s">
        <v>400</v>
      </c>
      <c r="P158" s="2361"/>
      <c r="Q158" s="2358"/>
      <c r="R158" s="2358"/>
      <c r="S158" s="2358"/>
      <c r="T158" s="2358"/>
      <c r="U158" s="2358"/>
      <c r="V158" s="2358"/>
      <c r="W158" s="2358"/>
      <c r="X158" s="2358"/>
      <c r="Y158" s="2364"/>
      <c r="Z158" s="2383" t="s">
        <v>377</v>
      </c>
      <c r="AA158" s="45" t="s">
        <v>730</v>
      </c>
      <c r="AC158" s="2355" t="str">
        <f t="shared" ref="AC158" si="49">IF(ISERROR(VLOOKUP(C158,$AD$6:$AE$27,2,0))=TRUE,"",VLOOKUP(C158,$AD$6:$AE$27,2,0))</f>
        <v/>
      </c>
      <c r="AD158" s="11"/>
      <c r="AE158" s="11"/>
    </row>
    <row r="159" spans="1:31" s="13" customFormat="1">
      <c r="A159" s="2374"/>
      <c r="B159" s="2377"/>
      <c r="C159" s="2377"/>
      <c r="D159" s="2377"/>
      <c r="E159" s="46" t="s">
        <v>620</v>
      </c>
      <c r="F159" s="47"/>
      <c r="G159" s="2381"/>
      <c r="H159" s="2362"/>
      <c r="I159" s="2365"/>
      <c r="J159" s="2368"/>
      <c r="K159" s="2371"/>
      <c r="L159" s="2362"/>
      <c r="M159" s="2365"/>
      <c r="N159" s="2368"/>
      <c r="O159" s="2371"/>
      <c r="P159" s="2362"/>
      <c r="Q159" s="2359"/>
      <c r="R159" s="2359"/>
      <c r="S159" s="2359"/>
      <c r="T159" s="2359"/>
      <c r="U159" s="2359"/>
      <c r="V159" s="2359"/>
      <c r="W159" s="2359"/>
      <c r="X159" s="2359"/>
      <c r="Y159" s="2365"/>
      <c r="Z159" s="2384"/>
      <c r="AA159" s="48" t="s">
        <v>581</v>
      </c>
      <c r="AC159" s="2356"/>
      <c r="AD159" s="11"/>
      <c r="AE159" s="11"/>
    </row>
    <row r="160" spans="1:31" s="13" customFormat="1">
      <c r="A160" s="2375"/>
      <c r="B160" s="2378"/>
      <c r="C160" s="2378"/>
      <c r="D160" s="2378"/>
      <c r="E160" s="49" t="s">
        <v>621</v>
      </c>
      <c r="F160" s="50"/>
      <c r="G160" s="2382"/>
      <c r="H160" s="2363"/>
      <c r="I160" s="2366"/>
      <c r="J160" s="2369"/>
      <c r="K160" s="2372"/>
      <c r="L160" s="2363"/>
      <c r="M160" s="2366"/>
      <c r="N160" s="2369"/>
      <c r="O160" s="2372"/>
      <c r="P160" s="2363"/>
      <c r="Q160" s="2360"/>
      <c r="R160" s="2360"/>
      <c r="S160" s="2360"/>
      <c r="T160" s="2360"/>
      <c r="U160" s="2360"/>
      <c r="V160" s="2360"/>
      <c r="W160" s="2360"/>
      <c r="X160" s="2360"/>
      <c r="Y160" s="2366"/>
      <c r="Z160" s="2385"/>
      <c r="AA160" s="51" t="s">
        <v>731</v>
      </c>
      <c r="AC160" s="2357"/>
      <c r="AD160" s="11"/>
      <c r="AE160" s="11"/>
    </row>
    <row r="161" spans="1:31" s="13" customFormat="1">
      <c r="A161" s="2373">
        <v>53</v>
      </c>
      <c r="B161" s="2376"/>
      <c r="C161" s="2376"/>
      <c r="D161" s="2379"/>
      <c r="E161" s="43" t="s">
        <v>619</v>
      </c>
      <c r="F161" s="44"/>
      <c r="G161" s="2380"/>
      <c r="H161" s="2361"/>
      <c r="I161" s="2364"/>
      <c r="J161" s="2367"/>
      <c r="K161" s="2370" t="s">
        <v>400</v>
      </c>
      <c r="L161" s="2361"/>
      <c r="M161" s="2364"/>
      <c r="N161" s="2367"/>
      <c r="O161" s="2370" t="s">
        <v>400</v>
      </c>
      <c r="P161" s="2361"/>
      <c r="Q161" s="2358"/>
      <c r="R161" s="2358"/>
      <c r="S161" s="2358"/>
      <c r="T161" s="2358"/>
      <c r="U161" s="2358"/>
      <c r="V161" s="2358"/>
      <c r="W161" s="2358"/>
      <c r="X161" s="2358"/>
      <c r="Y161" s="2364"/>
      <c r="Z161" s="2383" t="s">
        <v>377</v>
      </c>
      <c r="AA161" s="45" t="s">
        <v>730</v>
      </c>
      <c r="AC161" s="2355" t="str">
        <f t="shared" ref="AC161" si="50">IF(ISERROR(VLOOKUP(C161,$AD$6:$AE$27,2,0))=TRUE,"",VLOOKUP(C161,$AD$6:$AE$27,2,0))</f>
        <v/>
      </c>
      <c r="AD161" s="11"/>
      <c r="AE161" s="11"/>
    </row>
    <row r="162" spans="1:31" s="13" customFormat="1">
      <c r="A162" s="2374"/>
      <c r="B162" s="2377"/>
      <c r="C162" s="2377"/>
      <c r="D162" s="2377"/>
      <c r="E162" s="46" t="s">
        <v>620</v>
      </c>
      <c r="F162" s="47"/>
      <c r="G162" s="2381"/>
      <c r="H162" s="2362"/>
      <c r="I162" s="2365"/>
      <c r="J162" s="2368"/>
      <c r="K162" s="2371"/>
      <c r="L162" s="2362"/>
      <c r="M162" s="2365"/>
      <c r="N162" s="2368"/>
      <c r="O162" s="2371"/>
      <c r="P162" s="2362"/>
      <c r="Q162" s="2359"/>
      <c r="R162" s="2359"/>
      <c r="S162" s="2359"/>
      <c r="T162" s="2359"/>
      <c r="U162" s="2359"/>
      <c r="V162" s="2359"/>
      <c r="W162" s="2359"/>
      <c r="X162" s="2359"/>
      <c r="Y162" s="2365"/>
      <c r="Z162" s="2384"/>
      <c r="AA162" s="48" t="s">
        <v>581</v>
      </c>
      <c r="AC162" s="2356"/>
      <c r="AD162" s="11"/>
      <c r="AE162" s="11"/>
    </row>
    <row r="163" spans="1:31" s="13" customFormat="1">
      <c r="A163" s="2375"/>
      <c r="B163" s="2378"/>
      <c r="C163" s="2378"/>
      <c r="D163" s="2378"/>
      <c r="E163" s="49" t="s">
        <v>621</v>
      </c>
      <c r="F163" s="50"/>
      <c r="G163" s="2382"/>
      <c r="H163" s="2363"/>
      <c r="I163" s="2366"/>
      <c r="J163" s="2369"/>
      <c r="K163" s="2372"/>
      <c r="L163" s="2363"/>
      <c r="M163" s="2366"/>
      <c r="N163" s="2369"/>
      <c r="O163" s="2372"/>
      <c r="P163" s="2363"/>
      <c r="Q163" s="2360"/>
      <c r="R163" s="2360"/>
      <c r="S163" s="2360"/>
      <c r="T163" s="2360"/>
      <c r="U163" s="2360"/>
      <c r="V163" s="2360"/>
      <c r="W163" s="2360"/>
      <c r="X163" s="2360"/>
      <c r="Y163" s="2366"/>
      <c r="Z163" s="2385"/>
      <c r="AA163" s="51" t="s">
        <v>731</v>
      </c>
      <c r="AC163" s="2357"/>
      <c r="AD163" s="11"/>
      <c r="AE163" s="11"/>
    </row>
    <row r="164" spans="1:31" s="13" customFormat="1">
      <c r="A164" s="2373">
        <v>54</v>
      </c>
      <c r="B164" s="2376"/>
      <c r="C164" s="2376"/>
      <c r="D164" s="2379"/>
      <c r="E164" s="43" t="s">
        <v>619</v>
      </c>
      <c r="F164" s="44"/>
      <c r="G164" s="2380"/>
      <c r="H164" s="2361"/>
      <c r="I164" s="2364"/>
      <c r="J164" s="2367"/>
      <c r="K164" s="2370" t="s">
        <v>400</v>
      </c>
      <c r="L164" s="2361"/>
      <c r="M164" s="2364"/>
      <c r="N164" s="2367"/>
      <c r="O164" s="2370" t="s">
        <v>400</v>
      </c>
      <c r="P164" s="2361"/>
      <c r="Q164" s="2358"/>
      <c r="R164" s="2358"/>
      <c r="S164" s="2358"/>
      <c r="T164" s="2358"/>
      <c r="U164" s="2358"/>
      <c r="V164" s="2358"/>
      <c r="W164" s="2358"/>
      <c r="X164" s="2358"/>
      <c r="Y164" s="2364"/>
      <c r="Z164" s="2383" t="s">
        <v>377</v>
      </c>
      <c r="AA164" s="45" t="s">
        <v>730</v>
      </c>
      <c r="AC164" s="2355" t="str">
        <f t="shared" ref="AC164" si="51">IF(ISERROR(VLOOKUP(C164,$AD$6:$AE$27,2,0))=TRUE,"",VLOOKUP(C164,$AD$6:$AE$27,2,0))</f>
        <v/>
      </c>
      <c r="AD164" s="11"/>
      <c r="AE164" s="11"/>
    </row>
    <row r="165" spans="1:31" s="13" customFormat="1">
      <c r="A165" s="2374"/>
      <c r="B165" s="2377"/>
      <c r="C165" s="2377"/>
      <c r="D165" s="2377"/>
      <c r="E165" s="46" t="s">
        <v>620</v>
      </c>
      <c r="F165" s="47"/>
      <c r="G165" s="2381"/>
      <c r="H165" s="2362"/>
      <c r="I165" s="2365"/>
      <c r="J165" s="2368"/>
      <c r="K165" s="2371"/>
      <c r="L165" s="2362"/>
      <c r="M165" s="2365"/>
      <c r="N165" s="2368"/>
      <c r="O165" s="2371"/>
      <c r="P165" s="2362"/>
      <c r="Q165" s="2359"/>
      <c r="R165" s="2359"/>
      <c r="S165" s="2359"/>
      <c r="T165" s="2359"/>
      <c r="U165" s="2359"/>
      <c r="V165" s="2359"/>
      <c r="W165" s="2359"/>
      <c r="X165" s="2359"/>
      <c r="Y165" s="2365"/>
      <c r="Z165" s="2384"/>
      <c r="AA165" s="48" t="s">
        <v>581</v>
      </c>
      <c r="AC165" s="2356"/>
      <c r="AD165" s="11"/>
      <c r="AE165" s="11"/>
    </row>
    <row r="166" spans="1:31" s="13" customFormat="1">
      <c r="A166" s="2375"/>
      <c r="B166" s="2378"/>
      <c r="C166" s="2378"/>
      <c r="D166" s="2378"/>
      <c r="E166" s="49" t="s">
        <v>621</v>
      </c>
      <c r="F166" s="50"/>
      <c r="G166" s="2382"/>
      <c r="H166" s="2363"/>
      <c r="I166" s="2366"/>
      <c r="J166" s="2369"/>
      <c r="K166" s="2372"/>
      <c r="L166" s="2363"/>
      <c r="M166" s="2366"/>
      <c r="N166" s="2369"/>
      <c r="O166" s="2372"/>
      <c r="P166" s="2363"/>
      <c r="Q166" s="2360"/>
      <c r="R166" s="2360"/>
      <c r="S166" s="2360"/>
      <c r="T166" s="2360"/>
      <c r="U166" s="2360"/>
      <c r="V166" s="2360"/>
      <c r="W166" s="2360"/>
      <c r="X166" s="2360"/>
      <c r="Y166" s="2366"/>
      <c r="Z166" s="2385"/>
      <c r="AA166" s="51" t="s">
        <v>731</v>
      </c>
      <c r="AC166" s="2357"/>
      <c r="AD166" s="11"/>
      <c r="AE166" s="11"/>
    </row>
    <row r="167" spans="1:31" s="13" customFormat="1">
      <c r="A167" s="2373">
        <v>55</v>
      </c>
      <c r="B167" s="2376"/>
      <c r="C167" s="2376"/>
      <c r="D167" s="2379"/>
      <c r="E167" s="43" t="s">
        <v>619</v>
      </c>
      <c r="F167" s="44"/>
      <c r="G167" s="2380"/>
      <c r="H167" s="2361"/>
      <c r="I167" s="2364"/>
      <c r="J167" s="2367"/>
      <c r="K167" s="2370" t="s">
        <v>400</v>
      </c>
      <c r="L167" s="2361"/>
      <c r="M167" s="2364"/>
      <c r="N167" s="2367"/>
      <c r="O167" s="2370" t="s">
        <v>400</v>
      </c>
      <c r="P167" s="2361"/>
      <c r="Q167" s="2358"/>
      <c r="R167" s="2358"/>
      <c r="S167" s="2358"/>
      <c r="T167" s="2358"/>
      <c r="U167" s="2358"/>
      <c r="V167" s="2358"/>
      <c r="W167" s="2358"/>
      <c r="X167" s="2358"/>
      <c r="Y167" s="2364"/>
      <c r="Z167" s="2383" t="s">
        <v>377</v>
      </c>
      <c r="AA167" s="45" t="s">
        <v>730</v>
      </c>
      <c r="AC167" s="2355" t="str">
        <f t="shared" ref="AC167" si="52">IF(ISERROR(VLOOKUP(C167,$AD$6:$AE$27,2,0))=TRUE,"",VLOOKUP(C167,$AD$6:$AE$27,2,0))</f>
        <v/>
      </c>
      <c r="AD167" s="11"/>
      <c r="AE167" s="11"/>
    </row>
    <row r="168" spans="1:31" s="13" customFormat="1">
      <c r="A168" s="2374"/>
      <c r="B168" s="2377"/>
      <c r="C168" s="2377"/>
      <c r="D168" s="2377"/>
      <c r="E168" s="46" t="s">
        <v>620</v>
      </c>
      <c r="F168" s="47"/>
      <c r="G168" s="2381"/>
      <c r="H168" s="2362"/>
      <c r="I168" s="2365"/>
      <c r="J168" s="2368"/>
      <c r="K168" s="2371"/>
      <c r="L168" s="2362"/>
      <c r="M168" s="2365"/>
      <c r="N168" s="2368"/>
      <c r="O168" s="2371"/>
      <c r="P168" s="2362"/>
      <c r="Q168" s="2359"/>
      <c r="R168" s="2359"/>
      <c r="S168" s="2359"/>
      <c r="T168" s="2359"/>
      <c r="U168" s="2359"/>
      <c r="V168" s="2359"/>
      <c r="W168" s="2359"/>
      <c r="X168" s="2359"/>
      <c r="Y168" s="2365"/>
      <c r="Z168" s="2384"/>
      <c r="AA168" s="48" t="s">
        <v>581</v>
      </c>
      <c r="AC168" s="2356"/>
      <c r="AD168" s="11"/>
      <c r="AE168" s="11"/>
    </row>
    <row r="169" spans="1:31" s="13" customFormat="1">
      <c r="A169" s="2375"/>
      <c r="B169" s="2378"/>
      <c r="C169" s="2378"/>
      <c r="D169" s="2378"/>
      <c r="E169" s="49" t="s">
        <v>621</v>
      </c>
      <c r="F169" s="50"/>
      <c r="G169" s="2382"/>
      <c r="H169" s="2363"/>
      <c r="I169" s="2366"/>
      <c r="J169" s="2369"/>
      <c r="K169" s="2372"/>
      <c r="L169" s="2363"/>
      <c r="M169" s="2366"/>
      <c r="N169" s="2369"/>
      <c r="O169" s="2372"/>
      <c r="P169" s="2363"/>
      <c r="Q169" s="2360"/>
      <c r="R169" s="2360"/>
      <c r="S169" s="2360"/>
      <c r="T169" s="2360"/>
      <c r="U169" s="2360"/>
      <c r="V169" s="2360"/>
      <c r="W169" s="2360"/>
      <c r="X169" s="2360"/>
      <c r="Y169" s="2366"/>
      <c r="Z169" s="2385"/>
      <c r="AA169" s="51" t="s">
        <v>731</v>
      </c>
      <c r="AC169" s="2357"/>
      <c r="AD169" s="11"/>
      <c r="AE169" s="11"/>
    </row>
    <row r="170" spans="1:31" s="13" customFormat="1">
      <c r="A170" s="2373">
        <v>56</v>
      </c>
      <c r="B170" s="2376"/>
      <c r="C170" s="2376"/>
      <c r="D170" s="2379"/>
      <c r="E170" s="43" t="s">
        <v>619</v>
      </c>
      <c r="F170" s="44"/>
      <c r="G170" s="2380"/>
      <c r="H170" s="2361"/>
      <c r="I170" s="2364"/>
      <c r="J170" s="2367"/>
      <c r="K170" s="2370" t="s">
        <v>400</v>
      </c>
      <c r="L170" s="2361"/>
      <c r="M170" s="2364"/>
      <c r="N170" s="2367"/>
      <c r="O170" s="2370" t="s">
        <v>400</v>
      </c>
      <c r="P170" s="2361"/>
      <c r="Q170" s="2358"/>
      <c r="R170" s="2358"/>
      <c r="S170" s="2358"/>
      <c r="T170" s="2358"/>
      <c r="U170" s="2358"/>
      <c r="V170" s="2358"/>
      <c r="W170" s="2358"/>
      <c r="X170" s="2358"/>
      <c r="Y170" s="2364"/>
      <c r="Z170" s="2383" t="s">
        <v>377</v>
      </c>
      <c r="AA170" s="45" t="s">
        <v>730</v>
      </c>
      <c r="AC170" s="2355" t="str">
        <f t="shared" ref="AC170" si="53">IF(ISERROR(VLOOKUP(C170,$AD$6:$AE$27,2,0))=TRUE,"",VLOOKUP(C170,$AD$6:$AE$27,2,0))</f>
        <v/>
      </c>
      <c r="AD170" s="11"/>
      <c r="AE170" s="11"/>
    </row>
    <row r="171" spans="1:31" s="13" customFormat="1">
      <c r="A171" s="2374"/>
      <c r="B171" s="2377"/>
      <c r="C171" s="2377"/>
      <c r="D171" s="2377"/>
      <c r="E171" s="46" t="s">
        <v>620</v>
      </c>
      <c r="F171" s="47"/>
      <c r="G171" s="2381"/>
      <c r="H171" s="2362"/>
      <c r="I171" s="2365"/>
      <c r="J171" s="2368"/>
      <c r="K171" s="2371"/>
      <c r="L171" s="2362"/>
      <c r="M171" s="2365"/>
      <c r="N171" s="2368"/>
      <c r="O171" s="2371"/>
      <c r="P171" s="2362"/>
      <c r="Q171" s="2359"/>
      <c r="R171" s="2359"/>
      <c r="S171" s="2359"/>
      <c r="T171" s="2359"/>
      <c r="U171" s="2359"/>
      <c r="V171" s="2359"/>
      <c r="W171" s="2359"/>
      <c r="X171" s="2359"/>
      <c r="Y171" s="2365"/>
      <c r="Z171" s="2384"/>
      <c r="AA171" s="48" t="s">
        <v>581</v>
      </c>
      <c r="AC171" s="2356"/>
      <c r="AD171" s="11"/>
      <c r="AE171" s="11"/>
    </row>
    <row r="172" spans="1:31" s="13" customFormat="1">
      <c r="A172" s="2375"/>
      <c r="B172" s="2378"/>
      <c r="C172" s="2378"/>
      <c r="D172" s="2378"/>
      <c r="E172" s="49" t="s">
        <v>621</v>
      </c>
      <c r="F172" s="50"/>
      <c r="G172" s="2382"/>
      <c r="H172" s="2363"/>
      <c r="I172" s="2366"/>
      <c r="J172" s="2369"/>
      <c r="K172" s="2372"/>
      <c r="L172" s="2363"/>
      <c r="M172" s="2366"/>
      <c r="N172" s="2369"/>
      <c r="O172" s="2372"/>
      <c r="P172" s="2363"/>
      <c r="Q172" s="2360"/>
      <c r="R172" s="2360"/>
      <c r="S172" s="2360"/>
      <c r="T172" s="2360"/>
      <c r="U172" s="2360"/>
      <c r="V172" s="2360"/>
      <c r="W172" s="2360"/>
      <c r="X172" s="2360"/>
      <c r="Y172" s="2366"/>
      <c r="Z172" s="2385"/>
      <c r="AA172" s="51" t="s">
        <v>731</v>
      </c>
      <c r="AC172" s="2357"/>
      <c r="AD172" s="11"/>
      <c r="AE172" s="11"/>
    </row>
    <row r="173" spans="1:31" s="13" customFormat="1">
      <c r="A173" s="2373">
        <v>57</v>
      </c>
      <c r="B173" s="2376"/>
      <c r="C173" s="2376"/>
      <c r="D173" s="2379"/>
      <c r="E173" s="43" t="s">
        <v>619</v>
      </c>
      <c r="F173" s="44"/>
      <c r="G173" s="2380"/>
      <c r="H173" s="2361"/>
      <c r="I173" s="2364"/>
      <c r="J173" s="2367"/>
      <c r="K173" s="2370" t="s">
        <v>400</v>
      </c>
      <c r="L173" s="2361"/>
      <c r="M173" s="2364"/>
      <c r="N173" s="2367"/>
      <c r="O173" s="2370" t="s">
        <v>400</v>
      </c>
      <c r="P173" s="2361"/>
      <c r="Q173" s="2358"/>
      <c r="R173" s="2358"/>
      <c r="S173" s="2358"/>
      <c r="T173" s="2358"/>
      <c r="U173" s="2358"/>
      <c r="V173" s="2358"/>
      <c r="W173" s="2358"/>
      <c r="X173" s="2358"/>
      <c r="Y173" s="2364"/>
      <c r="Z173" s="2383" t="s">
        <v>377</v>
      </c>
      <c r="AA173" s="45" t="s">
        <v>730</v>
      </c>
      <c r="AC173" s="2355" t="str">
        <f t="shared" ref="AC173" si="54">IF(ISERROR(VLOOKUP(C173,$AD$6:$AE$27,2,0))=TRUE,"",VLOOKUP(C173,$AD$6:$AE$27,2,0))</f>
        <v/>
      </c>
      <c r="AD173" s="11"/>
      <c r="AE173" s="11"/>
    </row>
    <row r="174" spans="1:31" s="13" customFormat="1">
      <c r="A174" s="2374"/>
      <c r="B174" s="2377"/>
      <c r="C174" s="2377"/>
      <c r="D174" s="2377"/>
      <c r="E174" s="46" t="s">
        <v>620</v>
      </c>
      <c r="F174" s="47"/>
      <c r="G174" s="2381"/>
      <c r="H174" s="2362"/>
      <c r="I174" s="2365"/>
      <c r="J174" s="2368"/>
      <c r="K174" s="2371"/>
      <c r="L174" s="2362"/>
      <c r="M174" s="2365"/>
      <c r="N174" s="2368"/>
      <c r="O174" s="2371"/>
      <c r="P174" s="2362"/>
      <c r="Q174" s="2359"/>
      <c r="R174" s="2359"/>
      <c r="S174" s="2359"/>
      <c r="T174" s="2359"/>
      <c r="U174" s="2359"/>
      <c r="V174" s="2359"/>
      <c r="W174" s="2359"/>
      <c r="X174" s="2359"/>
      <c r="Y174" s="2365"/>
      <c r="Z174" s="2384"/>
      <c r="AA174" s="48" t="s">
        <v>581</v>
      </c>
      <c r="AC174" s="2356"/>
      <c r="AD174" s="11"/>
      <c r="AE174" s="11"/>
    </row>
    <row r="175" spans="1:31" s="13" customFormat="1">
      <c r="A175" s="2375"/>
      <c r="B175" s="2378"/>
      <c r="C175" s="2378"/>
      <c r="D175" s="2378"/>
      <c r="E175" s="49" t="s">
        <v>621</v>
      </c>
      <c r="F175" s="50"/>
      <c r="G175" s="2382"/>
      <c r="H175" s="2363"/>
      <c r="I175" s="2366"/>
      <c r="J175" s="2369"/>
      <c r="K175" s="2372"/>
      <c r="L175" s="2363"/>
      <c r="M175" s="2366"/>
      <c r="N175" s="2369"/>
      <c r="O175" s="2372"/>
      <c r="P175" s="2363"/>
      <c r="Q175" s="2360"/>
      <c r="R175" s="2360"/>
      <c r="S175" s="2360"/>
      <c r="T175" s="2360"/>
      <c r="U175" s="2360"/>
      <c r="V175" s="2360"/>
      <c r="W175" s="2360"/>
      <c r="X175" s="2360"/>
      <c r="Y175" s="2366"/>
      <c r="Z175" s="2385"/>
      <c r="AA175" s="51" t="s">
        <v>731</v>
      </c>
      <c r="AC175" s="2357"/>
      <c r="AD175" s="11"/>
      <c r="AE175" s="11"/>
    </row>
    <row r="176" spans="1:31" s="13" customFormat="1">
      <c r="A176" s="2373">
        <v>58</v>
      </c>
      <c r="B176" s="2376"/>
      <c r="C176" s="2376"/>
      <c r="D176" s="2379"/>
      <c r="E176" s="43" t="s">
        <v>619</v>
      </c>
      <c r="F176" s="44"/>
      <c r="G176" s="2380"/>
      <c r="H176" s="2361"/>
      <c r="I176" s="2364"/>
      <c r="J176" s="2367"/>
      <c r="K176" s="2370" t="s">
        <v>400</v>
      </c>
      <c r="L176" s="2361"/>
      <c r="M176" s="2364"/>
      <c r="N176" s="2367"/>
      <c r="O176" s="2370" t="s">
        <v>400</v>
      </c>
      <c r="P176" s="2361"/>
      <c r="Q176" s="2358"/>
      <c r="R176" s="2358"/>
      <c r="S176" s="2358"/>
      <c r="T176" s="2358"/>
      <c r="U176" s="2358"/>
      <c r="V176" s="2358"/>
      <c r="W176" s="2358"/>
      <c r="X176" s="2358"/>
      <c r="Y176" s="2364"/>
      <c r="Z176" s="2383" t="s">
        <v>377</v>
      </c>
      <c r="AA176" s="45" t="s">
        <v>730</v>
      </c>
      <c r="AC176" s="2355" t="str">
        <f t="shared" ref="AC176" si="55">IF(ISERROR(VLOOKUP(C176,$AD$6:$AE$27,2,0))=TRUE,"",VLOOKUP(C176,$AD$6:$AE$27,2,0))</f>
        <v/>
      </c>
      <c r="AD176" s="11"/>
      <c r="AE176" s="11"/>
    </row>
    <row r="177" spans="1:31" s="13" customFormat="1">
      <c r="A177" s="2374"/>
      <c r="B177" s="2377"/>
      <c r="C177" s="2377"/>
      <c r="D177" s="2377"/>
      <c r="E177" s="46" t="s">
        <v>620</v>
      </c>
      <c r="F177" s="47"/>
      <c r="G177" s="2381"/>
      <c r="H177" s="2362"/>
      <c r="I177" s="2365"/>
      <c r="J177" s="2368"/>
      <c r="K177" s="2371"/>
      <c r="L177" s="2362"/>
      <c r="M177" s="2365"/>
      <c r="N177" s="2368"/>
      <c r="O177" s="2371"/>
      <c r="P177" s="2362"/>
      <c r="Q177" s="2359"/>
      <c r="R177" s="2359"/>
      <c r="S177" s="2359"/>
      <c r="T177" s="2359"/>
      <c r="U177" s="2359"/>
      <c r="V177" s="2359"/>
      <c r="W177" s="2359"/>
      <c r="X177" s="2359"/>
      <c r="Y177" s="2365"/>
      <c r="Z177" s="2384"/>
      <c r="AA177" s="48" t="s">
        <v>581</v>
      </c>
      <c r="AC177" s="2356"/>
      <c r="AD177" s="11"/>
      <c r="AE177" s="11"/>
    </row>
    <row r="178" spans="1:31" s="13" customFormat="1">
      <c r="A178" s="2375"/>
      <c r="B178" s="2378"/>
      <c r="C178" s="2378"/>
      <c r="D178" s="2378"/>
      <c r="E178" s="49" t="s">
        <v>621</v>
      </c>
      <c r="F178" s="50"/>
      <c r="G178" s="2382"/>
      <c r="H178" s="2363"/>
      <c r="I178" s="2366"/>
      <c r="J178" s="2369"/>
      <c r="K178" s="2372"/>
      <c r="L178" s="2363"/>
      <c r="M178" s="2366"/>
      <c r="N178" s="2369"/>
      <c r="O178" s="2372"/>
      <c r="P178" s="2363"/>
      <c r="Q178" s="2360"/>
      <c r="R178" s="2360"/>
      <c r="S178" s="2360"/>
      <c r="T178" s="2360"/>
      <c r="U178" s="2360"/>
      <c r="V178" s="2360"/>
      <c r="W178" s="2360"/>
      <c r="X178" s="2360"/>
      <c r="Y178" s="2366"/>
      <c r="Z178" s="2385"/>
      <c r="AA178" s="51" t="s">
        <v>731</v>
      </c>
      <c r="AC178" s="2357"/>
      <c r="AD178" s="11"/>
      <c r="AE178" s="11"/>
    </row>
    <row r="179" spans="1:31" s="13" customFormat="1">
      <c r="A179" s="2373">
        <v>59</v>
      </c>
      <c r="B179" s="2376"/>
      <c r="C179" s="2376"/>
      <c r="D179" s="2379"/>
      <c r="E179" s="43" t="s">
        <v>619</v>
      </c>
      <c r="F179" s="44"/>
      <c r="G179" s="2380"/>
      <c r="H179" s="2361"/>
      <c r="I179" s="2364"/>
      <c r="J179" s="2367"/>
      <c r="K179" s="2370" t="s">
        <v>400</v>
      </c>
      <c r="L179" s="2361"/>
      <c r="M179" s="2364"/>
      <c r="N179" s="2367"/>
      <c r="O179" s="2370" t="s">
        <v>400</v>
      </c>
      <c r="P179" s="2361"/>
      <c r="Q179" s="2358"/>
      <c r="R179" s="2358"/>
      <c r="S179" s="2358"/>
      <c r="T179" s="2358"/>
      <c r="U179" s="2358"/>
      <c r="V179" s="2358"/>
      <c r="W179" s="2358"/>
      <c r="X179" s="2358"/>
      <c r="Y179" s="2364"/>
      <c r="Z179" s="2383" t="s">
        <v>377</v>
      </c>
      <c r="AA179" s="45" t="s">
        <v>730</v>
      </c>
      <c r="AC179" s="2355" t="str">
        <f t="shared" ref="AC179" si="56">IF(ISERROR(VLOOKUP(C179,$AD$6:$AE$27,2,0))=TRUE,"",VLOOKUP(C179,$AD$6:$AE$27,2,0))</f>
        <v/>
      </c>
      <c r="AD179" s="11"/>
      <c r="AE179" s="11"/>
    </row>
    <row r="180" spans="1:31" s="13" customFormat="1">
      <c r="A180" s="2374"/>
      <c r="B180" s="2377"/>
      <c r="C180" s="2377"/>
      <c r="D180" s="2377"/>
      <c r="E180" s="46" t="s">
        <v>620</v>
      </c>
      <c r="F180" s="47"/>
      <c r="G180" s="2381"/>
      <c r="H180" s="2362"/>
      <c r="I180" s="2365"/>
      <c r="J180" s="2368"/>
      <c r="K180" s="2371"/>
      <c r="L180" s="2362"/>
      <c r="M180" s="2365"/>
      <c r="N180" s="2368"/>
      <c r="O180" s="2371"/>
      <c r="P180" s="2362"/>
      <c r="Q180" s="2359"/>
      <c r="R180" s="2359"/>
      <c r="S180" s="2359"/>
      <c r="T180" s="2359"/>
      <c r="U180" s="2359"/>
      <c r="V180" s="2359"/>
      <c r="W180" s="2359"/>
      <c r="X180" s="2359"/>
      <c r="Y180" s="2365"/>
      <c r="Z180" s="2384"/>
      <c r="AA180" s="48" t="s">
        <v>581</v>
      </c>
      <c r="AC180" s="2356"/>
      <c r="AD180" s="11"/>
      <c r="AE180" s="11"/>
    </row>
    <row r="181" spans="1:31" s="13" customFormat="1">
      <c r="A181" s="2375"/>
      <c r="B181" s="2378"/>
      <c r="C181" s="2378"/>
      <c r="D181" s="2378"/>
      <c r="E181" s="49" t="s">
        <v>621</v>
      </c>
      <c r="F181" s="50"/>
      <c r="G181" s="2382"/>
      <c r="H181" s="2363"/>
      <c r="I181" s="2366"/>
      <c r="J181" s="2369"/>
      <c r="K181" s="2372"/>
      <c r="L181" s="2363"/>
      <c r="M181" s="2366"/>
      <c r="N181" s="2369"/>
      <c r="O181" s="2372"/>
      <c r="P181" s="2363"/>
      <c r="Q181" s="2360"/>
      <c r="R181" s="2360"/>
      <c r="S181" s="2360"/>
      <c r="T181" s="2360"/>
      <c r="U181" s="2360"/>
      <c r="V181" s="2360"/>
      <c r="W181" s="2360"/>
      <c r="X181" s="2360"/>
      <c r="Y181" s="2366"/>
      <c r="Z181" s="2385"/>
      <c r="AA181" s="51" t="s">
        <v>731</v>
      </c>
      <c r="AC181" s="2357"/>
      <c r="AD181" s="11"/>
      <c r="AE181" s="11"/>
    </row>
    <row r="182" spans="1:31" s="13" customFormat="1">
      <c r="A182" s="2373">
        <v>60</v>
      </c>
      <c r="B182" s="2376"/>
      <c r="C182" s="2376"/>
      <c r="D182" s="2379"/>
      <c r="E182" s="43" t="s">
        <v>619</v>
      </c>
      <c r="F182" s="44"/>
      <c r="G182" s="2380"/>
      <c r="H182" s="2361"/>
      <c r="I182" s="2364"/>
      <c r="J182" s="2367"/>
      <c r="K182" s="2370" t="s">
        <v>400</v>
      </c>
      <c r="L182" s="2361"/>
      <c r="M182" s="2364"/>
      <c r="N182" s="2367"/>
      <c r="O182" s="2370" t="s">
        <v>400</v>
      </c>
      <c r="P182" s="2361"/>
      <c r="Q182" s="2358"/>
      <c r="R182" s="2358"/>
      <c r="S182" s="2358"/>
      <c r="T182" s="2358"/>
      <c r="U182" s="2358"/>
      <c r="V182" s="2358"/>
      <c r="W182" s="2358"/>
      <c r="X182" s="2358"/>
      <c r="Y182" s="2364"/>
      <c r="Z182" s="2383" t="s">
        <v>377</v>
      </c>
      <c r="AA182" s="45" t="s">
        <v>730</v>
      </c>
      <c r="AC182" s="2355" t="str">
        <f t="shared" ref="AC182" si="57">IF(ISERROR(VLOOKUP(C182,$AD$6:$AE$27,2,0))=TRUE,"",VLOOKUP(C182,$AD$6:$AE$27,2,0))</f>
        <v/>
      </c>
      <c r="AD182" s="11"/>
      <c r="AE182" s="11"/>
    </row>
    <row r="183" spans="1:31" s="13" customFormat="1">
      <c r="A183" s="2374"/>
      <c r="B183" s="2377"/>
      <c r="C183" s="2377"/>
      <c r="D183" s="2377"/>
      <c r="E183" s="46" t="s">
        <v>620</v>
      </c>
      <c r="F183" s="47"/>
      <c r="G183" s="2381"/>
      <c r="H183" s="2362"/>
      <c r="I183" s="2365"/>
      <c r="J183" s="2368"/>
      <c r="K183" s="2371"/>
      <c r="L183" s="2362"/>
      <c r="M183" s="2365"/>
      <c r="N183" s="2368"/>
      <c r="O183" s="2371"/>
      <c r="P183" s="2362"/>
      <c r="Q183" s="2359"/>
      <c r="R183" s="2359"/>
      <c r="S183" s="2359"/>
      <c r="T183" s="2359"/>
      <c r="U183" s="2359"/>
      <c r="V183" s="2359"/>
      <c r="W183" s="2359"/>
      <c r="X183" s="2359"/>
      <c r="Y183" s="2365"/>
      <c r="Z183" s="2384"/>
      <c r="AA183" s="48" t="s">
        <v>581</v>
      </c>
      <c r="AC183" s="2356"/>
      <c r="AD183" s="11"/>
      <c r="AE183" s="11"/>
    </row>
    <row r="184" spans="1:31" s="13" customFormat="1">
      <c r="A184" s="2375"/>
      <c r="B184" s="2378"/>
      <c r="C184" s="2378"/>
      <c r="D184" s="2378"/>
      <c r="E184" s="49" t="s">
        <v>621</v>
      </c>
      <c r="F184" s="50"/>
      <c r="G184" s="2382"/>
      <c r="H184" s="2363"/>
      <c r="I184" s="2366"/>
      <c r="J184" s="2369"/>
      <c r="K184" s="2372"/>
      <c r="L184" s="2363"/>
      <c r="M184" s="2366"/>
      <c r="N184" s="2369"/>
      <c r="O184" s="2372"/>
      <c r="P184" s="2363"/>
      <c r="Q184" s="2360"/>
      <c r="R184" s="2360"/>
      <c r="S184" s="2360"/>
      <c r="T184" s="2360"/>
      <c r="U184" s="2360"/>
      <c r="V184" s="2360"/>
      <c r="W184" s="2360"/>
      <c r="X184" s="2360"/>
      <c r="Y184" s="2366"/>
      <c r="Z184" s="2385"/>
      <c r="AA184" s="51" t="s">
        <v>731</v>
      </c>
      <c r="AC184" s="2357"/>
      <c r="AD184" s="11"/>
      <c r="AE184" s="11"/>
    </row>
  </sheetData>
  <sheetProtection sheet="1" objects="1" scenarios="1"/>
  <mergeCells count="1519">
    <mergeCell ref="G5:G7"/>
    <mergeCell ref="H5:H7"/>
    <mergeCell ref="H3:K3"/>
    <mergeCell ref="L3:O3"/>
    <mergeCell ref="P3:Y3"/>
    <mergeCell ref="Z3:AA3"/>
    <mergeCell ref="J4:K4"/>
    <mergeCell ref="N4:O4"/>
    <mergeCell ref="A3:A4"/>
    <mergeCell ref="B3:B4"/>
    <mergeCell ref="C3:C4"/>
    <mergeCell ref="D3:D4"/>
    <mergeCell ref="E3:F3"/>
    <mergeCell ref="G3:G4"/>
    <mergeCell ref="A1:F1"/>
    <mergeCell ref="G1:I1"/>
    <mergeCell ref="P1:X1"/>
    <mergeCell ref="Z1:AA1"/>
    <mergeCell ref="A2:N2"/>
    <mergeCell ref="P2:Q2"/>
    <mergeCell ref="U2:V2"/>
    <mergeCell ref="AC5:AC7"/>
    <mergeCell ref="A8:A10"/>
    <mergeCell ref="B8:B10"/>
    <mergeCell ref="C8:C10"/>
    <mergeCell ref="D8:D10"/>
    <mergeCell ref="G8:G10"/>
    <mergeCell ref="H8:H10"/>
    <mergeCell ref="I8:I10"/>
    <mergeCell ref="J8:J10"/>
    <mergeCell ref="K8:K10"/>
    <mergeCell ref="U5:U7"/>
    <mergeCell ref="V5:V7"/>
    <mergeCell ref="W5:W7"/>
    <mergeCell ref="X5:X7"/>
    <mergeCell ref="Y5:Y7"/>
    <mergeCell ref="Z5:Z7"/>
    <mergeCell ref="O5:O7"/>
    <mergeCell ref="P5:P7"/>
    <mergeCell ref="Q5:Q7"/>
    <mergeCell ref="R5:R7"/>
    <mergeCell ref="S5:S7"/>
    <mergeCell ref="T5:T7"/>
    <mergeCell ref="I5:I7"/>
    <mergeCell ref="J5:J7"/>
    <mergeCell ref="K5:K7"/>
    <mergeCell ref="L5:L7"/>
    <mergeCell ref="M5:M7"/>
    <mergeCell ref="N5:N7"/>
    <mergeCell ref="A5:A7"/>
    <mergeCell ref="B5:B7"/>
    <mergeCell ref="C5:C7"/>
    <mergeCell ref="D5:D7"/>
    <mergeCell ref="X8:X10"/>
    <mergeCell ref="Y8:Y10"/>
    <mergeCell ref="Z8:Z10"/>
    <mergeCell ref="AC8:AC10"/>
    <mergeCell ref="A11:A13"/>
    <mergeCell ref="B11:B13"/>
    <mergeCell ref="C11:C13"/>
    <mergeCell ref="D11:D13"/>
    <mergeCell ref="G11:G13"/>
    <mergeCell ref="H11:H13"/>
    <mergeCell ref="R8:R10"/>
    <mergeCell ref="S8:S10"/>
    <mergeCell ref="T8:T10"/>
    <mergeCell ref="U8:U10"/>
    <mergeCell ref="V8:V10"/>
    <mergeCell ref="W8:W10"/>
    <mergeCell ref="L8:L10"/>
    <mergeCell ref="M8:M10"/>
    <mergeCell ref="N8:N10"/>
    <mergeCell ref="O8:O10"/>
    <mergeCell ref="P8:P10"/>
    <mergeCell ref="Q8:Q10"/>
    <mergeCell ref="AC11:AC13"/>
    <mergeCell ref="U11:U13"/>
    <mergeCell ref="V11:V13"/>
    <mergeCell ref="W11:W13"/>
    <mergeCell ref="X11:X13"/>
    <mergeCell ref="Y11:Y13"/>
    <mergeCell ref="Z11:Z13"/>
    <mergeCell ref="O11:O13"/>
    <mergeCell ref="P11:P13"/>
    <mergeCell ref="Q11:Q13"/>
    <mergeCell ref="R11:R13"/>
    <mergeCell ref="S11:S13"/>
    <mergeCell ref="T11:T13"/>
    <mergeCell ref="I11:I13"/>
    <mergeCell ref="J11:J13"/>
    <mergeCell ref="K11:K13"/>
    <mergeCell ref="L11:L13"/>
    <mergeCell ref="M11:M13"/>
    <mergeCell ref="N11:N13"/>
    <mergeCell ref="AC14:AC16"/>
    <mergeCell ref="A17:A19"/>
    <mergeCell ref="B17:B19"/>
    <mergeCell ref="C17:C19"/>
    <mergeCell ref="D17:D19"/>
    <mergeCell ref="G17:G19"/>
    <mergeCell ref="H17:H19"/>
    <mergeCell ref="R14:R16"/>
    <mergeCell ref="S14:S16"/>
    <mergeCell ref="T14:T16"/>
    <mergeCell ref="U14:U16"/>
    <mergeCell ref="V14:V16"/>
    <mergeCell ref="W14:W16"/>
    <mergeCell ref="L14:L16"/>
    <mergeCell ref="M14:M16"/>
    <mergeCell ref="N14:N16"/>
    <mergeCell ref="O14:O16"/>
    <mergeCell ref="P14:P16"/>
    <mergeCell ref="Q14:Q16"/>
    <mergeCell ref="AC17:AC19"/>
    <mergeCell ref="A14:A16"/>
    <mergeCell ref="B14:B16"/>
    <mergeCell ref="C14:C16"/>
    <mergeCell ref="D14:D16"/>
    <mergeCell ref="G14:G16"/>
    <mergeCell ref="H14:H16"/>
    <mergeCell ref="I14:I16"/>
    <mergeCell ref="J14:J16"/>
    <mergeCell ref="K14:K16"/>
    <mergeCell ref="X14:X16"/>
    <mergeCell ref="Y14:Y16"/>
    <mergeCell ref="Z14:Z16"/>
    <mergeCell ref="U17:U19"/>
    <mergeCell ref="V17:V19"/>
    <mergeCell ref="W17:W19"/>
    <mergeCell ref="X17:X19"/>
    <mergeCell ref="Y17:Y19"/>
    <mergeCell ref="Z17:Z19"/>
    <mergeCell ref="O17:O19"/>
    <mergeCell ref="P17:P19"/>
    <mergeCell ref="Q17:Q19"/>
    <mergeCell ref="R17:R19"/>
    <mergeCell ref="S17:S19"/>
    <mergeCell ref="T17:T19"/>
    <mergeCell ref="I17:I19"/>
    <mergeCell ref="J17:J19"/>
    <mergeCell ref="K17:K19"/>
    <mergeCell ref="L17:L19"/>
    <mergeCell ref="M17:M19"/>
    <mergeCell ref="N17:N19"/>
    <mergeCell ref="AC20:AC22"/>
    <mergeCell ref="A23:A25"/>
    <mergeCell ref="B23:B25"/>
    <mergeCell ref="C23:C25"/>
    <mergeCell ref="D23:D25"/>
    <mergeCell ref="G23:G25"/>
    <mergeCell ref="H23:H25"/>
    <mergeCell ref="R20:R22"/>
    <mergeCell ref="S20:S22"/>
    <mergeCell ref="T20:T22"/>
    <mergeCell ref="U20:U22"/>
    <mergeCell ref="V20:V22"/>
    <mergeCell ref="W20:W22"/>
    <mergeCell ref="L20:L22"/>
    <mergeCell ref="M20:M22"/>
    <mergeCell ref="N20:N22"/>
    <mergeCell ref="O20:O22"/>
    <mergeCell ref="P20:P22"/>
    <mergeCell ref="Q20:Q22"/>
    <mergeCell ref="AC23:AC25"/>
    <mergeCell ref="A20:A22"/>
    <mergeCell ref="B20:B22"/>
    <mergeCell ref="C20:C22"/>
    <mergeCell ref="D20:D22"/>
    <mergeCell ref="G20:G22"/>
    <mergeCell ref="H20:H22"/>
    <mergeCell ref="I20:I22"/>
    <mergeCell ref="J20:J22"/>
    <mergeCell ref="K20:K22"/>
    <mergeCell ref="X20:X22"/>
    <mergeCell ref="Y20:Y22"/>
    <mergeCell ref="Z20:Z22"/>
    <mergeCell ref="U23:U25"/>
    <mergeCell ref="V23:V25"/>
    <mergeCell ref="W23:W25"/>
    <mergeCell ref="X23:X25"/>
    <mergeCell ref="Y23:Y25"/>
    <mergeCell ref="Z23:Z25"/>
    <mergeCell ref="O23:O25"/>
    <mergeCell ref="P23:P25"/>
    <mergeCell ref="Q23:Q25"/>
    <mergeCell ref="R23:R25"/>
    <mergeCell ref="S23:S25"/>
    <mergeCell ref="T23:T25"/>
    <mergeCell ref="I23:I25"/>
    <mergeCell ref="J23:J25"/>
    <mergeCell ref="K23:K25"/>
    <mergeCell ref="L23:L25"/>
    <mergeCell ref="M23:M25"/>
    <mergeCell ref="N23:N25"/>
    <mergeCell ref="AC26:AC28"/>
    <mergeCell ref="A29:A31"/>
    <mergeCell ref="B29:B31"/>
    <mergeCell ref="C29:C31"/>
    <mergeCell ref="D29:D31"/>
    <mergeCell ref="G29:G31"/>
    <mergeCell ref="H29:H31"/>
    <mergeCell ref="R26:R28"/>
    <mergeCell ref="S26:S28"/>
    <mergeCell ref="T26:T28"/>
    <mergeCell ref="U26:U28"/>
    <mergeCell ref="V26:V28"/>
    <mergeCell ref="W26:W28"/>
    <mergeCell ref="L26:L28"/>
    <mergeCell ref="M26:M28"/>
    <mergeCell ref="N26:N28"/>
    <mergeCell ref="O26:O28"/>
    <mergeCell ref="P26:P28"/>
    <mergeCell ref="Q26:Q28"/>
    <mergeCell ref="AC29:AC31"/>
    <mergeCell ref="A26:A28"/>
    <mergeCell ref="B26:B28"/>
    <mergeCell ref="C26:C28"/>
    <mergeCell ref="D26:D28"/>
    <mergeCell ref="G26:G28"/>
    <mergeCell ref="H26:H28"/>
    <mergeCell ref="I26:I28"/>
    <mergeCell ref="J26:J28"/>
    <mergeCell ref="K26:K28"/>
    <mergeCell ref="X26:X28"/>
    <mergeCell ref="Y26:Y28"/>
    <mergeCell ref="Z26:Z28"/>
    <mergeCell ref="U29:U31"/>
    <mergeCell ref="V29:V31"/>
    <mergeCell ref="W29:W31"/>
    <mergeCell ref="X29:X31"/>
    <mergeCell ref="Y29:Y31"/>
    <mergeCell ref="Z29:Z31"/>
    <mergeCell ref="O29:O31"/>
    <mergeCell ref="P29:P31"/>
    <mergeCell ref="Q29:Q31"/>
    <mergeCell ref="R29:R31"/>
    <mergeCell ref="S29:S31"/>
    <mergeCell ref="T29:T31"/>
    <mergeCell ref="I29:I31"/>
    <mergeCell ref="J29:J31"/>
    <mergeCell ref="K29:K31"/>
    <mergeCell ref="L29:L31"/>
    <mergeCell ref="M29:M31"/>
    <mergeCell ref="N29:N31"/>
    <mergeCell ref="AC32:AC34"/>
    <mergeCell ref="A35:A37"/>
    <mergeCell ref="B35:B37"/>
    <mergeCell ref="C35:C37"/>
    <mergeCell ref="D35:D37"/>
    <mergeCell ref="G35:G37"/>
    <mergeCell ref="H35:H37"/>
    <mergeCell ref="R32:R34"/>
    <mergeCell ref="S32:S34"/>
    <mergeCell ref="T32:T34"/>
    <mergeCell ref="U32:U34"/>
    <mergeCell ref="V32:V34"/>
    <mergeCell ref="W32:W34"/>
    <mergeCell ref="L32:L34"/>
    <mergeCell ref="M32:M34"/>
    <mergeCell ref="N32:N34"/>
    <mergeCell ref="O32:O34"/>
    <mergeCell ref="P32:P34"/>
    <mergeCell ref="Q32:Q34"/>
    <mergeCell ref="AC35:AC37"/>
    <mergeCell ref="A32:A34"/>
    <mergeCell ref="B32:B34"/>
    <mergeCell ref="C32:C34"/>
    <mergeCell ref="D32:D34"/>
    <mergeCell ref="G32:G34"/>
    <mergeCell ref="H32:H34"/>
    <mergeCell ref="I32:I34"/>
    <mergeCell ref="J32:J34"/>
    <mergeCell ref="K32:K34"/>
    <mergeCell ref="X32:X34"/>
    <mergeCell ref="Y32:Y34"/>
    <mergeCell ref="Z32:Z34"/>
    <mergeCell ref="U35:U37"/>
    <mergeCell ref="V35:V37"/>
    <mergeCell ref="W35:W37"/>
    <mergeCell ref="X35:X37"/>
    <mergeCell ref="Y35:Y37"/>
    <mergeCell ref="Z35:Z37"/>
    <mergeCell ref="O35:O37"/>
    <mergeCell ref="P35:P37"/>
    <mergeCell ref="Q35:Q37"/>
    <mergeCell ref="R35:R37"/>
    <mergeCell ref="S35:S37"/>
    <mergeCell ref="T35:T37"/>
    <mergeCell ref="I35:I37"/>
    <mergeCell ref="J35:J37"/>
    <mergeCell ref="K35:K37"/>
    <mergeCell ref="L35:L37"/>
    <mergeCell ref="M35:M37"/>
    <mergeCell ref="N35:N37"/>
    <mergeCell ref="AC38:AC40"/>
    <mergeCell ref="A41:A43"/>
    <mergeCell ref="B41:B43"/>
    <mergeCell ref="C41:C43"/>
    <mergeCell ref="D41:D43"/>
    <mergeCell ref="G41:G43"/>
    <mergeCell ref="H41:H43"/>
    <mergeCell ref="R38:R40"/>
    <mergeCell ref="S38:S40"/>
    <mergeCell ref="T38:T40"/>
    <mergeCell ref="U38:U40"/>
    <mergeCell ref="V38:V40"/>
    <mergeCell ref="W38:W40"/>
    <mergeCell ref="L38:L40"/>
    <mergeCell ref="M38:M40"/>
    <mergeCell ref="N38:N40"/>
    <mergeCell ref="O38:O40"/>
    <mergeCell ref="P38:P40"/>
    <mergeCell ref="Q38:Q40"/>
    <mergeCell ref="AC41:AC43"/>
    <mergeCell ref="A38:A40"/>
    <mergeCell ref="B38:B40"/>
    <mergeCell ref="C38:C40"/>
    <mergeCell ref="D38:D40"/>
    <mergeCell ref="G38:G40"/>
    <mergeCell ref="H38:H40"/>
    <mergeCell ref="I38:I40"/>
    <mergeCell ref="J38:J40"/>
    <mergeCell ref="K38:K40"/>
    <mergeCell ref="X38:X40"/>
    <mergeCell ref="Y38:Y40"/>
    <mergeCell ref="Z38:Z40"/>
    <mergeCell ref="U41:U43"/>
    <mergeCell ref="V41:V43"/>
    <mergeCell ref="W41:W43"/>
    <mergeCell ref="X41:X43"/>
    <mergeCell ref="Y41:Y43"/>
    <mergeCell ref="Z41:Z43"/>
    <mergeCell ref="O41:O43"/>
    <mergeCell ref="P41:P43"/>
    <mergeCell ref="Q41:Q43"/>
    <mergeCell ref="R41:R43"/>
    <mergeCell ref="S41:S43"/>
    <mergeCell ref="T41:T43"/>
    <mergeCell ref="I41:I43"/>
    <mergeCell ref="J41:J43"/>
    <mergeCell ref="K41:K43"/>
    <mergeCell ref="L41:L43"/>
    <mergeCell ref="M41:M43"/>
    <mergeCell ref="N41:N43"/>
    <mergeCell ref="AC44:AC46"/>
    <mergeCell ref="A47:A49"/>
    <mergeCell ref="B47:B49"/>
    <mergeCell ref="C47:C49"/>
    <mergeCell ref="D47:D49"/>
    <mergeCell ref="G47:G49"/>
    <mergeCell ref="H47:H49"/>
    <mergeCell ref="R44:R46"/>
    <mergeCell ref="S44:S46"/>
    <mergeCell ref="T44:T46"/>
    <mergeCell ref="U44:U46"/>
    <mergeCell ref="V44:V46"/>
    <mergeCell ref="W44:W46"/>
    <mergeCell ref="L44:L46"/>
    <mergeCell ref="M44:M46"/>
    <mergeCell ref="N44:N46"/>
    <mergeCell ref="O44:O46"/>
    <mergeCell ref="P44:P46"/>
    <mergeCell ref="Q44:Q46"/>
    <mergeCell ref="AC47:AC49"/>
    <mergeCell ref="A44:A46"/>
    <mergeCell ref="B44:B46"/>
    <mergeCell ref="C44:C46"/>
    <mergeCell ref="D44:D46"/>
    <mergeCell ref="G44:G46"/>
    <mergeCell ref="H44:H46"/>
    <mergeCell ref="I44:I46"/>
    <mergeCell ref="J44:J46"/>
    <mergeCell ref="K44:K46"/>
    <mergeCell ref="X44:X46"/>
    <mergeCell ref="Y44:Y46"/>
    <mergeCell ref="Z44:Z46"/>
    <mergeCell ref="U47:U49"/>
    <mergeCell ref="V47:V49"/>
    <mergeCell ref="W47:W49"/>
    <mergeCell ref="X47:X49"/>
    <mergeCell ref="Y47:Y49"/>
    <mergeCell ref="Z47:Z49"/>
    <mergeCell ref="O47:O49"/>
    <mergeCell ref="P47:P49"/>
    <mergeCell ref="Q47:Q49"/>
    <mergeCell ref="R47:R49"/>
    <mergeCell ref="S47:S49"/>
    <mergeCell ref="T47:T49"/>
    <mergeCell ref="I47:I49"/>
    <mergeCell ref="J47:J49"/>
    <mergeCell ref="K47:K49"/>
    <mergeCell ref="L47:L49"/>
    <mergeCell ref="M47:M49"/>
    <mergeCell ref="N47:N49"/>
    <mergeCell ref="AC50:AC52"/>
    <mergeCell ref="A53:A55"/>
    <mergeCell ref="B53:B55"/>
    <mergeCell ref="C53:C55"/>
    <mergeCell ref="D53:D55"/>
    <mergeCell ref="G53:G55"/>
    <mergeCell ref="H53:H55"/>
    <mergeCell ref="R50:R52"/>
    <mergeCell ref="S50:S52"/>
    <mergeCell ref="T50:T52"/>
    <mergeCell ref="U50:U52"/>
    <mergeCell ref="V50:V52"/>
    <mergeCell ref="W50:W52"/>
    <mergeCell ref="L50:L52"/>
    <mergeCell ref="M50:M52"/>
    <mergeCell ref="N50:N52"/>
    <mergeCell ref="O50:O52"/>
    <mergeCell ref="P50:P52"/>
    <mergeCell ref="Q50:Q52"/>
    <mergeCell ref="AC53:AC55"/>
    <mergeCell ref="A50:A52"/>
    <mergeCell ref="B50:B52"/>
    <mergeCell ref="C50:C52"/>
    <mergeCell ref="D50:D52"/>
    <mergeCell ref="G50:G52"/>
    <mergeCell ref="H50:H52"/>
    <mergeCell ref="I50:I52"/>
    <mergeCell ref="J50:J52"/>
    <mergeCell ref="K50:K52"/>
    <mergeCell ref="X50:X52"/>
    <mergeCell ref="Y50:Y52"/>
    <mergeCell ref="Z50:Z52"/>
    <mergeCell ref="U53:U55"/>
    <mergeCell ref="V53:V55"/>
    <mergeCell ref="W53:W55"/>
    <mergeCell ref="X53:X55"/>
    <mergeCell ref="Y53:Y55"/>
    <mergeCell ref="Z53:Z55"/>
    <mergeCell ref="O53:O55"/>
    <mergeCell ref="P53:P55"/>
    <mergeCell ref="Q53:Q55"/>
    <mergeCell ref="R53:R55"/>
    <mergeCell ref="S53:S55"/>
    <mergeCell ref="T53:T55"/>
    <mergeCell ref="I53:I55"/>
    <mergeCell ref="J53:J55"/>
    <mergeCell ref="K53:K55"/>
    <mergeCell ref="L53:L55"/>
    <mergeCell ref="M53:M55"/>
    <mergeCell ref="N53:N55"/>
    <mergeCell ref="AC56:AC58"/>
    <mergeCell ref="A59:A61"/>
    <mergeCell ref="B59:B61"/>
    <mergeCell ref="C59:C61"/>
    <mergeCell ref="D59:D61"/>
    <mergeCell ref="G59:G61"/>
    <mergeCell ref="H59:H61"/>
    <mergeCell ref="R56:R58"/>
    <mergeCell ref="S56:S58"/>
    <mergeCell ref="T56:T58"/>
    <mergeCell ref="U56:U58"/>
    <mergeCell ref="V56:V58"/>
    <mergeCell ref="W56:W58"/>
    <mergeCell ref="L56:L58"/>
    <mergeCell ref="M56:M58"/>
    <mergeCell ref="N56:N58"/>
    <mergeCell ref="O56:O58"/>
    <mergeCell ref="P56:P58"/>
    <mergeCell ref="Q56:Q58"/>
    <mergeCell ref="AC59:AC61"/>
    <mergeCell ref="A56:A58"/>
    <mergeCell ref="B56:B58"/>
    <mergeCell ref="C56:C58"/>
    <mergeCell ref="D56:D58"/>
    <mergeCell ref="G56:G58"/>
    <mergeCell ref="H56:H58"/>
    <mergeCell ref="I56:I58"/>
    <mergeCell ref="J56:J58"/>
    <mergeCell ref="K56:K58"/>
    <mergeCell ref="X56:X58"/>
    <mergeCell ref="Y56:Y58"/>
    <mergeCell ref="Z56:Z58"/>
    <mergeCell ref="U59:U61"/>
    <mergeCell ref="V59:V61"/>
    <mergeCell ref="W59:W61"/>
    <mergeCell ref="X59:X61"/>
    <mergeCell ref="Y59:Y61"/>
    <mergeCell ref="Z59:Z61"/>
    <mergeCell ref="O59:O61"/>
    <mergeCell ref="P59:P61"/>
    <mergeCell ref="Q59:Q61"/>
    <mergeCell ref="R59:R61"/>
    <mergeCell ref="S59:S61"/>
    <mergeCell ref="T59:T61"/>
    <mergeCell ref="I59:I61"/>
    <mergeCell ref="J59:J61"/>
    <mergeCell ref="K59:K61"/>
    <mergeCell ref="L59:L61"/>
    <mergeCell ref="M59:M61"/>
    <mergeCell ref="N59:N61"/>
    <mergeCell ref="AC62:AC64"/>
    <mergeCell ref="A65:A67"/>
    <mergeCell ref="B65:B67"/>
    <mergeCell ref="C65:C67"/>
    <mergeCell ref="D65:D67"/>
    <mergeCell ref="G65:G67"/>
    <mergeCell ref="H65:H67"/>
    <mergeCell ref="R62:R64"/>
    <mergeCell ref="S62:S64"/>
    <mergeCell ref="T62:T64"/>
    <mergeCell ref="U62:U64"/>
    <mergeCell ref="V62:V64"/>
    <mergeCell ref="W62:W64"/>
    <mergeCell ref="L62:L64"/>
    <mergeCell ref="M62:M64"/>
    <mergeCell ref="N62:N64"/>
    <mergeCell ref="O62:O64"/>
    <mergeCell ref="P62:P64"/>
    <mergeCell ref="Q62:Q64"/>
    <mergeCell ref="AC65:AC67"/>
    <mergeCell ref="A62:A64"/>
    <mergeCell ref="B62:B64"/>
    <mergeCell ref="C62:C64"/>
    <mergeCell ref="D62:D64"/>
    <mergeCell ref="G62:G64"/>
    <mergeCell ref="H62:H64"/>
    <mergeCell ref="I62:I64"/>
    <mergeCell ref="J62:J64"/>
    <mergeCell ref="K62:K64"/>
    <mergeCell ref="X62:X64"/>
    <mergeCell ref="Y62:Y64"/>
    <mergeCell ref="Z62:Z64"/>
    <mergeCell ref="U65:U67"/>
    <mergeCell ref="V65:V67"/>
    <mergeCell ref="W65:W67"/>
    <mergeCell ref="X65:X67"/>
    <mergeCell ref="Y65:Y67"/>
    <mergeCell ref="Z65:Z67"/>
    <mergeCell ref="O65:O67"/>
    <mergeCell ref="P65:P67"/>
    <mergeCell ref="Q65:Q67"/>
    <mergeCell ref="R65:R67"/>
    <mergeCell ref="S65:S67"/>
    <mergeCell ref="T65:T67"/>
    <mergeCell ref="I65:I67"/>
    <mergeCell ref="J65:J67"/>
    <mergeCell ref="K65:K67"/>
    <mergeCell ref="L65:L67"/>
    <mergeCell ref="M65:M67"/>
    <mergeCell ref="N65:N67"/>
    <mergeCell ref="AC68:AC70"/>
    <mergeCell ref="A71:A73"/>
    <mergeCell ref="B71:B73"/>
    <mergeCell ref="C71:C73"/>
    <mergeCell ref="D71:D73"/>
    <mergeCell ref="G71:G73"/>
    <mergeCell ref="H71:H73"/>
    <mergeCell ref="R68:R70"/>
    <mergeCell ref="S68:S70"/>
    <mergeCell ref="T68:T70"/>
    <mergeCell ref="U68:U70"/>
    <mergeCell ref="V68:V70"/>
    <mergeCell ref="W68:W70"/>
    <mergeCell ref="L68:L70"/>
    <mergeCell ref="M68:M70"/>
    <mergeCell ref="N68:N70"/>
    <mergeCell ref="O68:O70"/>
    <mergeCell ref="P68:P70"/>
    <mergeCell ref="Q68:Q70"/>
    <mergeCell ref="AC71:AC73"/>
    <mergeCell ref="A68:A70"/>
    <mergeCell ref="B68:B70"/>
    <mergeCell ref="C68:C70"/>
    <mergeCell ref="D68:D70"/>
    <mergeCell ref="G68:G70"/>
    <mergeCell ref="H68:H70"/>
    <mergeCell ref="I68:I70"/>
    <mergeCell ref="J68:J70"/>
    <mergeCell ref="K68:K70"/>
    <mergeCell ref="X68:X70"/>
    <mergeCell ref="Y68:Y70"/>
    <mergeCell ref="Z68:Z70"/>
    <mergeCell ref="U71:U73"/>
    <mergeCell ref="V71:V73"/>
    <mergeCell ref="W71:W73"/>
    <mergeCell ref="X71:X73"/>
    <mergeCell ref="Y71:Y73"/>
    <mergeCell ref="Z71:Z73"/>
    <mergeCell ref="O71:O73"/>
    <mergeCell ref="P71:P73"/>
    <mergeCell ref="Q71:Q73"/>
    <mergeCell ref="R71:R73"/>
    <mergeCell ref="S71:S73"/>
    <mergeCell ref="T71:T73"/>
    <mergeCell ref="I71:I73"/>
    <mergeCell ref="J71:J73"/>
    <mergeCell ref="K71:K73"/>
    <mergeCell ref="L71:L73"/>
    <mergeCell ref="M71:M73"/>
    <mergeCell ref="N71:N73"/>
    <mergeCell ref="AC74:AC76"/>
    <mergeCell ref="A77:A79"/>
    <mergeCell ref="B77:B79"/>
    <mergeCell ref="C77:C79"/>
    <mergeCell ref="D77:D79"/>
    <mergeCell ref="G77:G79"/>
    <mergeCell ref="H77:H79"/>
    <mergeCell ref="R74:R76"/>
    <mergeCell ref="S74:S76"/>
    <mergeCell ref="T74:T76"/>
    <mergeCell ref="U74:U76"/>
    <mergeCell ref="V74:V76"/>
    <mergeCell ref="W74:W76"/>
    <mergeCell ref="L74:L76"/>
    <mergeCell ref="M74:M76"/>
    <mergeCell ref="N74:N76"/>
    <mergeCell ref="O74:O76"/>
    <mergeCell ref="P74:P76"/>
    <mergeCell ref="Q74:Q76"/>
    <mergeCell ref="AC77:AC79"/>
    <mergeCell ref="A74:A76"/>
    <mergeCell ref="B74:B76"/>
    <mergeCell ref="C74:C76"/>
    <mergeCell ref="D74:D76"/>
    <mergeCell ref="G74:G76"/>
    <mergeCell ref="H74:H76"/>
    <mergeCell ref="I74:I76"/>
    <mergeCell ref="J74:J76"/>
    <mergeCell ref="K74:K76"/>
    <mergeCell ref="X74:X76"/>
    <mergeCell ref="Y74:Y76"/>
    <mergeCell ref="Z74:Z76"/>
    <mergeCell ref="U77:U79"/>
    <mergeCell ref="V77:V79"/>
    <mergeCell ref="W77:W79"/>
    <mergeCell ref="X77:X79"/>
    <mergeCell ref="Y77:Y79"/>
    <mergeCell ref="Z77:Z79"/>
    <mergeCell ref="O77:O79"/>
    <mergeCell ref="P77:P79"/>
    <mergeCell ref="Q77:Q79"/>
    <mergeCell ref="R77:R79"/>
    <mergeCell ref="S77:S79"/>
    <mergeCell ref="T77:T79"/>
    <mergeCell ref="I77:I79"/>
    <mergeCell ref="J77:J79"/>
    <mergeCell ref="K77:K79"/>
    <mergeCell ref="L77:L79"/>
    <mergeCell ref="M77:M79"/>
    <mergeCell ref="N77:N79"/>
    <mergeCell ref="AC80:AC82"/>
    <mergeCell ref="A83:A85"/>
    <mergeCell ref="B83:B85"/>
    <mergeCell ref="C83:C85"/>
    <mergeCell ref="D83:D85"/>
    <mergeCell ref="G83:G85"/>
    <mergeCell ref="H83:H85"/>
    <mergeCell ref="R80:R82"/>
    <mergeCell ref="S80:S82"/>
    <mergeCell ref="T80:T82"/>
    <mergeCell ref="U80:U82"/>
    <mergeCell ref="V80:V82"/>
    <mergeCell ref="W80:W82"/>
    <mergeCell ref="L80:L82"/>
    <mergeCell ref="M80:M82"/>
    <mergeCell ref="N80:N82"/>
    <mergeCell ref="O80:O82"/>
    <mergeCell ref="P80:P82"/>
    <mergeCell ref="Q80:Q82"/>
    <mergeCell ref="AC83:AC85"/>
    <mergeCell ref="A80:A82"/>
    <mergeCell ref="B80:B82"/>
    <mergeCell ref="C80:C82"/>
    <mergeCell ref="D80:D82"/>
    <mergeCell ref="G80:G82"/>
    <mergeCell ref="H80:H82"/>
    <mergeCell ref="I80:I82"/>
    <mergeCell ref="J80:J82"/>
    <mergeCell ref="K80:K82"/>
    <mergeCell ref="X80:X82"/>
    <mergeCell ref="Y80:Y82"/>
    <mergeCell ref="Z80:Z82"/>
    <mergeCell ref="U83:U85"/>
    <mergeCell ref="V83:V85"/>
    <mergeCell ref="W83:W85"/>
    <mergeCell ref="X83:X85"/>
    <mergeCell ref="Y83:Y85"/>
    <mergeCell ref="Z83:Z85"/>
    <mergeCell ref="O83:O85"/>
    <mergeCell ref="P83:P85"/>
    <mergeCell ref="Q83:Q85"/>
    <mergeCell ref="R83:R85"/>
    <mergeCell ref="S83:S85"/>
    <mergeCell ref="T83:T85"/>
    <mergeCell ref="I83:I85"/>
    <mergeCell ref="J83:J85"/>
    <mergeCell ref="K83:K85"/>
    <mergeCell ref="L83:L85"/>
    <mergeCell ref="M83:M85"/>
    <mergeCell ref="N83:N85"/>
    <mergeCell ref="AC86:AC88"/>
    <mergeCell ref="A89:A91"/>
    <mergeCell ref="B89:B91"/>
    <mergeCell ref="C89:C91"/>
    <mergeCell ref="D89:D91"/>
    <mergeCell ref="G89:G91"/>
    <mergeCell ref="H89:H91"/>
    <mergeCell ref="R86:R88"/>
    <mergeCell ref="S86:S88"/>
    <mergeCell ref="T86:T88"/>
    <mergeCell ref="U86:U88"/>
    <mergeCell ref="V86:V88"/>
    <mergeCell ref="W86:W88"/>
    <mergeCell ref="L86:L88"/>
    <mergeCell ref="M86:M88"/>
    <mergeCell ref="N86:N88"/>
    <mergeCell ref="O86:O88"/>
    <mergeCell ref="P86:P88"/>
    <mergeCell ref="Q86:Q88"/>
    <mergeCell ref="AC89:AC91"/>
    <mergeCell ref="A86:A88"/>
    <mergeCell ref="B86:B88"/>
    <mergeCell ref="C86:C88"/>
    <mergeCell ref="D86:D88"/>
    <mergeCell ref="G86:G88"/>
    <mergeCell ref="H86:H88"/>
    <mergeCell ref="I86:I88"/>
    <mergeCell ref="J86:J88"/>
    <mergeCell ref="K86:K88"/>
    <mergeCell ref="X86:X88"/>
    <mergeCell ref="Y86:Y88"/>
    <mergeCell ref="Z86:Z88"/>
    <mergeCell ref="U89:U91"/>
    <mergeCell ref="V89:V91"/>
    <mergeCell ref="W89:W91"/>
    <mergeCell ref="X89:X91"/>
    <mergeCell ref="Y89:Y91"/>
    <mergeCell ref="Z89:Z91"/>
    <mergeCell ref="O89:O91"/>
    <mergeCell ref="P89:P91"/>
    <mergeCell ref="Q89:Q91"/>
    <mergeCell ref="R89:R91"/>
    <mergeCell ref="S89:S91"/>
    <mergeCell ref="T89:T91"/>
    <mergeCell ref="I89:I91"/>
    <mergeCell ref="J89:J91"/>
    <mergeCell ref="K89:K91"/>
    <mergeCell ref="L89:L91"/>
    <mergeCell ref="M89:M91"/>
    <mergeCell ref="N89:N91"/>
    <mergeCell ref="AC92:AC94"/>
    <mergeCell ref="A95:A97"/>
    <mergeCell ref="B95:B97"/>
    <mergeCell ref="C95:C97"/>
    <mergeCell ref="D95:D97"/>
    <mergeCell ref="G95:G97"/>
    <mergeCell ref="H95:H97"/>
    <mergeCell ref="R92:R94"/>
    <mergeCell ref="S92:S94"/>
    <mergeCell ref="T92:T94"/>
    <mergeCell ref="U92:U94"/>
    <mergeCell ref="V92:V94"/>
    <mergeCell ref="W92:W94"/>
    <mergeCell ref="L92:L94"/>
    <mergeCell ref="M92:M94"/>
    <mergeCell ref="N92:N94"/>
    <mergeCell ref="O92:O94"/>
    <mergeCell ref="P92:P94"/>
    <mergeCell ref="Q92:Q94"/>
    <mergeCell ref="AC95:AC97"/>
    <mergeCell ref="A92:A94"/>
    <mergeCell ref="B92:B94"/>
    <mergeCell ref="C92:C94"/>
    <mergeCell ref="D92:D94"/>
    <mergeCell ref="G92:G94"/>
    <mergeCell ref="H92:H94"/>
    <mergeCell ref="I92:I94"/>
    <mergeCell ref="J92:J94"/>
    <mergeCell ref="K92:K94"/>
    <mergeCell ref="X92:X94"/>
    <mergeCell ref="Y92:Y94"/>
    <mergeCell ref="Z92:Z94"/>
    <mergeCell ref="U95:U97"/>
    <mergeCell ref="V95:V97"/>
    <mergeCell ref="W95:W97"/>
    <mergeCell ref="X95:X97"/>
    <mergeCell ref="Y95:Y97"/>
    <mergeCell ref="Z95:Z97"/>
    <mergeCell ref="O95:O97"/>
    <mergeCell ref="P95:P97"/>
    <mergeCell ref="Q95:Q97"/>
    <mergeCell ref="R95:R97"/>
    <mergeCell ref="S95:S97"/>
    <mergeCell ref="T95:T97"/>
    <mergeCell ref="I95:I97"/>
    <mergeCell ref="J95:J97"/>
    <mergeCell ref="K95:K97"/>
    <mergeCell ref="L95:L97"/>
    <mergeCell ref="M95:M97"/>
    <mergeCell ref="N95:N97"/>
    <mergeCell ref="AC98:AC100"/>
    <mergeCell ref="A101:A103"/>
    <mergeCell ref="B101:B103"/>
    <mergeCell ref="C101:C103"/>
    <mergeCell ref="D101:D103"/>
    <mergeCell ref="G101:G103"/>
    <mergeCell ref="H101:H103"/>
    <mergeCell ref="R98:R100"/>
    <mergeCell ref="S98:S100"/>
    <mergeCell ref="T98:T100"/>
    <mergeCell ref="U98:U100"/>
    <mergeCell ref="V98:V100"/>
    <mergeCell ref="W98:W100"/>
    <mergeCell ref="L98:L100"/>
    <mergeCell ref="M98:M100"/>
    <mergeCell ref="N98:N100"/>
    <mergeCell ref="O98:O100"/>
    <mergeCell ref="P98:P100"/>
    <mergeCell ref="Q98:Q100"/>
    <mergeCell ref="AC101:AC103"/>
    <mergeCell ref="A98:A100"/>
    <mergeCell ref="B98:B100"/>
    <mergeCell ref="C98:C100"/>
    <mergeCell ref="D98:D100"/>
    <mergeCell ref="G98:G100"/>
    <mergeCell ref="H98:H100"/>
    <mergeCell ref="I98:I100"/>
    <mergeCell ref="J98:J100"/>
    <mergeCell ref="K98:K100"/>
    <mergeCell ref="X98:X100"/>
    <mergeCell ref="Y98:Y100"/>
    <mergeCell ref="Z98:Z100"/>
    <mergeCell ref="U101:U103"/>
    <mergeCell ref="V101:V103"/>
    <mergeCell ref="W101:W103"/>
    <mergeCell ref="X101:X103"/>
    <mergeCell ref="Y101:Y103"/>
    <mergeCell ref="Z101:Z103"/>
    <mergeCell ref="O101:O103"/>
    <mergeCell ref="P101:P103"/>
    <mergeCell ref="Q101:Q103"/>
    <mergeCell ref="R101:R103"/>
    <mergeCell ref="S101:S103"/>
    <mergeCell ref="T101:T103"/>
    <mergeCell ref="I101:I103"/>
    <mergeCell ref="J101:J103"/>
    <mergeCell ref="K101:K103"/>
    <mergeCell ref="L101:L103"/>
    <mergeCell ref="M101:M103"/>
    <mergeCell ref="N101:N103"/>
    <mergeCell ref="AC104:AC106"/>
    <mergeCell ref="A107:A109"/>
    <mergeCell ref="B107:B109"/>
    <mergeCell ref="C107:C109"/>
    <mergeCell ref="D107:D109"/>
    <mergeCell ref="G107:G109"/>
    <mergeCell ref="H107:H109"/>
    <mergeCell ref="R104:R106"/>
    <mergeCell ref="S104:S106"/>
    <mergeCell ref="T104:T106"/>
    <mergeCell ref="U104:U106"/>
    <mergeCell ref="V104:V106"/>
    <mergeCell ref="W104:W106"/>
    <mergeCell ref="L104:L106"/>
    <mergeCell ref="M104:M106"/>
    <mergeCell ref="N104:N106"/>
    <mergeCell ref="O104:O106"/>
    <mergeCell ref="P104:P106"/>
    <mergeCell ref="Q104:Q106"/>
    <mergeCell ref="AC107:AC109"/>
    <mergeCell ref="A104:A106"/>
    <mergeCell ref="B104:B106"/>
    <mergeCell ref="C104:C106"/>
    <mergeCell ref="D104:D106"/>
    <mergeCell ref="G104:G106"/>
    <mergeCell ref="H104:H106"/>
    <mergeCell ref="I104:I106"/>
    <mergeCell ref="J104:J106"/>
    <mergeCell ref="K104:K106"/>
    <mergeCell ref="X104:X106"/>
    <mergeCell ref="Y104:Y106"/>
    <mergeCell ref="Z104:Z106"/>
    <mergeCell ref="U107:U109"/>
    <mergeCell ref="V107:V109"/>
    <mergeCell ref="W107:W109"/>
    <mergeCell ref="X107:X109"/>
    <mergeCell ref="Y107:Y109"/>
    <mergeCell ref="Z107:Z109"/>
    <mergeCell ref="O107:O109"/>
    <mergeCell ref="P107:P109"/>
    <mergeCell ref="Q107:Q109"/>
    <mergeCell ref="R107:R109"/>
    <mergeCell ref="S107:S109"/>
    <mergeCell ref="T107:T109"/>
    <mergeCell ref="I107:I109"/>
    <mergeCell ref="J107:J109"/>
    <mergeCell ref="K107:K109"/>
    <mergeCell ref="L107:L109"/>
    <mergeCell ref="M107:M109"/>
    <mergeCell ref="N107:N109"/>
    <mergeCell ref="AC110:AC112"/>
    <mergeCell ref="A113:A115"/>
    <mergeCell ref="B113:B115"/>
    <mergeCell ref="C113:C115"/>
    <mergeCell ref="D113:D115"/>
    <mergeCell ref="G113:G115"/>
    <mergeCell ref="H113:H115"/>
    <mergeCell ref="R110:R112"/>
    <mergeCell ref="S110:S112"/>
    <mergeCell ref="T110:T112"/>
    <mergeCell ref="U110:U112"/>
    <mergeCell ref="V110:V112"/>
    <mergeCell ref="W110:W112"/>
    <mergeCell ref="L110:L112"/>
    <mergeCell ref="M110:M112"/>
    <mergeCell ref="N110:N112"/>
    <mergeCell ref="O110:O112"/>
    <mergeCell ref="P110:P112"/>
    <mergeCell ref="Q110:Q112"/>
    <mergeCell ref="AC113:AC115"/>
    <mergeCell ref="A110:A112"/>
    <mergeCell ref="B110:B112"/>
    <mergeCell ref="C110:C112"/>
    <mergeCell ref="D110:D112"/>
    <mergeCell ref="G110:G112"/>
    <mergeCell ref="H110:H112"/>
    <mergeCell ref="I110:I112"/>
    <mergeCell ref="J110:J112"/>
    <mergeCell ref="K110:K112"/>
    <mergeCell ref="X110:X112"/>
    <mergeCell ref="Y110:Y112"/>
    <mergeCell ref="Z110:Z112"/>
    <mergeCell ref="U113:U115"/>
    <mergeCell ref="V113:V115"/>
    <mergeCell ref="W113:W115"/>
    <mergeCell ref="X113:X115"/>
    <mergeCell ref="Y113:Y115"/>
    <mergeCell ref="Z113:Z115"/>
    <mergeCell ref="O113:O115"/>
    <mergeCell ref="P113:P115"/>
    <mergeCell ref="Q113:Q115"/>
    <mergeCell ref="R113:R115"/>
    <mergeCell ref="S113:S115"/>
    <mergeCell ref="T113:T115"/>
    <mergeCell ref="I113:I115"/>
    <mergeCell ref="J113:J115"/>
    <mergeCell ref="K113:K115"/>
    <mergeCell ref="L113:L115"/>
    <mergeCell ref="M113:M115"/>
    <mergeCell ref="N113:N115"/>
    <mergeCell ref="AC116:AC118"/>
    <mergeCell ref="A119:A121"/>
    <mergeCell ref="B119:B121"/>
    <mergeCell ref="C119:C121"/>
    <mergeCell ref="D119:D121"/>
    <mergeCell ref="G119:G121"/>
    <mergeCell ref="H119:H121"/>
    <mergeCell ref="R116:R118"/>
    <mergeCell ref="S116:S118"/>
    <mergeCell ref="T116:T118"/>
    <mergeCell ref="U116:U118"/>
    <mergeCell ref="V116:V118"/>
    <mergeCell ref="W116:W118"/>
    <mergeCell ref="L116:L118"/>
    <mergeCell ref="M116:M118"/>
    <mergeCell ref="N116:N118"/>
    <mergeCell ref="O116:O118"/>
    <mergeCell ref="P116:P118"/>
    <mergeCell ref="Q116:Q118"/>
    <mergeCell ref="AC119:AC121"/>
    <mergeCell ref="A116:A118"/>
    <mergeCell ref="B116:B118"/>
    <mergeCell ref="C116:C118"/>
    <mergeCell ref="D116:D118"/>
    <mergeCell ref="G116:G118"/>
    <mergeCell ref="H116:H118"/>
    <mergeCell ref="I116:I118"/>
    <mergeCell ref="J116:J118"/>
    <mergeCell ref="K116:K118"/>
    <mergeCell ref="X116:X118"/>
    <mergeCell ref="Y116:Y118"/>
    <mergeCell ref="Z116:Z118"/>
    <mergeCell ref="U119:U121"/>
    <mergeCell ref="V119:V121"/>
    <mergeCell ref="W119:W121"/>
    <mergeCell ref="X119:X121"/>
    <mergeCell ref="Y119:Y121"/>
    <mergeCell ref="Z119:Z121"/>
    <mergeCell ref="O119:O121"/>
    <mergeCell ref="P119:P121"/>
    <mergeCell ref="Q119:Q121"/>
    <mergeCell ref="R119:R121"/>
    <mergeCell ref="S119:S121"/>
    <mergeCell ref="T119:T121"/>
    <mergeCell ref="I119:I121"/>
    <mergeCell ref="J119:J121"/>
    <mergeCell ref="K119:K121"/>
    <mergeCell ref="L119:L121"/>
    <mergeCell ref="M119:M121"/>
    <mergeCell ref="N119:N121"/>
    <mergeCell ref="AC122:AC124"/>
    <mergeCell ref="A125:A127"/>
    <mergeCell ref="B125:B127"/>
    <mergeCell ref="C125:C127"/>
    <mergeCell ref="D125:D127"/>
    <mergeCell ref="G125:G127"/>
    <mergeCell ref="H125:H127"/>
    <mergeCell ref="R122:R124"/>
    <mergeCell ref="S122:S124"/>
    <mergeCell ref="T122:T124"/>
    <mergeCell ref="U122:U124"/>
    <mergeCell ref="V122:V124"/>
    <mergeCell ref="W122:W124"/>
    <mergeCell ref="L122:L124"/>
    <mergeCell ref="M122:M124"/>
    <mergeCell ref="N122:N124"/>
    <mergeCell ref="O122:O124"/>
    <mergeCell ref="P122:P124"/>
    <mergeCell ref="Q122:Q124"/>
    <mergeCell ref="AC125:AC127"/>
    <mergeCell ref="A122:A124"/>
    <mergeCell ref="B122:B124"/>
    <mergeCell ref="C122:C124"/>
    <mergeCell ref="D122:D124"/>
    <mergeCell ref="G122:G124"/>
    <mergeCell ref="H122:H124"/>
    <mergeCell ref="I122:I124"/>
    <mergeCell ref="J122:J124"/>
    <mergeCell ref="K122:K124"/>
    <mergeCell ref="X122:X124"/>
    <mergeCell ref="Y122:Y124"/>
    <mergeCell ref="Z122:Z124"/>
    <mergeCell ref="U125:U127"/>
    <mergeCell ref="V125:V127"/>
    <mergeCell ref="W125:W127"/>
    <mergeCell ref="X125:X127"/>
    <mergeCell ref="Y125:Y127"/>
    <mergeCell ref="Z125:Z127"/>
    <mergeCell ref="O125:O127"/>
    <mergeCell ref="P125:P127"/>
    <mergeCell ref="Q125:Q127"/>
    <mergeCell ref="R125:R127"/>
    <mergeCell ref="S125:S127"/>
    <mergeCell ref="T125:T127"/>
    <mergeCell ref="I125:I127"/>
    <mergeCell ref="J125:J127"/>
    <mergeCell ref="K125:K127"/>
    <mergeCell ref="L125:L127"/>
    <mergeCell ref="M125:M127"/>
    <mergeCell ref="N125:N127"/>
    <mergeCell ref="AC128:AC130"/>
    <mergeCell ref="A131:A133"/>
    <mergeCell ref="B131:B133"/>
    <mergeCell ref="C131:C133"/>
    <mergeCell ref="D131:D133"/>
    <mergeCell ref="G131:G133"/>
    <mergeCell ref="H131:H133"/>
    <mergeCell ref="R128:R130"/>
    <mergeCell ref="S128:S130"/>
    <mergeCell ref="T128:T130"/>
    <mergeCell ref="U128:U130"/>
    <mergeCell ref="V128:V130"/>
    <mergeCell ref="W128:W130"/>
    <mergeCell ref="L128:L130"/>
    <mergeCell ref="M128:M130"/>
    <mergeCell ref="N128:N130"/>
    <mergeCell ref="O128:O130"/>
    <mergeCell ref="P128:P130"/>
    <mergeCell ref="Q128:Q130"/>
    <mergeCell ref="AC131:AC133"/>
    <mergeCell ref="A128:A130"/>
    <mergeCell ref="B128:B130"/>
    <mergeCell ref="C128:C130"/>
    <mergeCell ref="D128:D130"/>
    <mergeCell ref="G128:G130"/>
    <mergeCell ref="H128:H130"/>
    <mergeCell ref="I128:I130"/>
    <mergeCell ref="J128:J130"/>
    <mergeCell ref="K128:K130"/>
    <mergeCell ref="X128:X130"/>
    <mergeCell ref="Y128:Y130"/>
    <mergeCell ref="Z128:Z130"/>
    <mergeCell ref="U131:U133"/>
    <mergeCell ref="V131:V133"/>
    <mergeCell ref="W131:W133"/>
    <mergeCell ref="X131:X133"/>
    <mergeCell ref="Y131:Y133"/>
    <mergeCell ref="Z131:Z133"/>
    <mergeCell ref="O131:O133"/>
    <mergeCell ref="P131:P133"/>
    <mergeCell ref="Q131:Q133"/>
    <mergeCell ref="R131:R133"/>
    <mergeCell ref="S131:S133"/>
    <mergeCell ref="T131:T133"/>
    <mergeCell ref="I131:I133"/>
    <mergeCell ref="J131:J133"/>
    <mergeCell ref="K131:K133"/>
    <mergeCell ref="L131:L133"/>
    <mergeCell ref="M131:M133"/>
    <mergeCell ref="N131:N133"/>
    <mergeCell ref="AC134:AC136"/>
    <mergeCell ref="A137:A139"/>
    <mergeCell ref="B137:B139"/>
    <mergeCell ref="C137:C139"/>
    <mergeCell ref="D137:D139"/>
    <mergeCell ref="G137:G139"/>
    <mergeCell ref="H137:H139"/>
    <mergeCell ref="R134:R136"/>
    <mergeCell ref="S134:S136"/>
    <mergeCell ref="T134:T136"/>
    <mergeCell ref="U134:U136"/>
    <mergeCell ref="V134:V136"/>
    <mergeCell ref="W134:W136"/>
    <mergeCell ref="L134:L136"/>
    <mergeCell ref="M134:M136"/>
    <mergeCell ref="N134:N136"/>
    <mergeCell ref="O134:O136"/>
    <mergeCell ref="P134:P136"/>
    <mergeCell ref="Q134:Q136"/>
    <mergeCell ref="AC137:AC139"/>
    <mergeCell ref="A134:A136"/>
    <mergeCell ref="B134:B136"/>
    <mergeCell ref="C134:C136"/>
    <mergeCell ref="D134:D136"/>
    <mergeCell ref="G134:G136"/>
    <mergeCell ref="H134:H136"/>
    <mergeCell ref="I134:I136"/>
    <mergeCell ref="J134:J136"/>
    <mergeCell ref="K134:K136"/>
    <mergeCell ref="X134:X136"/>
    <mergeCell ref="Y134:Y136"/>
    <mergeCell ref="Z134:Z136"/>
    <mergeCell ref="U137:U139"/>
    <mergeCell ref="V137:V139"/>
    <mergeCell ref="W137:W139"/>
    <mergeCell ref="X137:X139"/>
    <mergeCell ref="Y137:Y139"/>
    <mergeCell ref="Z137:Z139"/>
    <mergeCell ref="O137:O139"/>
    <mergeCell ref="P137:P139"/>
    <mergeCell ref="Q137:Q139"/>
    <mergeCell ref="R137:R139"/>
    <mergeCell ref="S137:S139"/>
    <mergeCell ref="T137:T139"/>
    <mergeCell ref="I137:I139"/>
    <mergeCell ref="J137:J139"/>
    <mergeCell ref="K137:K139"/>
    <mergeCell ref="L137:L139"/>
    <mergeCell ref="M137:M139"/>
    <mergeCell ref="N137:N139"/>
    <mergeCell ref="AC140:AC142"/>
    <mergeCell ref="A143:A145"/>
    <mergeCell ref="B143:B145"/>
    <mergeCell ref="C143:C145"/>
    <mergeCell ref="D143:D145"/>
    <mergeCell ref="G143:G145"/>
    <mergeCell ref="H143:H145"/>
    <mergeCell ref="R140:R142"/>
    <mergeCell ref="S140:S142"/>
    <mergeCell ref="T140:T142"/>
    <mergeCell ref="U140:U142"/>
    <mergeCell ref="V140:V142"/>
    <mergeCell ref="W140:W142"/>
    <mergeCell ref="L140:L142"/>
    <mergeCell ref="M140:M142"/>
    <mergeCell ref="N140:N142"/>
    <mergeCell ref="O140:O142"/>
    <mergeCell ref="P140:P142"/>
    <mergeCell ref="Q140:Q142"/>
    <mergeCell ref="AC143:AC145"/>
    <mergeCell ref="A140:A142"/>
    <mergeCell ref="B140:B142"/>
    <mergeCell ref="C140:C142"/>
    <mergeCell ref="D140:D142"/>
    <mergeCell ref="G140:G142"/>
    <mergeCell ref="H140:H142"/>
    <mergeCell ref="I140:I142"/>
    <mergeCell ref="J140:J142"/>
    <mergeCell ref="K140:K142"/>
    <mergeCell ref="X140:X142"/>
    <mergeCell ref="Y140:Y142"/>
    <mergeCell ref="Z140:Z142"/>
    <mergeCell ref="U143:U145"/>
    <mergeCell ref="V143:V145"/>
    <mergeCell ref="W143:W145"/>
    <mergeCell ref="X143:X145"/>
    <mergeCell ref="Y143:Y145"/>
    <mergeCell ref="Z143:Z145"/>
    <mergeCell ref="O143:O145"/>
    <mergeCell ref="P143:P145"/>
    <mergeCell ref="Q143:Q145"/>
    <mergeCell ref="R143:R145"/>
    <mergeCell ref="S143:S145"/>
    <mergeCell ref="T143:T145"/>
    <mergeCell ref="I143:I145"/>
    <mergeCell ref="J143:J145"/>
    <mergeCell ref="K143:K145"/>
    <mergeCell ref="L143:L145"/>
    <mergeCell ref="M143:M145"/>
    <mergeCell ref="N143:N145"/>
    <mergeCell ref="AC146:AC148"/>
    <mergeCell ref="A149:A151"/>
    <mergeCell ref="B149:B151"/>
    <mergeCell ref="C149:C151"/>
    <mergeCell ref="D149:D151"/>
    <mergeCell ref="G149:G151"/>
    <mergeCell ref="H149:H151"/>
    <mergeCell ref="R146:R148"/>
    <mergeCell ref="S146:S148"/>
    <mergeCell ref="T146:T148"/>
    <mergeCell ref="U146:U148"/>
    <mergeCell ref="V146:V148"/>
    <mergeCell ref="W146:W148"/>
    <mergeCell ref="L146:L148"/>
    <mergeCell ref="M146:M148"/>
    <mergeCell ref="N146:N148"/>
    <mergeCell ref="O146:O148"/>
    <mergeCell ref="P146:P148"/>
    <mergeCell ref="Q146:Q148"/>
    <mergeCell ref="AC149:AC151"/>
    <mergeCell ref="A146:A148"/>
    <mergeCell ref="B146:B148"/>
    <mergeCell ref="C146:C148"/>
    <mergeCell ref="D146:D148"/>
    <mergeCell ref="G146:G148"/>
    <mergeCell ref="H146:H148"/>
    <mergeCell ref="I146:I148"/>
    <mergeCell ref="J146:J148"/>
    <mergeCell ref="K146:K148"/>
    <mergeCell ref="X146:X148"/>
    <mergeCell ref="Y146:Y148"/>
    <mergeCell ref="Z146:Z148"/>
    <mergeCell ref="U149:U151"/>
    <mergeCell ref="V149:V151"/>
    <mergeCell ref="W149:W151"/>
    <mergeCell ref="X149:X151"/>
    <mergeCell ref="Y149:Y151"/>
    <mergeCell ref="Z149:Z151"/>
    <mergeCell ref="O149:O151"/>
    <mergeCell ref="P149:P151"/>
    <mergeCell ref="Q149:Q151"/>
    <mergeCell ref="R149:R151"/>
    <mergeCell ref="S149:S151"/>
    <mergeCell ref="T149:T151"/>
    <mergeCell ref="I149:I151"/>
    <mergeCell ref="J149:J151"/>
    <mergeCell ref="K149:K151"/>
    <mergeCell ref="L149:L151"/>
    <mergeCell ref="M149:M151"/>
    <mergeCell ref="N149:N151"/>
    <mergeCell ref="AC152:AC154"/>
    <mergeCell ref="A155:A157"/>
    <mergeCell ref="B155:B157"/>
    <mergeCell ref="C155:C157"/>
    <mergeCell ref="D155:D157"/>
    <mergeCell ref="G155:G157"/>
    <mergeCell ref="H155:H157"/>
    <mergeCell ref="R152:R154"/>
    <mergeCell ref="S152:S154"/>
    <mergeCell ref="T152:T154"/>
    <mergeCell ref="U152:U154"/>
    <mergeCell ref="V152:V154"/>
    <mergeCell ref="W152:W154"/>
    <mergeCell ref="L152:L154"/>
    <mergeCell ref="M152:M154"/>
    <mergeCell ref="N152:N154"/>
    <mergeCell ref="O152:O154"/>
    <mergeCell ref="P152:P154"/>
    <mergeCell ref="Q152:Q154"/>
    <mergeCell ref="AC155:AC157"/>
    <mergeCell ref="A152:A154"/>
    <mergeCell ref="B152:B154"/>
    <mergeCell ref="C152:C154"/>
    <mergeCell ref="D152:D154"/>
    <mergeCell ref="G152:G154"/>
    <mergeCell ref="H152:H154"/>
    <mergeCell ref="I152:I154"/>
    <mergeCell ref="J152:J154"/>
    <mergeCell ref="K152:K154"/>
    <mergeCell ref="X152:X154"/>
    <mergeCell ref="Y152:Y154"/>
    <mergeCell ref="Z152:Z154"/>
    <mergeCell ref="U155:U157"/>
    <mergeCell ref="V155:V157"/>
    <mergeCell ref="W155:W157"/>
    <mergeCell ref="X155:X157"/>
    <mergeCell ref="Y155:Y157"/>
    <mergeCell ref="Z155:Z157"/>
    <mergeCell ref="O155:O157"/>
    <mergeCell ref="P155:P157"/>
    <mergeCell ref="Q155:Q157"/>
    <mergeCell ref="R155:R157"/>
    <mergeCell ref="S155:S157"/>
    <mergeCell ref="T155:T157"/>
    <mergeCell ref="I155:I157"/>
    <mergeCell ref="J155:J157"/>
    <mergeCell ref="K155:K157"/>
    <mergeCell ref="L155:L157"/>
    <mergeCell ref="M155:M157"/>
    <mergeCell ref="N155:N157"/>
    <mergeCell ref="AC158:AC160"/>
    <mergeCell ref="A161:A163"/>
    <mergeCell ref="B161:B163"/>
    <mergeCell ref="C161:C163"/>
    <mergeCell ref="D161:D163"/>
    <mergeCell ref="G161:G163"/>
    <mergeCell ref="H161:H163"/>
    <mergeCell ref="R158:R160"/>
    <mergeCell ref="S158:S160"/>
    <mergeCell ref="T158:T160"/>
    <mergeCell ref="U158:U160"/>
    <mergeCell ref="V158:V160"/>
    <mergeCell ref="W158:W160"/>
    <mergeCell ref="L158:L160"/>
    <mergeCell ref="M158:M160"/>
    <mergeCell ref="N158:N160"/>
    <mergeCell ref="O158:O160"/>
    <mergeCell ref="P158:P160"/>
    <mergeCell ref="Q158:Q160"/>
    <mergeCell ref="AC161:AC163"/>
    <mergeCell ref="A158:A160"/>
    <mergeCell ref="B158:B160"/>
    <mergeCell ref="C158:C160"/>
    <mergeCell ref="D158:D160"/>
    <mergeCell ref="G158:G160"/>
    <mergeCell ref="H158:H160"/>
    <mergeCell ref="I158:I160"/>
    <mergeCell ref="J158:J160"/>
    <mergeCell ref="K158:K160"/>
    <mergeCell ref="X158:X160"/>
    <mergeCell ref="Y158:Y160"/>
    <mergeCell ref="Z158:Z160"/>
    <mergeCell ref="U161:U163"/>
    <mergeCell ref="V161:V163"/>
    <mergeCell ref="W161:W163"/>
    <mergeCell ref="X161:X163"/>
    <mergeCell ref="Y161:Y163"/>
    <mergeCell ref="Z161:Z163"/>
    <mergeCell ref="O161:O163"/>
    <mergeCell ref="P161:P163"/>
    <mergeCell ref="Q161:Q163"/>
    <mergeCell ref="R161:R163"/>
    <mergeCell ref="S161:S163"/>
    <mergeCell ref="T161:T163"/>
    <mergeCell ref="I161:I163"/>
    <mergeCell ref="J161:J163"/>
    <mergeCell ref="K161:K163"/>
    <mergeCell ref="L161:L163"/>
    <mergeCell ref="M161:M163"/>
    <mergeCell ref="N161:N163"/>
    <mergeCell ref="AC164:AC166"/>
    <mergeCell ref="A167:A169"/>
    <mergeCell ref="B167:B169"/>
    <mergeCell ref="C167:C169"/>
    <mergeCell ref="D167:D169"/>
    <mergeCell ref="G167:G169"/>
    <mergeCell ref="H167:H169"/>
    <mergeCell ref="R164:R166"/>
    <mergeCell ref="S164:S166"/>
    <mergeCell ref="T164:T166"/>
    <mergeCell ref="U164:U166"/>
    <mergeCell ref="V164:V166"/>
    <mergeCell ref="W164:W166"/>
    <mergeCell ref="L164:L166"/>
    <mergeCell ref="M164:M166"/>
    <mergeCell ref="N164:N166"/>
    <mergeCell ref="O164:O166"/>
    <mergeCell ref="P164:P166"/>
    <mergeCell ref="Q164:Q166"/>
    <mergeCell ref="AC167:AC169"/>
    <mergeCell ref="A164:A166"/>
    <mergeCell ref="B164:B166"/>
    <mergeCell ref="C164:C166"/>
    <mergeCell ref="D164:D166"/>
    <mergeCell ref="G164:G166"/>
    <mergeCell ref="H164:H166"/>
    <mergeCell ref="I164:I166"/>
    <mergeCell ref="J164:J166"/>
    <mergeCell ref="K164:K166"/>
    <mergeCell ref="X164:X166"/>
    <mergeCell ref="Y164:Y166"/>
    <mergeCell ref="Z164:Z166"/>
    <mergeCell ref="U167:U169"/>
    <mergeCell ref="V167:V169"/>
    <mergeCell ref="W167:W169"/>
    <mergeCell ref="X167:X169"/>
    <mergeCell ref="Y167:Y169"/>
    <mergeCell ref="Z167:Z169"/>
    <mergeCell ref="O167:O169"/>
    <mergeCell ref="P167:P169"/>
    <mergeCell ref="Q167:Q169"/>
    <mergeCell ref="R167:R169"/>
    <mergeCell ref="S167:S169"/>
    <mergeCell ref="T167:T169"/>
    <mergeCell ref="I167:I169"/>
    <mergeCell ref="J167:J169"/>
    <mergeCell ref="K167:K169"/>
    <mergeCell ref="L167:L169"/>
    <mergeCell ref="M167:M169"/>
    <mergeCell ref="N167:N169"/>
    <mergeCell ref="AC170:AC172"/>
    <mergeCell ref="A173:A175"/>
    <mergeCell ref="B173:B175"/>
    <mergeCell ref="C173:C175"/>
    <mergeCell ref="D173:D175"/>
    <mergeCell ref="G173:G175"/>
    <mergeCell ref="H173:H175"/>
    <mergeCell ref="R170:R172"/>
    <mergeCell ref="S170:S172"/>
    <mergeCell ref="T170:T172"/>
    <mergeCell ref="U170:U172"/>
    <mergeCell ref="V170:V172"/>
    <mergeCell ref="W170:W172"/>
    <mergeCell ref="L170:L172"/>
    <mergeCell ref="M170:M172"/>
    <mergeCell ref="N170:N172"/>
    <mergeCell ref="O170:O172"/>
    <mergeCell ref="P170:P172"/>
    <mergeCell ref="Q170:Q172"/>
    <mergeCell ref="AC173:AC175"/>
    <mergeCell ref="A170:A172"/>
    <mergeCell ref="B170:B172"/>
    <mergeCell ref="C170:C172"/>
    <mergeCell ref="D170:D172"/>
    <mergeCell ref="G170:G172"/>
    <mergeCell ref="H170:H172"/>
    <mergeCell ref="I170:I172"/>
    <mergeCell ref="J170:J172"/>
    <mergeCell ref="K170:K172"/>
    <mergeCell ref="X170:X172"/>
    <mergeCell ref="Y170:Y172"/>
    <mergeCell ref="Z170:Z172"/>
    <mergeCell ref="B176:B178"/>
    <mergeCell ref="C176:C178"/>
    <mergeCell ref="D176:D178"/>
    <mergeCell ref="G176:G178"/>
    <mergeCell ref="H176:H178"/>
    <mergeCell ref="I176:I178"/>
    <mergeCell ref="J176:J178"/>
    <mergeCell ref="K176:K178"/>
    <mergeCell ref="U173:U175"/>
    <mergeCell ref="V173:V175"/>
    <mergeCell ref="W173:W175"/>
    <mergeCell ref="X173:X175"/>
    <mergeCell ref="Y173:Y175"/>
    <mergeCell ref="Z173:Z175"/>
    <mergeCell ref="O173:O175"/>
    <mergeCell ref="P173:P175"/>
    <mergeCell ref="Q173:Q175"/>
    <mergeCell ref="R173:R175"/>
    <mergeCell ref="S173:S175"/>
    <mergeCell ref="T173:T175"/>
    <mergeCell ref="I173:I175"/>
    <mergeCell ref="J173:J175"/>
    <mergeCell ref="K173:K175"/>
    <mergeCell ref="L173:L175"/>
    <mergeCell ref="M173:M175"/>
    <mergeCell ref="N173:N175"/>
    <mergeCell ref="X176:X178"/>
    <mergeCell ref="Y176:Y178"/>
    <mergeCell ref="Z176:Z178"/>
    <mergeCell ref="R179:R181"/>
    <mergeCell ref="S179:S181"/>
    <mergeCell ref="T179:T181"/>
    <mergeCell ref="I179:I181"/>
    <mergeCell ref="J179:J181"/>
    <mergeCell ref="K179:K181"/>
    <mergeCell ref="L179:L181"/>
    <mergeCell ref="M179:M181"/>
    <mergeCell ref="N179:N181"/>
    <mergeCell ref="X182:X184"/>
    <mergeCell ref="Y182:Y184"/>
    <mergeCell ref="Z182:Z184"/>
    <mergeCell ref="AC176:AC178"/>
    <mergeCell ref="A179:A181"/>
    <mergeCell ref="B179:B181"/>
    <mergeCell ref="C179:C181"/>
    <mergeCell ref="D179:D181"/>
    <mergeCell ref="G179:G181"/>
    <mergeCell ref="H179:H181"/>
    <mergeCell ref="R176:R178"/>
    <mergeCell ref="S176:S178"/>
    <mergeCell ref="T176:T178"/>
    <mergeCell ref="U176:U178"/>
    <mergeCell ref="V176:V178"/>
    <mergeCell ref="W176:W178"/>
    <mergeCell ref="L176:L178"/>
    <mergeCell ref="M176:M178"/>
    <mergeCell ref="N176:N178"/>
    <mergeCell ref="O176:O178"/>
    <mergeCell ref="P176:P178"/>
    <mergeCell ref="Q176:Q178"/>
    <mergeCell ref="A176:A178"/>
    <mergeCell ref="AC182:AC184"/>
    <mergeCell ref="R182:R184"/>
    <mergeCell ref="S182:S184"/>
    <mergeCell ref="T182:T184"/>
    <mergeCell ref="U182:U184"/>
    <mergeCell ref="V182:V184"/>
    <mergeCell ref="W182:W184"/>
    <mergeCell ref="L182:L184"/>
    <mergeCell ref="M182:M184"/>
    <mergeCell ref="N182:N184"/>
    <mergeCell ref="O182:O184"/>
    <mergeCell ref="P182:P184"/>
    <mergeCell ref="Q182:Q184"/>
    <mergeCell ref="AC179:AC181"/>
    <mergeCell ref="A182:A184"/>
    <mergeCell ref="B182:B184"/>
    <mergeCell ref="C182:C184"/>
    <mergeCell ref="D182:D184"/>
    <mergeCell ref="G182:G184"/>
    <mergeCell ref="H182:H184"/>
    <mergeCell ref="I182:I184"/>
    <mergeCell ref="J182:J184"/>
    <mergeCell ref="K182:K184"/>
    <mergeCell ref="U179:U181"/>
    <mergeCell ref="V179:V181"/>
    <mergeCell ref="W179:W181"/>
    <mergeCell ref="X179:X181"/>
    <mergeCell ref="Y179:Y181"/>
    <mergeCell ref="Z179:Z181"/>
    <mergeCell ref="O179:O181"/>
    <mergeCell ref="P179:P181"/>
    <mergeCell ref="Q179:Q181"/>
  </mergeCells>
  <phoneticPr fontId="3"/>
  <conditionalFormatting sqref="P2:Q2">
    <cfRule type="expression" dxfId="3" priority="2">
      <formula>$P$2=""</formula>
    </cfRule>
  </conditionalFormatting>
  <conditionalFormatting sqref="U2:V2">
    <cfRule type="expression" dxfId="2" priority="1">
      <formula>$U$2=""</formula>
    </cfRule>
  </conditionalFormatting>
  <dataValidations count="5">
    <dataValidation type="list" errorStyle="warning" allowBlank="1" showInputMessage="1" showErrorMessage="1" error="選択項目以外の入力がされています。" sqref="Z5:Z184" xr:uid="{00000000-0002-0000-0500-000000000000}">
      <formula1>$AF$6:$AF$18</formula1>
    </dataValidation>
    <dataValidation type="list" errorStyle="warning" allowBlank="1" showInputMessage="1" showErrorMessage="1" error="選択項目以外の入力がされています。" sqref="C5:C184" xr:uid="{00000000-0002-0000-0500-000001000000}">
      <formula1>$AD$6:$AD$26</formula1>
    </dataValidation>
    <dataValidation type="list" allowBlank="1" showInputMessage="1" showErrorMessage="1" sqref="P5:Y184" xr:uid="{00000000-0002-0000-0500-000003000000}">
      <formula1>"有"</formula1>
    </dataValidation>
    <dataValidation type="list" allowBlank="1" showInputMessage="1" showErrorMessage="1" sqref="D5:D7" xr:uid="{5ACEE15E-A7B5-40B3-8F97-C42E2A71BB88}">
      <formula1>"0歳児担任,1歳児担任,2歳児担任,3歳児担任,4歳児担任,5歳児担任,一時保育担当,幼稚園型一時預り専任,子育て広場専任職員,フリー,その他,　,"</formula1>
    </dataValidation>
    <dataValidation type="list" allowBlank="1" showInputMessage="1" showErrorMessage="1" sqref="D8:D184" xr:uid="{9275BE59-A347-466B-8547-2B6279888610}">
      <formula1>"0歳児担任,1歳児担任,2歳児担任,3歳児担任,4歳児担任,5歳児担任,一時保育担当,子育て広場専任職員,幼稚園型一時預り専任,フリー,その他,　,"</formula1>
    </dataValidation>
  </dataValidations>
  <printOptions horizontalCentered="1"/>
  <pageMargins left="0.31496062992125984" right="0.31496062992125984" top="0.55118110236220474" bottom="0.35433070866141736" header="0.31496062992125984" footer="0.31496062992125984"/>
  <pageSetup paperSize="9" scale="77" fitToHeight="0" orientation="landscape" r:id="rId1"/>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8">
    <tabColor rgb="FFFFFF00"/>
    <pageSetUpPr fitToPage="1"/>
  </sheetPr>
  <dimension ref="A1:AF184"/>
  <sheetViews>
    <sheetView view="pageBreakPreview" zoomScale="85" zoomScaleNormal="100" zoomScaleSheetLayoutView="85" workbookViewId="0">
      <selection activeCell="AH20" sqref="AH20"/>
    </sheetView>
  </sheetViews>
  <sheetFormatPr defaultColWidth="9" defaultRowHeight="13.2"/>
  <cols>
    <col min="1" max="1" width="3.21875" style="11" bestFit="1" customWidth="1"/>
    <col min="2" max="2" width="14.44140625" style="11" customWidth="1"/>
    <col min="3" max="3" width="9.44140625" style="11" customWidth="1"/>
    <col min="4" max="4" width="10.77734375" style="11" customWidth="1"/>
    <col min="5" max="5" width="10.109375" style="11" customWidth="1"/>
    <col min="6" max="6" width="14.6640625" style="11" customWidth="1"/>
    <col min="7" max="7" width="9.6640625" style="11" customWidth="1"/>
    <col min="8" max="9" width="5" style="12" customWidth="1"/>
    <col min="10" max="10" width="11.33203125" style="11" customWidth="1"/>
    <col min="11" max="11" width="2.6640625" style="11" bestFit="1" customWidth="1"/>
    <col min="12" max="13" width="5" style="12" customWidth="1"/>
    <col min="14" max="14" width="11.33203125" style="11" customWidth="1"/>
    <col min="15" max="15" width="2.6640625" style="11" bestFit="1" customWidth="1"/>
    <col min="16" max="23" width="4.33203125" style="12" customWidth="1"/>
    <col min="24" max="25" width="4.33203125" style="11" customWidth="1"/>
    <col min="26" max="26" width="10.21875" style="11" customWidth="1"/>
    <col min="27" max="27" width="12" style="11" customWidth="1"/>
    <col min="28" max="32" width="9" style="11" hidden="1" customWidth="1"/>
    <col min="33" max="16384" width="9" style="11"/>
  </cols>
  <sheetData>
    <row r="1" spans="1:32" ht="30" customHeight="1" thickBot="1">
      <c r="A1" s="2406" t="s">
        <v>737</v>
      </c>
      <c r="B1" s="2406"/>
      <c r="C1" s="2406"/>
      <c r="D1" s="2406"/>
      <c r="E1" s="2406"/>
      <c r="F1" s="2406"/>
      <c r="G1" s="2407"/>
      <c r="H1" s="2407"/>
      <c r="I1" s="2407"/>
      <c r="M1"/>
      <c r="P1" s="2408" t="s">
        <v>764</v>
      </c>
      <c r="Q1" s="2408"/>
      <c r="R1" s="2408"/>
      <c r="S1" s="2408"/>
      <c r="T1" s="2408"/>
      <c r="U1" s="2408"/>
      <c r="V1" s="2408"/>
      <c r="W1" s="2408"/>
      <c r="X1" s="2408"/>
      <c r="Z1" s="2409" t="s">
        <v>765</v>
      </c>
      <c r="AA1" s="2410"/>
    </row>
    <row r="2" spans="1:32" ht="18" customHeight="1">
      <c r="A2" s="2411" t="s">
        <v>773</v>
      </c>
      <c r="B2" s="2411"/>
      <c r="C2" s="2411"/>
      <c r="D2" s="2411"/>
      <c r="E2" s="2411"/>
      <c r="F2" s="2411"/>
      <c r="G2" s="2411"/>
      <c r="H2" s="2411"/>
      <c r="I2" s="2411"/>
      <c r="J2" s="2411"/>
      <c r="K2" s="2411"/>
      <c r="L2" s="2411"/>
      <c r="M2" s="2411"/>
      <c r="N2" s="2411"/>
      <c r="O2" s="28"/>
      <c r="P2" s="2412"/>
      <c r="Q2" s="2413"/>
      <c r="R2" s="29" t="s">
        <v>255</v>
      </c>
      <c r="S2" s="11"/>
      <c r="T2" s="11"/>
      <c r="U2" s="2412"/>
      <c r="V2" s="2413"/>
      <c r="W2" s="29" t="s">
        <v>500</v>
      </c>
    </row>
    <row r="3" spans="1:32" s="13" customFormat="1" ht="39.75" customHeight="1">
      <c r="A3" s="2401" t="s">
        <v>499</v>
      </c>
      <c r="B3" s="2402" t="s">
        <v>465</v>
      </c>
      <c r="C3" s="2401" t="s">
        <v>486</v>
      </c>
      <c r="D3" s="2404" t="s">
        <v>613</v>
      </c>
      <c r="E3" s="2405" t="s">
        <v>498</v>
      </c>
      <c r="F3" s="2405"/>
      <c r="G3" s="2401" t="s">
        <v>497</v>
      </c>
      <c r="H3" s="2394" t="s">
        <v>496</v>
      </c>
      <c r="I3" s="2394"/>
      <c r="J3" s="2394"/>
      <c r="K3" s="2394"/>
      <c r="L3" s="2394" t="s">
        <v>495</v>
      </c>
      <c r="M3" s="2394"/>
      <c r="N3" s="2394"/>
      <c r="O3" s="2395"/>
      <c r="P3" s="2426" t="s">
        <v>494</v>
      </c>
      <c r="Q3" s="2426"/>
      <c r="R3" s="2426"/>
      <c r="S3" s="2426"/>
      <c r="T3" s="2426"/>
      <c r="U3" s="2426"/>
      <c r="V3" s="2426"/>
      <c r="W3" s="2426"/>
      <c r="X3" s="2426"/>
      <c r="Y3" s="2426"/>
      <c r="Z3" s="2397" t="s">
        <v>616</v>
      </c>
      <c r="AA3" s="2397"/>
    </row>
    <row r="4" spans="1:32" s="13" customFormat="1" ht="39.75" customHeight="1">
      <c r="A4" s="2401"/>
      <c r="B4" s="2403"/>
      <c r="C4" s="2401"/>
      <c r="D4" s="2404"/>
      <c r="E4" s="17" t="s">
        <v>493</v>
      </c>
      <c r="F4" s="16" t="s">
        <v>492</v>
      </c>
      <c r="G4" s="2401"/>
      <c r="H4" s="15" t="s">
        <v>491</v>
      </c>
      <c r="I4" s="14" t="s">
        <v>490</v>
      </c>
      <c r="J4" s="2398" t="s">
        <v>489</v>
      </c>
      <c r="K4" s="2399"/>
      <c r="L4" s="15" t="s">
        <v>491</v>
      </c>
      <c r="M4" s="14" t="s">
        <v>490</v>
      </c>
      <c r="N4" s="2400" t="s">
        <v>489</v>
      </c>
      <c r="O4" s="2399"/>
      <c r="P4" s="55"/>
      <c r="Q4" s="56"/>
      <c r="R4" s="56"/>
      <c r="S4" s="56"/>
      <c r="T4" s="56"/>
      <c r="U4" s="56"/>
      <c r="V4" s="56"/>
      <c r="W4" s="57"/>
      <c r="X4" s="58"/>
      <c r="Y4" s="59"/>
      <c r="Z4" s="20" t="s">
        <v>726</v>
      </c>
      <c r="AA4" s="21" t="s">
        <v>728</v>
      </c>
    </row>
    <row r="5" spans="1:32" s="13" customFormat="1" ht="12">
      <c r="A5" s="2420">
        <v>1</v>
      </c>
      <c r="B5" s="2376"/>
      <c r="C5" s="2376"/>
      <c r="D5" s="2379"/>
      <c r="E5" s="43" t="s">
        <v>619</v>
      </c>
      <c r="F5" s="44"/>
      <c r="G5" s="2423"/>
      <c r="H5" s="2414"/>
      <c r="I5" s="2417"/>
      <c r="J5" s="2367"/>
      <c r="K5" s="2370" t="s">
        <v>400</v>
      </c>
      <c r="L5" s="2414"/>
      <c r="M5" s="2417"/>
      <c r="N5" s="2367"/>
      <c r="O5" s="2370" t="s">
        <v>400</v>
      </c>
      <c r="P5" s="2361"/>
      <c r="Q5" s="2358"/>
      <c r="R5" s="2358"/>
      <c r="S5" s="2358"/>
      <c r="T5" s="2358"/>
      <c r="U5" s="2358"/>
      <c r="V5" s="2358"/>
      <c r="W5" s="2358"/>
      <c r="X5" s="2358"/>
      <c r="Y5" s="2364"/>
      <c r="Z5" s="2414" t="s">
        <v>729</v>
      </c>
      <c r="AA5" s="45" t="s">
        <v>730</v>
      </c>
      <c r="AC5" s="2355" t="str">
        <f>IF(ISERROR(VLOOKUP(C5,$AD$6:$AE$27,2,0))=TRUE,"",VLOOKUP(C5,$AD$6:$AE$27,2,0))</f>
        <v/>
      </c>
      <c r="AD5" s="13" t="s">
        <v>771</v>
      </c>
    </row>
    <row r="6" spans="1:32" s="13" customFormat="1" ht="12">
      <c r="A6" s="2421"/>
      <c r="B6" s="2377"/>
      <c r="C6" s="2377"/>
      <c r="D6" s="2377"/>
      <c r="E6" s="46" t="s">
        <v>620</v>
      </c>
      <c r="F6" s="47"/>
      <c r="G6" s="2424"/>
      <c r="H6" s="2415"/>
      <c r="I6" s="2418"/>
      <c r="J6" s="2368"/>
      <c r="K6" s="2371"/>
      <c r="L6" s="2415"/>
      <c r="M6" s="2418"/>
      <c r="N6" s="2368"/>
      <c r="O6" s="2371"/>
      <c r="P6" s="2362"/>
      <c r="Q6" s="2359"/>
      <c r="R6" s="2359"/>
      <c r="S6" s="2359"/>
      <c r="T6" s="2359"/>
      <c r="U6" s="2359"/>
      <c r="V6" s="2359"/>
      <c r="W6" s="2359"/>
      <c r="X6" s="2359"/>
      <c r="Y6" s="2365"/>
      <c r="Z6" s="2415"/>
      <c r="AA6" s="48" t="s">
        <v>727</v>
      </c>
      <c r="AC6" s="2356"/>
      <c r="AD6" s="13" t="s">
        <v>774</v>
      </c>
      <c r="AE6" s="13">
        <v>0</v>
      </c>
      <c r="AF6" s="13" t="s">
        <v>793</v>
      </c>
    </row>
    <row r="7" spans="1:32" s="13" customFormat="1" ht="12">
      <c r="A7" s="2422"/>
      <c r="B7" s="2378"/>
      <c r="C7" s="2378"/>
      <c r="D7" s="2378"/>
      <c r="E7" s="49" t="s">
        <v>621</v>
      </c>
      <c r="F7" s="50"/>
      <c r="G7" s="2425"/>
      <c r="H7" s="2416"/>
      <c r="I7" s="2419"/>
      <c r="J7" s="2369"/>
      <c r="K7" s="2372"/>
      <c r="L7" s="2416"/>
      <c r="M7" s="2419"/>
      <c r="N7" s="2369"/>
      <c r="O7" s="2372"/>
      <c r="P7" s="2363"/>
      <c r="Q7" s="2360"/>
      <c r="R7" s="2360"/>
      <c r="S7" s="2360"/>
      <c r="T7" s="2360"/>
      <c r="U7" s="2360"/>
      <c r="V7" s="2360"/>
      <c r="W7" s="2360"/>
      <c r="X7" s="2360"/>
      <c r="Y7" s="2366"/>
      <c r="Z7" s="2416"/>
      <c r="AA7" s="51" t="s">
        <v>731</v>
      </c>
      <c r="AC7" s="2357"/>
      <c r="AD7" s="13" t="s">
        <v>792</v>
      </c>
      <c r="AE7" s="13">
        <v>0</v>
      </c>
      <c r="AF7" s="13" t="s">
        <v>794</v>
      </c>
    </row>
    <row r="8" spans="1:32" s="13" customFormat="1" ht="12">
      <c r="A8" s="2420">
        <v>2</v>
      </c>
      <c r="B8" s="2376"/>
      <c r="C8" s="2376"/>
      <c r="D8" s="2379"/>
      <c r="E8" s="43" t="s">
        <v>619</v>
      </c>
      <c r="F8" s="44"/>
      <c r="G8" s="2423"/>
      <c r="H8" s="2414"/>
      <c r="I8" s="2417"/>
      <c r="J8" s="2367"/>
      <c r="K8" s="2370" t="s">
        <v>400</v>
      </c>
      <c r="L8" s="2414"/>
      <c r="M8" s="2417"/>
      <c r="N8" s="2367"/>
      <c r="O8" s="2370" t="s">
        <v>400</v>
      </c>
      <c r="P8" s="2361"/>
      <c r="Q8" s="2358"/>
      <c r="R8" s="2358"/>
      <c r="S8" s="2358"/>
      <c r="T8" s="2358"/>
      <c r="U8" s="2358"/>
      <c r="V8" s="2358"/>
      <c r="W8" s="2358"/>
      <c r="X8" s="2358"/>
      <c r="Y8" s="2364"/>
      <c r="Z8" s="2414" t="s">
        <v>377</v>
      </c>
      <c r="AA8" s="45" t="s">
        <v>730</v>
      </c>
      <c r="AC8" s="2355" t="str">
        <f>IF(ISERROR(VLOOKUP(C8,$AD$6:$AE$27,2,0))=TRUE,"",VLOOKUP(C8,$AD$6:$AE$27,2,0))</f>
        <v/>
      </c>
      <c r="AD8" s="13" t="s">
        <v>775</v>
      </c>
      <c r="AE8" s="13">
        <v>1</v>
      </c>
      <c r="AF8" s="13" t="s">
        <v>795</v>
      </c>
    </row>
    <row r="9" spans="1:32" s="13" customFormat="1" ht="12">
      <c r="A9" s="2421"/>
      <c r="B9" s="2377"/>
      <c r="C9" s="2377"/>
      <c r="D9" s="2377"/>
      <c r="E9" s="46" t="s">
        <v>620</v>
      </c>
      <c r="F9" s="47"/>
      <c r="G9" s="2424"/>
      <c r="H9" s="2415"/>
      <c r="I9" s="2418"/>
      <c r="J9" s="2368"/>
      <c r="K9" s="2371"/>
      <c r="L9" s="2415"/>
      <c r="M9" s="2418"/>
      <c r="N9" s="2368"/>
      <c r="O9" s="2371"/>
      <c r="P9" s="2362"/>
      <c r="Q9" s="2359"/>
      <c r="R9" s="2359"/>
      <c r="S9" s="2359"/>
      <c r="T9" s="2359"/>
      <c r="U9" s="2359"/>
      <c r="V9" s="2359"/>
      <c r="W9" s="2359"/>
      <c r="X9" s="2359"/>
      <c r="Y9" s="2365"/>
      <c r="Z9" s="2415"/>
      <c r="AA9" s="48" t="s">
        <v>727</v>
      </c>
      <c r="AC9" s="2356"/>
      <c r="AD9" s="13" t="s">
        <v>776</v>
      </c>
      <c r="AE9" s="13">
        <v>0</v>
      </c>
      <c r="AF9" s="13" t="s">
        <v>796</v>
      </c>
    </row>
    <row r="10" spans="1:32" s="13" customFormat="1" ht="12">
      <c r="A10" s="2422"/>
      <c r="B10" s="2378"/>
      <c r="C10" s="2378"/>
      <c r="D10" s="2378"/>
      <c r="E10" s="49" t="s">
        <v>621</v>
      </c>
      <c r="F10" s="50"/>
      <c r="G10" s="2425"/>
      <c r="H10" s="2416"/>
      <c r="I10" s="2419"/>
      <c r="J10" s="2369"/>
      <c r="K10" s="2372"/>
      <c r="L10" s="2416"/>
      <c r="M10" s="2419"/>
      <c r="N10" s="2369"/>
      <c r="O10" s="2372"/>
      <c r="P10" s="2363"/>
      <c r="Q10" s="2360"/>
      <c r="R10" s="2360"/>
      <c r="S10" s="2360"/>
      <c r="T10" s="2360"/>
      <c r="U10" s="2360"/>
      <c r="V10" s="2360"/>
      <c r="W10" s="2360"/>
      <c r="X10" s="2360"/>
      <c r="Y10" s="2366"/>
      <c r="Z10" s="2416"/>
      <c r="AA10" s="51" t="s">
        <v>731</v>
      </c>
      <c r="AC10" s="2357"/>
      <c r="AD10" s="13" t="s">
        <v>777</v>
      </c>
      <c r="AE10" s="13">
        <v>1</v>
      </c>
      <c r="AF10" s="13" t="s">
        <v>797</v>
      </c>
    </row>
    <row r="11" spans="1:32" s="13" customFormat="1" ht="12">
      <c r="A11" s="2420">
        <v>3</v>
      </c>
      <c r="B11" s="2376"/>
      <c r="C11" s="2376"/>
      <c r="D11" s="2379"/>
      <c r="E11" s="43" t="s">
        <v>619</v>
      </c>
      <c r="F11" s="44"/>
      <c r="G11" s="2423"/>
      <c r="H11" s="2414"/>
      <c r="I11" s="2417"/>
      <c r="J11" s="2367"/>
      <c r="K11" s="2370" t="s">
        <v>400</v>
      </c>
      <c r="L11" s="2414"/>
      <c r="M11" s="2417"/>
      <c r="N11" s="2367"/>
      <c r="O11" s="2370" t="s">
        <v>400</v>
      </c>
      <c r="P11" s="2361"/>
      <c r="Q11" s="2358"/>
      <c r="R11" s="2358"/>
      <c r="S11" s="2358"/>
      <c r="T11" s="2358"/>
      <c r="U11" s="2358"/>
      <c r="V11" s="2358"/>
      <c r="W11" s="2358"/>
      <c r="X11" s="2358"/>
      <c r="Y11" s="2364"/>
      <c r="Z11" s="2414" t="s">
        <v>377</v>
      </c>
      <c r="AA11" s="45" t="s">
        <v>730</v>
      </c>
      <c r="AC11" s="2355" t="str">
        <f t="shared" ref="AC11" si="0">IF(ISERROR(VLOOKUP(C11,$AD$6:$AE$27,2,0))=TRUE,"",VLOOKUP(C11,$AD$6:$AE$27,2,0))</f>
        <v/>
      </c>
      <c r="AD11" s="13" t="s">
        <v>932</v>
      </c>
      <c r="AE11" s="13">
        <v>1</v>
      </c>
      <c r="AF11" s="13" t="s">
        <v>798</v>
      </c>
    </row>
    <row r="12" spans="1:32" s="13" customFormat="1" ht="12">
      <c r="A12" s="2421"/>
      <c r="B12" s="2377"/>
      <c r="C12" s="2377"/>
      <c r="D12" s="2377"/>
      <c r="E12" s="46" t="s">
        <v>620</v>
      </c>
      <c r="F12" s="47"/>
      <c r="G12" s="2424"/>
      <c r="H12" s="2415"/>
      <c r="I12" s="2418"/>
      <c r="J12" s="2368"/>
      <c r="K12" s="2371"/>
      <c r="L12" s="2415"/>
      <c r="M12" s="2418"/>
      <c r="N12" s="2368"/>
      <c r="O12" s="2371"/>
      <c r="P12" s="2362"/>
      <c r="Q12" s="2359"/>
      <c r="R12" s="2359"/>
      <c r="S12" s="2359"/>
      <c r="T12" s="2359"/>
      <c r="U12" s="2359"/>
      <c r="V12" s="2359"/>
      <c r="W12" s="2359"/>
      <c r="X12" s="2359"/>
      <c r="Y12" s="2365"/>
      <c r="Z12" s="2415"/>
      <c r="AA12" s="48" t="s">
        <v>727</v>
      </c>
      <c r="AC12" s="2356"/>
      <c r="AD12" s="13" t="s">
        <v>778</v>
      </c>
      <c r="AE12" s="13">
        <v>0</v>
      </c>
      <c r="AF12" s="13" t="s">
        <v>799</v>
      </c>
    </row>
    <row r="13" spans="1:32" s="13" customFormat="1" ht="12">
      <c r="A13" s="2422"/>
      <c r="B13" s="2378"/>
      <c r="C13" s="2378"/>
      <c r="D13" s="2378"/>
      <c r="E13" s="49" t="s">
        <v>621</v>
      </c>
      <c r="F13" s="50"/>
      <c r="G13" s="2425"/>
      <c r="H13" s="2416"/>
      <c r="I13" s="2419"/>
      <c r="J13" s="2369"/>
      <c r="K13" s="2372"/>
      <c r="L13" s="2416"/>
      <c r="M13" s="2419"/>
      <c r="N13" s="2369"/>
      <c r="O13" s="2372"/>
      <c r="P13" s="2363"/>
      <c r="Q13" s="2360"/>
      <c r="R13" s="2360"/>
      <c r="S13" s="2360"/>
      <c r="T13" s="2360"/>
      <c r="U13" s="2360"/>
      <c r="V13" s="2360"/>
      <c r="W13" s="2360"/>
      <c r="X13" s="2360"/>
      <c r="Y13" s="2366"/>
      <c r="Z13" s="2416"/>
      <c r="AA13" s="51" t="s">
        <v>731</v>
      </c>
      <c r="AC13" s="2357"/>
      <c r="AD13" s="13" t="s">
        <v>779</v>
      </c>
      <c r="AE13" s="13">
        <v>0</v>
      </c>
      <c r="AF13" s="13" t="s">
        <v>800</v>
      </c>
    </row>
    <row r="14" spans="1:32" s="13" customFormat="1" ht="12">
      <c r="A14" s="2420">
        <v>4</v>
      </c>
      <c r="B14" s="2376"/>
      <c r="C14" s="2376"/>
      <c r="D14" s="2379"/>
      <c r="E14" s="43" t="s">
        <v>619</v>
      </c>
      <c r="F14" s="44"/>
      <c r="G14" s="2423"/>
      <c r="H14" s="2414"/>
      <c r="I14" s="2417"/>
      <c r="J14" s="2367"/>
      <c r="K14" s="2370" t="s">
        <v>400</v>
      </c>
      <c r="L14" s="2414"/>
      <c r="M14" s="2417"/>
      <c r="N14" s="2367"/>
      <c r="O14" s="2370" t="s">
        <v>400</v>
      </c>
      <c r="P14" s="2361"/>
      <c r="Q14" s="2358"/>
      <c r="R14" s="2358"/>
      <c r="S14" s="2358"/>
      <c r="T14" s="2358"/>
      <c r="U14" s="2358"/>
      <c r="V14" s="2358"/>
      <c r="W14" s="2358"/>
      <c r="X14" s="2358"/>
      <c r="Y14" s="2364"/>
      <c r="Z14" s="2414" t="s">
        <v>377</v>
      </c>
      <c r="AA14" s="45" t="s">
        <v>730</v>
      </c>
      <c r="AC14" s="2355" t="str">
        <f t="shared" ref="AC14" si="1">IF(ISERROR(VLOOKUP(C14,$AD$6:$AE$27,2,0))=TRUE,"",VLOOKUP(C14,$AD$6:$AE$27,2,0))</f>
        <v/>
      </c>
      <c r="AD14" s="13" t="s">
        <v>780</v>
      </c>
      <c r="AE14" s="13">
        <v>0</v>
      </c>
      <c r="AF14" s="13" t="s">
        <v>801</v>
      </c>
    </row>
    <row r="15" spans="1:32" s="13" customFormat="1" ht="12">
      <c r="A15" s="2421"/>
      <c r="B15" s="2377"/>
      <c r="C15" s="2377"/>
      <c r="D15" s="2377"/>
      <c r="E15" s="46" t="s">
        <v>620</v>
      </c>
      <c r="F15" s="47"/>
      <c r="G15" s="2424"/>
      <c r="H15" s="2415"/>
      <c r="I15" s="2418"/>
      <c r="J15" s="2368"/>
      <c r="K15" s="2371"/>
      <c r="L15" s="2415"/>
      <c r="M15" s="2418"/>
      <c r="N15" s="2368"/>
      <c r="O15" s="2371"/>
      <c r="P15" s="2362"/>
      <c r="Q15" s="2359"/>
      <c r="R15" s="2359"/>
      <c r="S15" s="2359"/>
      <c r="T15" s="2359"/>
      <c r="U15" s="2359"/>
      <c r="V15" s="2359"/>
      <c r="W15" s="2359"/>
      <c r="X15" s="2359"/>
      <c r="Y15" s="2365"/>
      <c r="Z15" s="2415"/>
      <c r="AA15" s="48" t="s">
        <v>727</v>
      </c>
      <c r="AC15" s="2356"/>
      <c r="AD15" s="13" t="s">
        <v>781</v>
      </c>
      <c r="AE15" s="13">
        <v>0</v>
      </c>
      <c r="AF15" s="13" t="s">
        <v>802</v>
      </c>
    </row>
    <row r="16" spans="1:32" s="13" customFormat="1" ht="12">
      <c r="A16" s="2422"/>
      <c r="B16" s="2378"/>
      <c r="C16" s="2378"/>
      <c r="D16" s="2378"/>
      <c r="E16" s="49" t="s">
        <v>621</v>
      </c>
      <c r="F16" s="50"/>
      <c r="G16" s="2425"/>
      <c r="H16" s="2416"/>
      <c r="I16" s="2419"/>
      <c r="J16" s="2369"/>
      <c r="K16" s="2372"/>
      <c r="L16" s="2416"/>
      <c r="M16" s="2419"/>
      <c r="N16" s="2369"/>
      <c r="O16" s="2372"/>
      <c r="P16" s="2363"/>
      <c r="Q16" s="2360"/>
      <c r="R16" s="2360"/>
      <c r="S16" s="2360"/>
      <c r="T16" s="2360"/>
      <c r="U16" s="2360"/>
      <c r="V16" s="2360"/>
      <c r="W16" s="2360"/>
      <c r="X16" s="2360"/>
      <c r="Y16" s="2366"/>
      <c r="Z16" s="2416"/>
      <c r="AA16" s="51" t="s">
        <v>731</v>
      </c>
      <c r="AC16" s="2357"/>
      <c r="AD16" s="13" t="s">
        <v>1471</v>
      </c>
      <c r="AE16" s="13">
        <v>0</v>
      </c>
      <c r="AF16" s="13" t="s">
        <v>803</v>
      </c>
    </row>
    <row r="17" spans="1:32" s="13" customFormat="1" ht="12">
      <c r="A17" s="2420">
        <v>5</v>
      </c>
      <c r="B17" s="2376"/>
      <c r="C17" s="2376"/>
      <c r="D17" s="2379"/>
      <c r="E17" s="43" t="s">
        <v>619</v>
      </c>
      <c r="F17" s="44"/>
      <c r="G17" s="2423"/>
      <c r="H17" s="2414"/>
      <c r="I17" s="2417"/>
      <c r="J17" s="2367"/>
      <c r="K17" s="2370" t="s">
        <v>400</v>
      </c>
      <c r="L17" s="2414"/>
      <c r="M17" s="2417"/>
      <c r="N17" s="2367"/>
      <c r="O17" s="2370" t="s">
        <v>400</v>
      </c>
      <c r="P17" s="2361"/>
      <c r="Q17" s="2358"/>
      <c r="R17" s="2358"/>
      <c r="S17" s="2358"/>
      <c r="T17" s="2358"/>
      <c r="U17" s="2358"/>
      <c r="V17" s="2358"/>
      <c r="W17" s="2358"/>
      <c r="X17" s="2358"/>
      <c r="Y17" s="2364"/>
      <c r="Z17" s="2414" t="s">
        <v>377</v>
      </c>
      <c r="AA17" s="45" t="s">
        <v>730</v>
      </c>
      <c r="AC17" s="2355" t="str">
        <f t="shared" ref="AC17" si="2">IF(ISERROR(VLOOKUP(C17,$AD$6:$AE$27,2,0))=TRUE,"",VLOOKUP(C17,$AD$6:$AE$27,2,0))</f>
        <v/>
      </c>
      <c r="AD17" s="13" t="s">
        <v>1472</v>
      </c>
      <c r="AE17" s="13">
        <v>0</v>
      </c>
      <c r="AF17" s="13" t="s">
        <v>804</v>
      </c>
    </row>
    <row r="18" spans="1:32" s="13" customFormat="1" ht="12">
      <c r="A18" s="2421"/>
      <c r="B18" s="2377"/>
      <c r="C18" s="2377"/>
      <c r="D18" s="2377"/>
      <c r="E18" s="46" t="s">
        <v>620</v>
      </c>
      <c r="F18" s="47"/>
      <c r="G18" s="2424"/>
      <c r="H18" s="2415"/>
      <c r="I18" s="2418"/>
      <c r="J18" s="2368"/>
      <c r="K18" s="2371"/>
      <c r="L18" s="2415"/>
      <c r="M18" s="2418"/>
      <c r="N18" s="2368"/>
      <c r="O18" s="2371"/>
      <c r="P18" s="2362"/>
      <c r="Q18" s="2359"/>
      <c r="R18" s="2359"/>
      <c r="S18" s="2359"/>
      <c r="T18" s="2359"/>
      <c r="U18" s="2359"/>
      <c r="V18" s="2359"/>
      <c r="W18" s="2359"/>
      <c r="X18" s="2359"/>
      <c r="Y18" s="2365"/>
      <c r="Z18" s="2415"/>
      <c r="AA18" s="48" t="s">
        <v>727</v>
      </c>
      <c r="AC18" s="2356"/>
      <c r="AD18" s="13" t="s">
        <v>1473</v>
      </c>
      <c r="AE18" s="13">
        <v>0</v>
      </c>
      <c r="AF18" s="13" t="s">
        <v>805</v>
      </c>
    </row>
    <row r="19" spans="1:32" s="13" customFormat="1">
      <c r="A19" s="2422"/>
      <c r="B19" s="2378"/>
      <c r="C19" s="2378"/>
      <c r="D19" s="2378"/>
      <c r="E19" s="49" t="s">
        <v>621</v>
      </c>
      <c r="F19" s="50"/>
      <c r="G19" s="2425"/>
      <c r="H19" s="2416"/>
      <c r="I19" s="2419"/>
      <c r="J19" s="2369"/>
      <c r="K19" s="2372"/>
      <c r="L19" s="2416"/>
      <c r="M19" s="2419"/>
      <c r="N19" s="2369"/>
      <c r="O19" s="2372"/>
      <c r="P19" s="2363"/>
      <c r="Q19" s="2360"/>
      <c r="R19" s="2360"/>
      <c r="S19" s="2360"/>
      <c r="T19" s="2360"/>
      <c r="U19" s="2360"/>
      <c r="V19" s="2360"/>
      <c r="W19" s="2360"/>
      <c r="X19" s="2360"/>
      <c r="Y19" s="2366"/>
      <c r="Z19" s="2416"/>
      <c r="AA19" s="51" t="s">
        <v>731</v>
      </c>
      <c r="AC19" s="2357"/>
      <c r="AD19" s="13" t="s">
        <v>1474</v>
      </c>
      <c r="AE19" s="11">
        <v>0</v>
      </c>
    </row>
    <row r="20" spans="1:32" s="13" customFormat="1">
      <c r="A20" s="2420">
        <v>6</v>
      </c>
      <c r="B20" s="2376"/>
      <c r="C20" s="2376"/>
      <c r="D20" s="2379"/>
      <c r="E20" s="43" t="s">
        <v>619</v>
      </c>
      <c r="F20" s="44"/>
      <c r="G20" s="2423"/>
      <c r="H20" s="2414"/>
      <c r="I20" s="2417"/>
      <c r="J20" s="2367"/>
      <c r="K20" s="2370" t="s">
        <v>400</v>
      </c>
      <c r="L20" s="2414"/>
      <c r="M20" s="2417"/>
      <c r="N20" s="2367"/>
      <c r="O20" s="2370" t="s">
        <v>400</v>
      </c>
      <c r="P20" s="2361"/>
      <c r="Q20" s="2358"/>
      <c r="R20" s="2358"/>
      <c r="S20" s="2358"/>
      <c r="T20" s="2358"/>
      <c r="U20" s="2358"/>
      <c r="V20" s="2358"/>
      <c r="W20" s="2358"/>
      <c r="X20" s="2358"/>
      <c r="Y20" s="2364"/>
      <c r="Z20" s="2414" t="s">
        <v>377</v>
      </c>
      <c r="AA20" s="45" t="s">
        <v>730</v>
      </c>
      <c r="AC20" s="2355" t="str">
        <f t="shared" ref="AC20" si="3">IF(ISERROR(VLOOKUP(C20,$AD$6:$AE$27,2,0))=TRUE,"",VLOOKUP(C20,$AD$6:$AE$27,2,0))</f>
        <v/>
      </c>
      <c r="AD20" s="13" t="s">
        <v>782</v>
      </c>
      <c r="AE20" s="11">
        <v>0</v>
      </c>
    </row>
    <row r="21" spans="1:32" s="13" customFormat="1">
      <c r="A21" s="2421"/>
      <c r="B21" s="2377"/>
      <c r="C21" s="2377"/>
      <c r="D21" s="2377"/>
      <c r="E21" s="46" t="s">
        <v>620</v>
      </c>
      <c r="F21" s="47"/>
      <c r="G21" s="2424"/>
      <c r="H21" s="2415"/>
      <c r="I21" s="2418"/>
      <c r="J21" s="2368"/>
      <c r="K21" s="2371"/>
      <c r="L21" s="2415"/>
      <c r="M21" s="2418"/>
      <c r="N21" s="2368"/>
      <c r="O21" s="2371"/>
      <c r="P21" s="2362"/>
      <c r="Q21" s="2359"/>
      <c r="R21" s="2359"/>
      <c r="S21" s="2359"/>
      <c r="T21" s="2359"/>
      <c r="U21" s="2359"/>
      <c r="V21" s="2359"/>
      <c r="W21" s="2359"/>
      <c r="X21" s="2359"/>
      <c r="Y21" s="2365"/>
      <c r="Z21" s="2415"/>
      <c r="AA21" s="48" t="s">
        <v>727</v>
      </c>
      <c r="AC21" s="2356"/>
      <c r="AD21" s="13" t="s">
        <v>783</v>
      </c>
      <c r="AE21" s="11">
        <v>0</v>
      </c>
    </row>
    <row r="22" spans="1:32" s="13" customFormat="1">
      <c r="A22" s="2422"/>
      <c r="B22" s="2378"/>
      <c r="C22" s="2378"/>
      <c r="D22" s="2378"/>
      <c r="E22" s="49" t="s">
        <v>621</v>
      </c>
      <c r="F22" s="50"/>
      <c r="G22" s="2425"/>
      <c r="H22" s="2416"/>
      <c r="I22" s="2419"/>
      <c r="J22" s="2369"/>
      <c r="K22" s="2372"/>
      <c r="L22" s="2416"/>
      <c r="M22" s="2419"/>
      <c r="N22" s="2369"/>
      <c r="O22" s="2372"/>
      <c r="P22" s="2363"/>
      <c r="Q22" s="2360"/>
      <c r="R22" s="2360"/>
      <c r="S22" s="2360"/>
      <c r="T22" s="2360"/>
      <c r="U22" s="2360"/>
      <c r="V22" s="2360"/>
      <c r="W22" s="2360"/>
      <c r="X22" s="2360"/>
      <c r="Y22" s="2366"/>
      <c r="Z22" s="2416"/>
      <c r="AA22" s="51" t="s">
        <v>731</v>
      </c>
      <c r="AC22" s="2357"/>
      <c r="AD22" s="13" t="s">
        <v>784</v>
      </c>
      <c r="AE22" s="11">
        <v>0</v>
      </c>
    </row>
    <row r="23" spans="1:32" s="13" customFormat="1">
      <c r="A23" s="2420">
        <v>7</v>
      </c>
      <c r="B23" s="2376"/>
      <c r="C23" s="2376"/>
      <c r="D23" s="2379"/>
      <c r="E23" s="43" t="s">
        <v>619</v>
      </c>
      <c r="F23" s="44"/>
      <c r="G23" s="2423"/>
      <c r="H23" s="2414"/>
      <c r="I23" s="2417"/>
      <c r="J23" s="2367"/>
      <c r="K23" s="2370" t="s">
        <v>400</v>
      </c>
      <c r="L23" s="2414"/>
      <c r="M23" s="2417"/>
      <c r="N23" s="2367"/>
      <c r="O23" s="2370" t="s">
        <v>400</v>
      </c>
      <c r="P23" s="2361"/>
      <c r="Q23" s="2358"/>
      <c r="R23" s="2358"/>
      <c r="S23" s="2358"/>
      <c r="T23" s="2358"/>
      <c r="U23" s="2358"/>
      <c r="V23" s="2358"/>
      <c r="W23" s="2358"/>
      <c r="X23" s="2358"/>
      <c r="Y23" s="2364"/>
      <c r="Z23" s="2414" t="s">
        <v>377</v>
      </c>
      <c r="AA23" s="45" t="s">
        <v>730</v>
      </c>
      <c r="AC23" s="2355" t="str">
        <f t="shared" ref="AC23" si="4">IF(ISERROR(VLOOKUP(C23,$AD$6:$AE$27,2,0))=TRUE,"",VLOOKUP(C23,$AD$6:$AE$27,2,0))</f>
        <v/>
      </c>
      <c r="AD23" s="11" t="s">
        <v>785</v>
      </c>
      <c r="AE23" s="11">
        <v>0</v>
      </c>
    </row>
    <row r="24" spans="1:32" s="13" customFormat="1">
      <c r="A24" s="2421"/>
      <c r="B24" s="2377"/>
      <c r="C24" s="2377"/>
      <c r="D24" s="2377"/>
      <c r="E24" s="46" t="s">
        <v>620</v>
      </c>
      <c r="F24" s="47"/>
      <c r="G24" s="2424"/>
      <c r="H24" s="2415"/>
      <c r="I24" s="2418"/>
      <c r="J24" s="2368"/>
      <c r="K24" s="2371"/>
      <c r="L24" s="2415"/>
      <c r="M24" s="2418"/>
      <c r="N24" s="2368"/>
      <c r="O24" s="2371"/>
      <c r="P24" s="2362"/>
      <c r="Q24" s="2359"/>
      <c r="R24" s="2359"/>
      <c r="S24" s="2359"/>
      <c r="T24" s="2359"/>
      <c r="U24" s="2359"/>
      <c r="V24" s="2359"/>
      <c r="W24" s="2359"/>
      <c r="X24" s="2359"/>
      <c r="Y24" s="2365"/>
      <c r="Z24" s="2415"/>
      <c r="AA24" s="48" t="s">
        <v>727</v>
      </c>
      <c r="AC24" s="2356"/>
      <c r="AD24" s="11" t="s">
        <v>786</v>
      </c>
      <c r="AE24" s="11">
        <v>0</v>
      </c>
    </row>
    <row r="25" spans="1:32" s="13" customFormat="1">
      <c r="A25" s="2422"/>
      <c r="B25" s="2378"/>
      <c r="C25" s="2378"/>
      <c r="D25" s="2378"/>
      <c r="E25" s="49" t="s">
        <v>621</v>
      </c>
      <c r="F25" s="50"/>
      <c r="G25" s="2425"/>
      <c r="H25" s="2416"/>
      <c r="I25" s="2419"/>
      <c r="J25" s="2369"/>
      <c r="K25" s="2372"/>
      <c r="L25" s="2416"/>
      <c r="M25" s="2419"/>
      <c r="N25" s="2369"/>
      <c r="O25" s="2372"/>
      <c r="P25" s="2363"/>
      <c r="Q25" s="2360"/>
      <c r="R25" s="2360"/>
      <c r="S25" s="2360"/>
      <c r="T25" s="2360"/>
      <c r="U25" s="2360"/>
      <c r="V25" s="2360"/>
      <c r="W25" s="2360"/>
      <c r="X25" s="2360"/>
      <c r="Y25" s="2366"/>
      <c r="Z25" s="2416"/>
      <c r="AA25" s="51" t="s">
        <v>731</v>
      </c>
      <c r="AC25" s="2357"/>
      <c r="AD25" s="11" t="s">
        <v>787</v>
      </c>
      <c r="AE25" s="11">
        <v>0</v>
      </c>
    </row>
    <row r="26" spans="1:32" s="13" customFormat="1">
      <c r="A26" s="2420">
        <v>8</v>
      </c>
      <c r="B26" s="2376"/>
      <c r="C26" s="2376"/>
      <c r="D26" s="2379"/>
      <c r="E26" s="43" t="s">
        <v>619</v>
      </c>
      <c r="F26" s="44"/>
      <c r="G26" s="2423"/>
      <c r="H26" s="2414"/>
      <c r="I26" s="2417"/>
      <c r="J26" s="2367"/>
      <c r="K26" s="2370" t="s">
        <v>400</v>
      </c>
      <c r="L26" s="2414"/>
      <c r="M26" s="2417"/>
      <c r="N26" s="2367"/>
      <c r="O26" s="2370" t="s">
        <v>400</v>
      </c>
      <c r="P26" s="2361"/>
      <c r="Q26" s="2358"/>
      <c r="R26" s="2358"/>
      <c r="S26" s="2358"/>
      <c r="T26" s="2358"/>
      <c r="U26" s="2358"/>
      <c r="V26" s="2358"/>
      <c r="W26" s="2358"/>
      <c r="X26" s="2358"/>
      <c r="Y26" s="2364"/>
      <c r="Z26" s="2414" t="s">
        <v>377</v>
      </c>
      <c r="AA26" s="45" t="s">
        <v>730</v>
      </c>
      <c r="AC26" s="2355" t="str">
        <f t="shared" ref="AC26" si="5">IF(ISERROR(VLOOKUP(C26,$AD$6:$AE$27,2,0))=TRUE,"",VLOOKUP(C26,$AD$6:$AE$27,2,0))</f>
        <v/>
      </c>
      <c r="AD26" s="11" t="s">
        <v>772</v>
      </c>
      <c r="AE26" s="11">
        <v>0</v>
      </c>
    </row>
    <row r="27" spans="1:32" s="13" customFormat="1">
      <c r="A27" s="2421"/>
      <c r="B27" s="2377"/>
      <c r="C27" s="2377"/>
      <c r="D27" s="2377"/>
      <c r="E27" s="46" t="s">
        <v>620</v>
      </c>
      <c r="F27" s="47"/>
      <c r="G27" s="2424"/>
      <c r="H27" s="2415"/>
      <c r="I27" s="2418"/>
      <c r="J27" s="2368"/>
      <c r="K27" s="2371"/>
      <c r="L27" s="2415"/>
      <c r="M27" s="2418"/>
      <c r="N27" s="2368"/>
      <c r="O27" s="2371"/>
      <c r="P27" s="2362"/>
      <c r="Q27" s="2359"/>
      <c r="R27" s="2359"/>
      <c r="S27" s="2359"/>
      <c r="T27" s="2359"/>
      <c r="U27" s="2359"/>
      <c r="V27" s="2359"/>
      <c r="W27" s="2359"/>
      <c r="X27" s="2359"/>
      <c r="Y27" s="2365"/>
      <c r="Z27" s="2415"/>
      <c r="AA27" s="48" t="s">
        <v>727</v>
      </c>
      <c r="AC27" s="2356"/>
      <c r="AD27" s="11" t="s">
        <v>788</v>
      </c>
      <c r="AE27" s="11">
        <v>0</v>
      </c>
    </row>
    <row r="28" spans="1:32" s="13" customFormat="1">
      <c r="A28" s="2422"/>
      <c r="B28" s="2378"/>
      <c r="C28" s="2378"/>
      <c r="D28" s="2378"/>
      <c r="E28" s="49" t="s">
        <v>621</v>
      </c>
      <c r="F28" s="50"/>
      <c r="G28" s="2425"/>
      <c r="H28" s="2416"/>
      <c r="I28" s="2419"/>
      <c r="J28" s="2369"/>
      <c r="K28" s="2372"/>
      <c r="L28" s="2416"/>
      <c r="M28" s="2419"/>
      <c r="N28" s="2369"/>
      <c r="O28" s="2372"/>
      <c r="P28" s="2363"/>
      <c r="Q28" s="2360"/>
      <c r="R28" s="2360"/>
      <c r="S28" s="2360"/>
      <c r="T28" s="2360"/>
      <c r="U28" s="2360"/>
      <c r="V28" s="2360"/>
      <c r="W28" s="2360"/>
      <c r="X28" s="2360"/>
      <c r="Y28" s="2366"/>
      <c r="Z28" s="2416"/>
      <c r="AA28" s="51" t="s">
        <v>731</v>
      </c>
      <c r="AC28" s="2357"/>
      <c r="AD28" s="11" t="s">
        <v>789</v>
      </c>
      <c r="AE28" s="11"/>
    </row>
    <row r="29" spans="1:32" s="13" customFormat="1">
      <c r="A29" s="2420">
        <v>9</v>
      </c>
      <c r="B29" s="2376"/>
      <c r="C29" s="2376"/>
      <c r="D29" s="2379"/>
      <c r="E29" s="43" t="s">
        <v>619</v>
      </c>
      <c r="F29" s="44"/>
      <c r="G29" s="2423"/>
      <c r="H29" s="2414"/>
      <c r="I29" s="2417"/>
      <c r="J29" s="2367"/>
      <c r="K29" s="2370" t="s">
        <v>400</v>
      </c>
      <c r="L29" s="2414"/>
      <c r="M29" s="2417"/>
      <c r="N29" s="2367"/>
      <c r="O29" s="2370" t="s">
        <v>400</v>
      </c>
      <c r="P29" s="2361"/>
      <c r="Q29" s="2358"/>
      <c r="R29" s="2358"/>
      <c r="S29" s="2358"/>
      <c r="T29" s="2358"/>
      <c r="U29" s="2358"/>
      <c r="V29" s="2358"/>
      <c r="W29" s="2358"/>
      <c r="X29" s="2358"/>
      <c r="Y29" s="2364"/>
      <c r="Z29" s="2414" t="s">
        <v>377</v>
      </c>
      <c r="AA29" s="45" t="s">
        <v>730</v>
      </c>
      <c r="AC29" s="2355" t="str">
        <f t="shared" ref="AC29" si="6">IF(ISERROR(VLOOKUP(C29,$AD$6:$AE$27,2,0))=TRUE,"",VLOOKUP(C29,$AD$6:$AE$27,2,0))</f>
        <v/>
      </c>
      <c r="AD29" s="11" t="s">
        <v>790</v>
      </c>
      <c r="AE29" s="11"/>
    </row>
    <row r="30" spans="1:32" s="13" customFormat="1">
      <c r="A30" s="2421"/>
      <c r="B30" s="2377"/>
      <c r="C30" s="2377"/>
      <c r="D30" s="2377"/>
      <c r="E30" s="46" t="s">
        <v>620</v>
      </c>
      <c r="F30" s="47"/>
      <c r="G30" s="2424"/>
      <c r="H30" s="2415"/>
      <c r="I30" s="2418"/>
      <c r="J30" s="2368"/>
      <c r="K30" s="2371"/>
      <c r="L30" s="2415"/>
      <c r="M30" s="2418"/>
      <c r="N30" s="2368"/>
      <c r="O30" s="2371"/>
      <c r="P30" s="2362"/>
      <c r="Q30" s="2359"/>
      <c r="R30" s="2359"/>
      <c r="S30" s="2359"/>
      <c r="T30" s="2359"/>
      <c r="U30" s="2359"/>
      <c r="V30" s="2359"/>
      <c r="W30" s="2359"/>
      <c r="X30" s="2359"/>
      <c r="Y30" s="2365"/>
      <c r="Z30" s="2415"/>
      <c r="AA30" s="48" t="s">
        <v>727</v>
      </c>
      <c r="AC30" s="2356"/>
      <c r="AD30" s="11" t="s">
        <v>791</v>
      </c>
      <c r="AE30" s="11"/>
    </row>
    <row r="31" spans="1:32" s="13" customFormat="1">
      <c r="A31" s="2422"/>
      <c r="B31" s="2378"/>
      <c r="C31" s="2378"/>
      <c r="D31" s="2378"/>
      <c r="E31" s="49" t="s">
        <v>621</v>
      </c>
      <c r="F31" s="50"/>
      <c r="G31" s="2425"/>
      <c r="H31" s="2416"/>
      <c r="I31" s="2419"/>
      <c r="J31" s="2369"/>
      <c r="K31" s="2372"/>
      <c r="L31" s="2416"/>
      <c r="M31" s="2419"/>
      <c r="N31" s="2369"/>
      <c r="O31" s="2372"/>
      <c r="P31" s="2363"/>
      <c r="Q31" s="2360"/>
      <c r="R31" s="2360"/>
      <c r="S31" s="2360"/>
      <c r="T31" s="2360"/>
      <c r="U31" s="2360"/>
      <c r="V31" s="2360"/>
      <c r="W31" s="2360"/>
      <c r="X31" s="2360"/>
      <c r="Y31" s="2366"/>
      <c r="Z31" s="2416"/>
      <c r="AA31" s="51" t="s">
        <v>731</v>
      </c>
      <c r="AC31" s="2357"/>
      <c r="AD31" s="11"/>
      <c r="AE31" s="11"/>
    </row>
    <row r="32" spans="1:32" s="13" customFormat="1">
      <c r="A32" s="2420">
        <v>10</v>
      </c>
      <c r="B32" s="2376"/>
      <c r="C32" s="2376"/>
      <c r="D32" s="2379"/>
      <c r="E32" s="43" t="s">
        <v>619</v>
      </c>
      <c r="F32" s="44"/>
      <c r="G32" s="2423"/>
      <c r="H32" s="2414"/>
      <c r="I32" s="2417"/>
      <c r="J32" s="2367"/>
      <c r="K32" s="2370" t="s">
        <v>400</v>
      </c>
      <c r="L32" s="2414"/>
      <c r="M32" s="2417"/>
      <c r="N32" s="2367"/>
      <c r="O32" s="2370" t="s">
        <v>400</v>
      </c>
      <c r="P32" s="2361"/>
      <c r="Q32" s="2358"/>
      <c r="R32" s="2358"/>
      <c r="S32" s="2358"/>
      <c r="T32" s="2358"/>
      <c r="U32" s="2358"/>
      <c r="V32" s="2358"/>
      <c r="W32" s="2358"/>
      <c r="X32" s="2358"/>
      <c r="Y32" s="2364"/>
      <c r="Z32" s="2414" t="s">
        <v>377</v>
      </c>
      <c r="AA32" s="45" t="s">
        <v>730</v>
      </c>
      <c r="AC32" s="2355" t="str">
        <f t="shared" ref="AC32" si="7">IF(ISERROR(VLOOKUP(C32,$AD$6:$AE$27,2,0))=TRUE,"",VLOOKUP(C32,$AD$6:$AE$27,2,0))</f>
        <v/>
      </c>
      <c r="AD32" s="11"/>
      <c r="AE32" s="11"/>
    </row>
    <row r="33" spans="1:31" s="13" customFormat="1">
      <c r="A33" s="2421"/>
      <c r="B33" s="2377"/>
      <c r="C33" s="2377"/>
      <c r="D33" s="2377"/>
      <c r="E33" s="46" t="s">
        <v>620</v>
      </c>
      <c r="F33" s="47"/>
      <c r="G33" s="2424"/>
      <c r="H33" s="2415"/>
      <c r="I33" s="2418"/>
      <c r="J33" s="2368"/>
      <c r="K33" s="2371"/>
      <c r="L33" s="2415"/>
      <c r="M33" s="2418"/>
      <c r="N33" s="2368"/>
      <c r="O33" s="2371"/>
      <c r="P33" s="2362"/>
      <c r="Q33" s="2359"/>
      <c r="R33" s="2359"/>
      <c r="S33" s="2359"/>
      <c r="T33" s="2359"/>
      <c r="U33" s="2359"/>
      <c r="V33" s="2359"/>
      <c r="W33" s="2359"/>
      <c r="X33" s="2359"/>
      <c r="Y33" s="2365"/>
      <c r="Z33" s="2415"/>
      <c r="AA33" s="48" t="s">
        <v>727</v>
      </c>
      <c r="AC33" s="2356"/>
      <c r="AD33" s="11"/>
      <c r="AE33" s="11"/>
    </row>
    <row r="34" spans="1:31" s="13" customFormat="1">
      <c r="A34" s="2422"/>
      <c r="B34" s="2378"/>
      <c r="C34" s="2378"/>
      <c r="D34" s="2378"/>
      <c r="E34" s="49" t="s">
        <v>621</v>
      </c>
      <c r="F34" s="50"/>
      <c r="G34" s="2425"/>
      <c r="H34" s="2416"/>
      <c r="I34" s="2419"/>
      <c r="J34" s="2369"/>
      <c r="K34" s="2372"/>
      <c r="L34" s="2416"/>
      <c r="M34" s="2419"/>
      <c r="N34" s="2369"/>
      <c r="O34" s="2372"/>
      <c r="P34" s="2363"/>
      <c r="Q34" s="2360"/>
      <c r="R34" s="2360"/>
      <c r="S34" s="2360"/>
      <c r="T34" s="2360"/>
      <c r="U34" s="2360"/>
      <c r="V34" s="2360"/>
      <c r="W34" s="2360"/>
      <c r="X34" s="2360"/>
      <c r="Y34" s="2366"/>
      <c r="Z34" s="2416"/>
      <c r="AA34" s="51" t="s">
        <v>731</v>
      </c>
      <c r="AC34" s="2357"/>
      <c r="AD34" s="11"/>
      <c r="AE34" s="11"/>
    </row>
    <row r="35" spans="1:31" s="13" customFormat="1">
      <c r="A35" s="2420">
        <v>11</v>
      </c>
      <c r="B35" s="2376"/>
      <c r="C35" s="2376"/>
      <c r="D35" s="2379"/>
      <c r="E35" s="43" t="s">
        <v>619</v>
      </c>
      <c r="F35" s="44"/>
      <c r="G35" s="2423"/>
      <c r="H35" s="2414"/>
      <c r="I35" s="2417"/>
      <c r="J35" s="2367"/>
      <c r="K35" s="2370" t="s">
        <v>400</v>
      </c>
      <c r="L35" s="2414"/>
      <c r="M35" s="2417"/>
      <c r="N35" s="2367"/>
      <c r="O35" s="2370" t="s">
        <v>400</v>
      </c>
      <c r="P35" s="2361"/>
      <c r="Q35" s="2358"/>
      <c r="R35" s="2358"/>
      <c r="S35" s="2358"/>
      <c r="T35" s="2358"/>
      <c r="U35" s="2358"/>
      <c r="V35" s="2358"/>
      <c r="W35" s="2358"/>
      <c r="X35" s="2358"/>
      <c r="Y35" s="2364"/>
      <c r="Z35" s="2414" t="s">
        <v>377</v>
      </c>
      <c r="AA35" s="45" t="s">
        <v>730</v>
      </c>
      <c r="AC35" s="2355" t="str">
        <f t="shared" ref="AC35" si="8">IF(ISERROR(VLOOKUP(C35,$AD$6:$AE$27,2,0))=TRUE,"",VLOOKUP(C35,$AD$6:$AE$27,2,0))</f>
        <v/>
      </c>
      <c r="AD35" s="11"/>
      <c r="AE35" s="11"/>
    </row>
    <row r="36" spans="1:31" s="13" customFormat="1">
      <c r="A36" s="2421"/>
      <c r="B36" s="2377"/>
      <c r="C36" s="2377"/>
      <c r="D36" s="2377"/>
      <c r="E36" s="46" t="s">
        <v>620</v>
      </c>
      <c r="F36" s="47"/>
      <c r="G36" s="2424"/>
      <c r="H36" s="2415"/>
      <c r="I36" s="2418"/>
      <c r="J36" s="2368"/>
      <c r="K36" s="2371"/>
      <c r="L36" s="2415"/>
      <c r="M36" s="2418"/>
      <c r="N36" s="2368"/>
      <c r="O36" s="2371"/>
      <c r="P36" s="2362"/>
      <c r="Q36" s="2359"/>
      <c r="R36" s="2359"/>
      <c r="S36" s="2359"/>
      <c r="T36" s="2359"/>
      <c r="U36" s="2359"/>
      <c r="V36" s="2359"/>
      <c r="W36" s="2359"/>
      <c r="X36" s="2359"/>
      <c r="Y36" s="2365"/>
      <c r="Z36" s="2415"/>
      <c r="AA36" s="48" t="s">
        <v>727</v>
      </c>
      <c r="AC36" s="2356"/>
      <c r="AD36" s="11"/>
      <c r="AE36" s="11"/>
    </row>
    <row r="37" spans="1:31" s="13" customFormat="1">
      <c r="A37" s="2422"/>
      <c r="B37" s="2378"/>
      <c r="C37" s="2378"/>
      <c r="D37" s="2378"/>
      <c r="E37" s="49" t="s">
        <v>621</v>
      </c>
      <c r="F37" s="50"/>
      <c r="G37" s="2425"/>
      <c r="H37" s="2416"/>
      <c r="I37" s="2419"/>
      <c r="J37" s="2369"/>
      <c r="K37" s="2372"/>
      <c r="L37" s="2416"/>
      <c r="M37" s="2419"/>
      <c r="N37" s="2369"/>
      <c r="O37" s="2372"/>
      <c r="P37" s="2363"/>
      <c r="Q37" s="2360"/>
      <c r="R37" s="2360"/>
      <c r="S37" s="2360"/>
      <c r="T37" s="2360"/>
      <c r="U37" s="2360"/>
      <c r="V37" s="2360"/>
      <c r="W37" s="2360"/>
      <c r="X37" s="2360"/>
      <c r="Y37" s="2366"/>
      <c r="Z37" s="2416"/>
      <c r="AA37" s="51" t="s">
        <v>731</v>
      </c>
      <c r="AC37" s="2357"/>
      <c r="AD37" s="11"/>
      <c r="AE37" s="11"/>
    </row>
    <row r="38" spans="1:31" s="13" customFormat="1">
      <c r="A38" s="2420">
        <v>12</v>
      </c>
      <c r="B38" s="2376"/>
      <c r="C38" s="2376"/>
      <c r="D38" s="2379"/>
      <c r="E38" s="43" t="s">
        <v>619</v>
      </c>
      <c r="F38" s="44"/>
      <c r="G38" s="2423"/>
      <c r="H38" s="2414"/>
      <c r="I38" s="2417"/>
      <c r="J38" s="2367"/>
      <c r="K38" s="2370" t="s">
        <v>400</v>
      </c>
      <c r="L38" s="2414"/>
      <c r="M38" s="2417"/>
      <c r="N38" s="2367"/>
      <c r="O38" s="2370" t="s">
        <v>400</v>
      </c>
      <c r="P38" s="2361"/>
      <c r="Q38" s="2358"/>
      <c r="R38" s="2358"/>
      <c r="S38" s="2358"/>
      <c r="T38" s="2358"/>
      <c r="U38" s="2358"/>
      <c r="V38" s="2358"/>
      <c r="W38" s="2358"/>
      <c r="X38" s="2358"/>
      <c r="Y38" s="2364"/>
      <c r="Z38" s="2414" t="s">
        <v>377</v>
      </c>
      <c r="AA38" s="45" t="s">
        <v>730</v>
      </c>
      <c r="AC38" s="2355" t="str">
        <f t="shared" ref="AC38" si="9">IF(ISERROR(VLOOKUP(C38,$AD$6:$AE$27,2,0))=TRUE,"",VLOOKUP(C38,$AD$6:$AE$27,2,0))</f>
        <v/>
      </c>
      <c r="AD38" s="11"/>
      <c r="AE38" s="11"/>
    </row>
    <row r="39" spans="1:31" s="13" customFormat="1">
      <c r="A39" s="2421"/>
      <c r="B39" s="2377"/>
      <c r="C39" s="2377"/>
      <c r="D39" s="2377"/>
      <c r="E39" s="46" t="s">
        <v>620</v>
      </c>
      <c r="F39" s="47"/>
      <c r="G39" s="2424"/>
      <c r="H39" s="2415"/>
      <c r="I39" s="2418"/>
      <c r="J39" s="2368"/>
      <c r="K39" s="2371"/>
      <c r="L39" s="2415"/>
      <c r="M39" s="2418"/>
      <c r="N39" s="2368"/>
      <c r="O39" s="2371"/>
      <c r="P39" s="2362"/>
      <c r="Q39" s="2359"/>
      <c r="R39" s="2359"/>
      <c r="S39" s="2359"/>
      <c r="T39" s="2359"/>
      <c r="U39" s="2359"/>
      <c r="V39" s="2359"/>
      <c r="W39" s="2359"/>
      <c r="X39" s="2359"/>
      <c r="Y39" s="2365"/>
      <c r="Z39" s="2415"/>
      <c r="AA39" s="48" t="s">
        <v>727</v>
      </c>
      <c r="AC39" s="2356"/>
      <c r="AD39" s="11"/>
      <c r="AE39" s="11"/>
    </row>
    <row r="40" spans="1:31" s="13" customFormat="1">
      <c r="A40" s="2422"/>
      <c r="B40" s="2378"/>
      <c r="C40" s="2378"/>
      <c r="D40" s="2378"/>
      <c r="E40" s="49" t="s">
        <v>621</v>
      </c>
      <c r="F40" s="50"/>
      <c r="G40" s="2425"/>
      <c r="H40" s="2416"/>
      <c r="I40" s="2419"/>
      <c r="J40" s="2369"/>
      <c r="K40" s="2372"/>
      <c r="L40" s="2416"/>
      <c r="M40" s="2419"/>
      <c r="N40" s="2369"/>
      <c r="O40" s="2372"/>
      <c r="P40" s="2363"/>
      <c r="Q40" s="2360"/>
      <c r="R40" s="2360"/>
      <c r="S40" s="2360"/>
      <c r="T40" s="2360"/>
      <c r="U40" s="2360"/>
      <c r="V40" s="2360"/>
      <c r="W40" s="2360"/>
      <c r="X40" s="2360"/>
      <c r="Y40" s="2366"/>
      <c r="Z40" s="2416"/>
      <c r="AA40" s="51" t="s">
        <v>731</v>
      </c>
      <c r="AC40" s="2357"/>
      <c r="AD40" s="11"/>
      <c r="AE40" s="11"/>
    </row>
    <row r="41" spans="1:31" s="13" customFormat="1">
      <c r="A41" s="2420">
        <v>13</v>
      </c>
      <c r="B41" s="2376"/>
      <c r="C41" s="2376"/>
      <c r="D41" s="2379"/>
      <c r="E41" s="43" t="s">
        <v>619</v>
      </c>
      <c r="F41" s="44"/>
      <c r="G41" s="2423"/>
      <c r="H41" s="2414"/>
      <c r="I41" s="2417"/>
      <c r="J41" s="2367"/>
      <c r="K41" s="2370" t="s">
        <v>400</v>
      </c>
      <c r="L41" s="2414"/>
      <c r="M41" s="2417"/>
      <c r="N41" s="2367"/>
      <c r="O41" s="2370" t="s">
        <v>400</v>
      </c>
      <c r="P41" s="2361"/>
      <c r="Q41" s="2358"/>
      <c r="R41" s="2358"/>
      <c r="S41" s="2358"/>
      <c r="T41" s="2358"/>
      <c r="U41" s="2358"/>
      <c r="V41" s="2358"/>
      <c r="W41" s="2358"/>
      <c r="X41" s="2358"/>
      <c r="Y41" s="2364"/>
      <c r="Z41" s="2414" t="s">
        <v>377</v>
      </c>
      <c r="AA41" s="45" t="s">
        <v>730</v>
      </c>
      <c r="AC41" s="2355" t="str">
        <f t="shared" ref="AC41" si="10">IF(ISERROR(VLOOKUP(C41,$AD$6:$AE$27,2,0))=TRUE,"",VLOOKUP(C41,$AD$6:$AE$27,2,0))</f>
        <v/>
      </c>
      <c r="AD41" s="11"/>
      <c r="AE41" s="11"/>
    </row>
    <row r="42" spans="1:31" s="13" customFormat="1">
      <c r="A42" s="2421"/>
      <c r="B42" s="2377"/>
      <c r="C42" s="2377"/>
      <c r="D42" s="2377"/>
      <c r="E42" s="46" t="s">
        <v>620</v>
      </c>
      <c r="F42" s="47"/>
      <c r="G42" s="2424"/>
      <c r="H42" s="2415"/>
      <c r="I42" s="2418"/>
      <c r="J42" s="2368"/>
      <c r="K42" s="2371"/>
      <c r="L42" s="2415"/>
      <c r="M42" s="2418"/>
      <c r="N42" s="2368"/>
      <c r="O42" s="2371"/>
      <c r="P42" s="2362"/>
      <c r="Q42" s="2359"/>
      <c r="R42" s="2359"/>
      <c r="S42" s="2359"/>
      <c r="T42" s="2359"/>
      <c r="U42" s="2359"/>
      <c r="V42" s="2359"/>
      <c r="W42" s="2359"/>
      <c r="X42" s="2359"/>
      <c r="Y42" s="2365"/>
      <c r="Z42" s="2415"/>
      <c r="AA42" s="48" t="s">
        <v>727</v>
      </c>
      <c r="AC42" s="2356"/>
      <c r="AD42" s="11"/>
      <c r="AE42" s="11"/>
    </row>
    <row r="43" spans="1:31" s="13" customFormat="1">
      <c r="A43" s="2422"/>
      <c r="B43" s="2378"/>
      <c r="C43" s="2378"/>
      <c r="D43" s="2378"/>
      <c r="E43" s="49" t="s">
        <v>621</v>
      </c>
      <c r="F43" s="50"/>
      <c r="G43" s="2425"/>
      <c r="H43" s="2416"/>
      <c r="I43" s="2419"/>
      <c r="J43" s="2369"/>
      <c r="K43" s="2372"/>
      <c r="L43" s="2416"/>
      <c r="M43" s="2419"/>
      <c r="N43" s="2369"/>
      <c r="O43" s="2372"/>
      <c r="P43" s="2363"/>
      <c r="Q43" s="2360"/>
      <c r="R43" s="2360"/>
      <c r="S43" s="2360"/>
      <c r="T43" s="2360"/>
      <c r="U43" s="2360"/>
      <c r="V43" s="2360"/>
      <c r="W43" s="2360"/>
      <c r="X43" s="2360"/>
      <c r="Y43" s="2366"/>
      <c r="Z43" s="2416"/>
      <c r="AA43" s="51" t="s">
        <v>731</v>
      </c>
      <c r="AC43" s="2357"/>
      <c r="AD43" s="11"/>
      <c r="AE43" s="11"/>
    </row>
    <row r="44" spans="1:31" s="13" customFormat="1">
      <c r="A44" s="2420">
        <v>14</v>
      </c>
      <c r="B44" s="2376"/>
      <c r="C44" s="2376"/>
      <c r="D44" s="2379"/>
      <c r="E44" s="43" t="s">
        <v>619</v>
      </c>
      <c r="F44" s="44"/>
      <c r="G44" s="2423"/>
      <c r="H44" s="2414"/>
      <c r="I44" s="2417"/>
      <c r="J44" s="2367"/>
      <c r="K44" s="2370" t="s">
        <v>400</v>
      </c>
      <c r="L44" s="2414"/>
      <c r="M44" s="2417"/>
      <c r="N44" s="2367"/>
      <c r="O44" s="2370" t="s">
        <v>400</v>
      </c>
      <c r="P44" s="2361"/>
      <c r="Q44" s="2358"/>
      <c r="R44" s="2358"/>
      <c r="S44" s="2358"/>
      <c r="T44" s="2358"/>
      <c r="U44" s="2358"/>
      <c r="V44" s="2358"/>
      <c r="W44" s="2358"/>
      <c r="X44" s="2358"/>
      <c r="Y44" s="2364"/>
      <c r="Z44" s="2414" t="s">
        <v>377</v>
      </c>
      <c r="AA44" s="45" t="s">
        <v>730</v>
      </c>
      <c r="AC44" s="2355" t="str">
        <f t="shared" ref="AC44" si="11">IF(ISERROR(VLOOKUP(C44,$AD$6:$AE$27,2,0))=TRUE,"",VLOOKUP(C44,$AD$6:$AE$27,2,0))</f>
        <v/>
      </c>
      <c r="AD44" s="11"/>
      <c r="AE44" s="11"/>
    </row>
    <row r="45" spans="1:31" s="13" customFormat="1">
      <c r="A45" s="2421"/>
      <c r="B45" s="2377"/>
      <c r="C45" s="2377"/>
      <c r="D45" s="2377"/>
      <c r="E45" s="46" t="s">
        <v>620</v>
      </c>
      <c r="F45" s="47"/>
      <c r="G45" s="2424"/>
      <c r="H45" s="2415"/>
      <c r="I45" s="2418"/>
      <c r="J45" s="2368"/>
      <c r="K45" s="2371"/>
      <c r="L45" s="2415"/>
      <c r="M45" s="2418"/>
      <c r="N45" s="2368"/>
      <c r="O45" s="2371"/>
      <c r="P45" s="2362"/>
      <c r="Q45" s="2359"/>
      <c r="R45" s="2359"/>
      <c r="S45" s="2359"/>
      <c r="T45" s="2359"/>
      <c r="U45" s="2359"/>
      <c r="V45" s="2359"/>
      <c r="W45" s="2359"/>
      <c r="X45" s="2359"/>
      <c r="Y45" s="2365"/>
      <c r="Z45" s="2415"/>
      <c r="AA45" s="48" t="s">
        <v>727</v>
      </c>
      <c r="AC45" s="2356"/>
      <c r="AD45" s="11"/>
      <c r="AE45" s="11"/>
    </row>
    <row r="46" spans="1:31" s="13" customFormat="1">
      <c r="A46" s="2422"/>
      <c r="B46" s="2378"/>
      <c r="C46" s="2378"/>
      <c r="D46" s="2378"/>
      <c r="E46" s="49" t="s">
        <v>621</v>
      </c>
      <c r="F46" s="50"/>
      <c r="G46" s="2425"/>
      <c r="H46" s="2416"/>
      <c r="I46" s="2419"/>
      <c r="J46" s="2369"/>
      <c r="K46" s="2372"/>
      <c r="L46" s="2416"/>
      <c r="M46" s="2419"/>
      <c r="N46" s="2369"/>
      <c r="O46" s="2372"/>
      <c r="P46" s="2363"/>
      <c r="Q46" s="2360"/>
      <c r="R46" s="2360"/>
      <c r="S46" s="2360"/>
      <c r="T46" s="2360"/>
      <c r="U46" s="2360"/>
      <c r="V46" s="2360"/>
      <c r="W46" s="2360"/>
      <c r="X46" s="2360"/>
      <c r="Y46" s="2366"/>
      <c r="Z46" s="2416"/>
      <c r="AA46" s="51" t="s">
        <v>731</v>
      </c>
      <c r="AC46" s="2357"/>
      <c r="AD46" s="11"/>
      <c r="AE46" s="11"/>
    </row>
    <row r="47" spans="1:31" s="13" customFormat="1">
      <c r="A47" s="2420">
        <v>15</v>
      </c>
      <c r="B47" s="2376"/>
      <c r="C47" s="2376"/>
      <c r="D47" s="2379"/>
      <c r="E47" s="43" t="s">
        <v>619</v>
      </c>
      <c r="F47" s="44"/>
      <c r="G47" s="2423"/>
      <c r="H47" s="2414"/>
      <c r="I47" s="2417"/>
      <c r="J47" s="2367"/>
      <c r="K47" s="2370" t="s">
        <v>400</v>
      </c>
      <c r="L47" s="2414"/>
      <c r="M47" s="2417"/>
      <c r="N47" s="2367"/>
      <c r="O47" s="2370" t="s">
        <v>400</v>
      </c>
      <c r="P47" s="2361"/>
      <c r="Q47" s="2358"/>
      <c r="R47" s="2358"/>
      <c r="S47" s="2358"/>
      <c r="T47" s="2358"/>
      <c r="U47" s="2358"/>
      <c r="V47" s="2358"/>
      <c r="W47" s="2358"/>
      <c r="X47" s="2358"/>
      <c r="Y47" s="2364"/>
      <c r="Z47" s="2414" t="s">
        <v>377</v>
      </c>
      <c r="AA47" s="45" t="s">
        <v>730</v>
      </c>
      <c r="AC47" s="2355" t="str">
        <f t="shared" ref="AC47" si="12">IF(ISERROR(VLOOKUP(C47,$AD$6:$AE$27,2,0))=TRUE,"",VLOOKUP(C47,$AD$6:$AE$27,2,0))</f>
        <v/>
      </c>
      <c r="AD47" s="11"/>
      <c r="AE47" s="11"/>
    </row>
    <row r="48" spans="1:31" s="13" customFormat="1">
      <c r="A48" s="2421"/>
      <c r="B48" s="2377"/>
      <c r="C48" s="2377"/>
      <c r="D48" s="2377"/>
      <c r="E48" s="46" t="s">
        <v>620</v>
      </c>
      <c r="F48" s="47"/>
      <c r="G48" s="2424"/>
      <c r="H48" s="2415"/>
      <c r="I48" s="2418"/>
      <c r="J48" s="2368"/>
      <c r="K48" s="2371"/>
      <c r="L48" s="2415"/>
      <c r="M48" s="2418"/>
      <c r="N48" s="2368"/>
      <c r="O48" s="2371"/>
      <c r="P48" s="2362"/>
      <c r="Q48" s="2359"/>
      <c r="R48" s="2359"/>
      <c r="S48" s="2359"/>
      <c r="T48" s="2359"/>
      <c r="U48" s="2359"/>
      <c r="V48" s="2359"/>
      <c r="W48" s="2359"/>
      <c r="X48" s="2359"/>
      <c r="Y48" s="2365"/>
      <c r="Z48" s="2415"/>
      <c r="AA48" s="48" t="s">
        <v>727</v>
      </c>
      <c r="AC48" s="2356"/>
      <c r="AD48" s="11"/>
      <c r="AE48" s="11"/>
    </row>
    <row r="49" spans="1:31" s="13" customFormat="1">
      <c r="A49" s="2422"/>
      <c r="B49" s="2378"/>
      <c r="C49" s="2378"/>
      <c r="D49" s="2378"/>
      <c r="E49" s="49" t="s">
        <v>621</v>
      </c>
      <c r="F49" s="50"/>
      <c r="G49" s="2425"/>
      <c r="H49" s="2416"/>
      <c r="I49" s="2419"/>
      <c r="J49" s="2369"/>
      <c r="K49" s="2372"/>
      <c r="L49" s="2416"/>
      <c r="M49" s="2419"/>
      <c r="N49" s="2369"/>
      <c r="O49" s="2372"/>
      <c r="P49" s="2363"/>
      <c r="Q49" s="2360"/>
      <c r="R49" s="2360"/>
      <c r="S49" s="2360"/>
      <c r="T49" s="2360"/>
      <c r="U49" s="2360"/>
      <c r="V49" s="2360"/>
      <c r="W49" s="2360"/>
      <c r="X49" s="2360"/>
      <c r="Y49" s="2366"/>
      <c r="Z49" s="2416"/>
      <c r="AA49" s="51" t="s">
        <v>731</v>
      </c>
      <c r="AC49" s="2357"/>
      <c r="AD49" s="11"/>
      <c r="AE49" s="11"/>
    </row>
    <row r="50" spans="1:31" s="13" customFormat="1">
      <c r="A50" s="2420">
        <v>16</v>
      </c>
      <c r="B50" s="2376"/>
      <c r="C50" s="2376"/>
      <c r="D50" s="2379"/>
      <c r="E50" s="43" t="s">
        <v>619</v>
      </c>
      <c r="F50" s="44"/>
      <c r="G50" s="2423"/>
      <c r="H50" s="2414"/>
      <c r="I50" s="2417"/>
      <c r="J50" s="2367"/>
      <c r="K50" s="2370" t="s">
        <v>400</v>
      </c>
      <c r="L50" s="2414"/>
      <c r="M50" s="2417"/>
      <c r="N50" s="2367"/>
      <c r="O50" s="2370" t="s">
        <v>400</v>
      </c>
      <c r="P50" s="2361"/>
      <c r="Q50" s="2358"/>
      <c r="R50" s="2358"/>
      <c r="S50" s="2358"/>
      <c r="T50" s="2358"/>
      <c r="U50" s="2358"/>
      <c r="V50" s="2358"/>
      <c r="W50" s="2358"/>
      <c r="X50" s="2358"/>
      <c r="Y50" s="2364"/>
      <c r="Z50" s="2414" t="s">
        <v>377</v>
      </c>
      <c r="AA50" s="45" t="s">
        <v>730</v>
      </c>
      <c r="AC50" s="2355" t="str">
        <f t="shared" ref="AC50" si="13">IF(ISERROR(VLOOKUP(C50,$AD$6:$AE$27,2,0))=TRUE,"",VLOOKUP(C50,$AD$6:$AE$27,2,0))</f>
        <v/>
      </c>
      <c r="AD50" s="11"/>
      <c r="AE50" s="11"/>
    </row>
    <row r="51" spans="1:31" s="13" customFormat="1">
      <c r="A51" s="2421"/>
      <c r="B51" s="2377"/>
      <c r="C51" s="2377"/>
      <c r="D51" s="2377"/>
      <c r="E51" s="46" t="s">
        <v>620</v>
      </c>
      <c r="F51" s="47"/>
      <c r="G51" s="2424"/>
      <c r="H51" s="2415"/>
      <c r="I51" s="2418"/>
      <c r="J51" s="2368"/>
      <c r="K51" s="2371"/>
      <c r="L51" s="2415"/>
      <c r="M51" s="2418"/>
      <c r="N51" s="2368"/>
      <c r="O51" s="2371"/>
      <c r="P51" s="2362"/>
      <c r="Q51" s="2359"/>
      <c r="R51" s="2359"/>
      <c r="S51" s="2359"/>
      <c r="T51" s="2359"/>
      <c r="U51" s="2359"/>
      <c r="V51" s="2359"/>
      <c r="W51" s="2359"/>
      <c r="X51" s="2359"/>
      <c r="Y51" s="2365"/>
      <c r="Z51" s="2415"/>
      <c r="AA51" s="48" t="s">
        <v>727</v>
      </c>
      <c r="AC51" s="2356"/>
      <c r="AD51" s="11"/>
      <c r="AE51" s="11"/>
    </row>
    <row r="52" spans="1:31" s="13" customFormat="1">
      <c r="A52" s="2422"/>
      <c r="B52" s="2378"/>
      <c r="C52" s="2378"/>
      <c r="D52" s="2378"/>
      <c r="E52" s="49" t="s">
        <v>621</v>
      </c>
      <c r="F52" s="50"/>
      <c r="G52" s="2425"/>
      <c r="H52" s="2416"/>
      <c r="I52" s="2419"/>
      <c r="J52" s="2369"/>
      <c r="K52" s="2372"/>
      <c r="L52" s="2416"/>
      <c r="M52" s="2419"/>
      <c r="N52" s="2369"/>
      <c r="O52" s="2372"/>
      <c r="P52" s="2363"/>
      <c r="Q52" s="2360"/>
      <c r="R52" s="2360"/>
      <c r="S52" s="2360"/>
      <c r="T52" s="2360"/>
      <c r="U52" s="2360"/>
      <c r="V52" s="2360"/>
      <c r="W52" s="2360"/>
      <c r="X52" s="2360"/>
      <c r="Y52" s="2366"/>
      <c r="Z52" s="2416"/>
      <c r="AA52" s="51" t="s">
        <v>731</v>
      </c>
      <c r="AC52" s="2357"/>
      <c r="AD52" s="11"/>
      <c r="AE52" s="11"/>
    </row>
    <row r="53" spans="1:31" s="13" customFormat="1">
      <c r="A53" s="2420">
        <v>17</v>
      </c>
      <c r="B53" s="2376"/>
      <c r="C53" s="2376"/>
      <c r="D53" s="2379"/>
      <c r="E53" s="43" t="s">
        <v>619</v>
      </c>
      <c r="F53" s="44"/>
      <c r="G53" s="2423"/>
      <c r="H53" s="2414"/>
      <c r="I53" s="2417"/>
      <c r="J53" s="2367"/>
      <c r="K53" s="2370" t="s">
        <v>400</v>
      </c>
      <c r="L53" s="2414"/>
      <c r="M53" s="2417"/>
      <c r="N53" s="2367"/>
      <c r="O53" s="2370" t="s">
        <v>400</v>
      </c>
      <c r="P53" s="2361"/>
      <c r="Q53" s="2358"/>
      <c r="R53" s="2358"/>
      <c r="S53" s="2358"/>
      <c r="T53" s="2358"/>
      <c r="U53" s="2358"/>
      <c r="V53" s="2358"/>
      <c r="W53" s="2358"/>
      <c r="X53" s="2358"/>
      <c r="Y53" s="2364"/>
      <c r="Z53" s="2414" t="s">
        <v>377</v>
      </c>
      <c r="AA53" s="45" t="s">
        <v>730</v>
      </c>
      <c r="AC53" s="2355" t="str">
        <f t="shared" ref="AC53" si="14">IF(ISERROR(VLOOKUP(C53,$AD$6:$AE$27,2,0))=TRUE,"",VLOOKUP(C53,$AD$6:$AE$27,2,0))</f>
        <v/>
      </c>
      <c r="AD53" s="11"/>
      <c r="AE53" s="11"/>
    </row>
    <row r="54" spans="1:31" s="13" customFormat="1">
      <c r="A54" s="2421"/>
      <c r="B54" s="2377"/>
      <c r="C54" s="2377"/>
      <c r="D54" s="2377"/>
      <c r="E54" s="46" t="s">
        <v>620</v>
      </c>
      <c r="F54" s="47"/>
      <c r="G54" s="2424"/>
      <c r="H54" s="2415"/>
      <c r="I54" s="2418"/>
      <c r="J54" s="2368"/>
      <c r="K54" s="2371"/>
      <c r="L54" s="2415"/>
      <c r="M54" s="2418"/>
      <c r="N54" s="2368"/>
      <c r="O54" s="2371"/>
      <c r="P54" s="2362"/>
      <c r="Q54" s="2359"/>
      <c r="R54" s="2359"/>
      <c r="S54" s="2359"/>
      <c r="T54" s="2359"/>
      <c r="U54" s="2359"/>
      <c r="V54" s="2359"/>
      <c r="W54" s="2359"/>
      <c r="X54" s="2359"/>
      <c r="Y54" s="2365"/>
      <c r="Z54" s="2415"/>
      <c r="AA54" s="48" t="s">
        <v>727</v>
      </c>
      <c r="AC54" s="2356"/>
      <c r="AD54" s="11"/>
      <c r="AE54" s="11"/>
    </row>
    <row r="55" spans="1:31" s="13" customFormat="1">
      <c r="A55" s="2422"/>
      <c r="B55" s="2378"/>
      <c r="C55" s="2378"/>
      <c r="D55" s="2378"/>
      <c r="E55" s="49" t="s">
        <v>621</v>
      </c>
      <c r="F55" s="50"/>
      <c r="G55" s="2425"/>
      <c r="H55" s="2416"/>
      <c r="I55" s="2419"/>
      <c r="J55" s="2369"/>
      <c r="K55" s="2372"/>
      <c r="L55" s="2416"/>
      <c r="M55" s="2419"/>
      <c r="N55" s="2369"/>
      <c r="O55" s="2372"/>
      <c r="P55" s="2363"/>
      <c r="Q55" s="2360"/>
      <c r="R55" s="2360"/>
      <c r="S55" s="2360"/>
      <c r="T55" s="2360"/>
      <c r="U55" s="2360"/>
      <c r="V55" s="2360"/>
      <c r="W55" s="2360"/>
      <c r="X55" s="2360"/>
      <c r="Y55" s="2366"/>
      <c r="Z55" s="2416"/>
      <c r="AA55" s="51" t="s">
        <v>731</v>
      </c>
      <c r="AC55" s="2357"/>
      <c r="AD55" s="11"/>
      <c r="AE55" s="11"/>
    </row>
    <row r="56" spans="1:31" s="13" customFormat="1">
      <c r="A56" s="2420">
        <v>18</v>
      </c>
      <c r="B56" s="2376"/>
      <c r="C56" s="2376"/>
      <c r="D56" s="2379"/>
      <c r="E56" s="43" t="s">
        <v>619</v>
      </c>
      <c r="F56" s="44"/>
      <c r="G56" s="2423"/>
      <c r="H56" s="2414"/>
      <c r="I56" s="2417"/>
      <c r="J56" s="2367"/>
      <c r="K56" s="2370" t="s">
        <v>400</v>
      </c>
      <c r="L56" s="2414"/>
      <c r="M56" s="2417"/>
      <c r="N56" s="2367"/>
      <c r="O56" s="2370" t="s">
        <v>400</v>
      </c>
      <c r="P56" s="2361"/>
      <c r="Q56" s="2358"/>
      <c r="R56" s="2358"/>
      <c r="S56" s="2358"/>
      <c r="T56" s="2358"/>
      <c r="U56" s="2358"/>
      <c r="V56" s="2358"/>
      <c r="W56" s="2358"/>
      <c r="X56" s="2358"/>
      <c r="Y56" s="2364"/>
      <c r="Z56" s="2414" t="s">
        <v>377</v>
      </c>
      <c r="AA56" s="45" t="s">
        <v>730</v>
      </c>
      <c r="AC56" s="2355" t="str">
        <f t="shared" ref="AC56" si="15">IF(ISERROR(VLOOKUP(C56,$AD$6:$AE$27,2,0))=TRUE,"",VLOOKUP(C56,$AD$6:$AE$27,2,0))</f>
        <v/>
      </c>
      <c r="AD56" s="11"/>
      <c r="AE56" s="11"/>
    </row>
    <row r="57" spans="1:31" s="13" customFormat="1">
      <c r="A57" s="2421"/>
      <c r="B57" s="2377"/>
      <c r="C57" s="2377"/>
      <c r="D57" s="2377"/>
      <c r="E57" s="46" t="s">
        <v>620</v>
      </c>
      <c r="F57" s="47"/>
      <c r="G57" s="2424"/>
      <c r="H57" s="2415"/>
      <c r="I57" s="2418"/>
      <c r="J57" s="2368"/>
      <c r="K57" s="2371"/>
      <c r="L57" s="2415"/>
      <c r="M57" s="2418"/>
      <c r="N57" s="2368"/>
      <c r="O57" s="2371"/>
      <c r="P57" s="2362"/>
      <c r="Q57" s="2359"/>
      <c r="R57" s="2359"/>
      <c r="S57" s="2359"/>
      <c r="T57" s="2359"/>
      <c r="U57" s="2359"/>
      <c r="V57" s="2359"/>
      <c r="W57" s="2359"/>
      <c r="X57" s="2359"/>
      <c r="Y57" s="2365"/>
      <c r="Z57" s="2415"/>
      <c r="AA57" s="48" t="s">
        <v>727</v>
      </c>
      <c r="AC57" s="2356"/>
      <c r="AD57" s="11"/>
      <c r="AE57" s="11"/>
    </row>
    <row r="58" spans="1:31" s="13" customFormat="1">
      <c r="A58" s="2422"/>
      <c r="B58" s="2378"/>
      <c r="C58" s="2378"/>
      <c r="D58" s="2378"/>
      <c r="E58" s="49" t="s">
        <v>621</v>
      </c>
      <c r="F58" s="50"/>
      <c r="G58" s="2425"/>
      <c r="H58" s="2416"/>
      <c r="I58" s="2419"/>
      <c r="J58" s="2369"/>
      <c r="K58" s="2372"/>
      <c r="L58" s="2416"/>
      <c r="M58" s="2419"/>
      <c r="N58" s="2369"/>
      <c r="O58" s="2372"/>
      <c r="P58" s="2363"/>
      <c r="Q58" s="2360"/>
      <c r="R58" s="2360"/>
      <c r="S58" s="2360"/>
      <c r="T58" s="2360"/>
      <c r="U58" s="2360"/>
      <c r="V58" s="2360"/>
      <c r="W58" s="2360"/>
      <c r="X58" s="2360"/>
      <c r="Y58" s="2366"/>
      <c r="Z58" s="2416"/>
      <c r="AA58" s="51" t="s">
        <v>731</v>
      </c>
      <c r="AC58" s="2357"/>
      <c r="AD58" s="11"/>
      <c r="AE58" s="11"/>
    </row>
    <row r="59" spans="1:31" s="13" customFormat="1">
      <c r="A59" s="2420">
        <v>19</v>
      </c>
      <c r="B59" s="2376"/>
      <c r="C59" s="2376"/>
      <c r="D59" s="2379"/>
      <c r="E59" s="43" t="s">
        <v>619</v>
      </c>
      <c r="F59" s="44"/>
      <c r="G59" s="2423"/>
      <c r="H59" s="2414"/>
      <c r="I59" s="2417"/>
      <c r="J59" s="2367"/>
      <c r="K59" s="2370" t="s">
        <v>400</v>
      </c>
      <c r="L59" s="2414"/>
      <c r="M59" s="2417"/>
      <c r="N59" s="2367"/>
      <c r="O59" s="2370" t="s">
        <v>400</v>
      </c>
      <c r="P59" s="2361"/>
      <c r="Q59" s="2358"/>
      <c r="R59" s="2358"/>
      <c r="S59" s="2358"/>
      <c r="T59" s="2358"/>
      <c r="U59" s="2358"/>
      <c r="V59" s="2358"/>
      <c r="W59" s="2358"/>
      <c r="X59" s="2358"/>
      <c r="Y59" s="2364"/>
      <c r="Z59" s="2414" t="s">
        <v>377</v>
      </c>
      <c r="AA59" s="45" t="s">
        <v>730</v>
      </c>
      <c r="AC59" s="2355" t="str">
        <f t="shared" ref="AC59" si="16">IF(ISERROR(VLOOKUP(C59,$AD$6:$AE$27,2,0))=TRUE,"",VLOOKUP(C59,$AD$6:$AE$27,2,0))</f>
        <v/>
      </c>
      <c r="AD59" s="11"/>
      <c r="AE59" s="11"/>
    </row>
    <row r="60" spans="1:31" s="13" customFormat="1">
      <c r="A60" s="2421"/>
      <c r="B60" s="2377"/>
      <c r="C60" s="2377"/>
      <c r="D60" s="2377"/>
      <c r="E60" s="46" t="s">
        <v>620</v>
      </c>
      <c r="F60" s="47"/>
      <c r="G60" s="2424"/>
      <c r="H60" s="2415"/>
      <c r="I60" s="2418"/>
      <c r="J60" s="2368"/>
      <c r="K60" s="2371"/>
      <c r="L60" s="2415"/>
      <c r="M60" s="2418"/>
      <c r="N60" s="2368"/>
      <c r="O60" s="2371"/>
      <c r="P60" s="2362"/>
      <c r="Q60" s="2359"/>
      <c r="R60" s="2359"/>
      <c r="S60" s="2359"/>
      <c r="T60" s="2359"/>
      <c r="U60" s="2359"/>
      <c r="V60" s="2359"/>
      <c r="W60" s="2359"/>
      <c r="X60" s="2359"/>
      <c r="Y60" s="2365"/>
      <c r="Z60" s="2415"/>
      <c r="AA60" s="48" t="s">
        <v>727</v>
      </c>
      <c r="AC60" s="2356"/>
      <c r="AD60" s="11"/>
      <c r="AE60" s="11"/>
    </row>
    <row r="61" spans="1:31" s="13" customFormat="1">
      <c r="A61" s="2422"/>
      <c r="B61" s="2378"/>
      <c r="C61" s="2378"/>
      <c r="D61" s="2378"/>
      <c r="E61" s="49" t="s">
        <v>621</v>
      </c>
      <c r="F61" s="50"/>
      <c r="G61" s="2425"/>
      <c r="H61" s="2416"/>
      <c r="I61" s="2419"/>
      <c r="J61" s="2369"/>
      <c r="K61" s="2372"/>
      <c r="L61" s="2416"/>
      <c r="M61" s="2419"/>
      <c r="N61" s="2369"/>
      <c r="O61" s="2372"/>
      <c r="P61" s="2363"/>
      <c r="Q61" s="2360"/>
      <c r="R61" s="2360"/>
      <c r="S61" s="2360"/>
      <c r="T61" s="2360"/>
      <c r="U61" s="2360"/>
      <c r="V61" s="2360"/>
      <c r="W61" s="2360"/>
      <c r="X61" s="2360"/>
      <c r="Y61" s="2366"/>
      <c r="Z61" s="2416"/>
      <c r="AA61" s="51" t="s">
        <v>731</v>
      </c>
      <c r="AC61" s="2357"/>
      <c r="AD61" s="11"/>
      <c r="AE61" s="11"/>
    </row>
    <row r="62" spans="1:31" s="13" customFormat="1">
      <c r="A62" s="2420">
        <v>20</v>
      </c>
      <c r="B62" s="2376"/>
      <c r="C62" s="2376"/>
      <c r="D62" s="2379"/>
      <c r="E62" s="43" t="s">
        <v>619</v>
      </c>
      <c r="F62" s="44"/>
      <c r="G62" s="2423"/>
      <c r="H62" s="2414"/>
      <c r="I62" s="2417"/>
      <c r="J62" s="2367"/>
      <c r="K62" s="2370" t="s">
        <v>400</v>
      </c>
      <c r="L62" s="2414"/>
      <c r="M62" s="2417"/>
      <c r="N62" s="2367"/>
      <c r="O62" s="2370" t="s">
        <v>400</v>
      </c>
      <c r="P62" s="2361"/>
      <c r="Q62" s="2358"/>
      <c r="R62" s="2358"/>
      <c r="S62" s="2358"/>
      <c r="T62" s="2358"/>
      <c r="U62" s="2358"/>
      <c r="V62" s="2358"/>
      <c r="W62" s="2358"/>
      <c r="X62" s="2358"/>
      <c r="Y62" s="2364"/>
      <c r="Z62" s="2414" t="s">
        <v>377</v>
      </c>
      <c r="AA62" s="45" t="s">
        <v>730</v>
      </c>
      <c r="AC62" s="2355" t="str">
        <f t="shared" ref="AC62" si="17">IF(ISERROR(VLOOKUP(C62,$AD$6:$AE$27,2,0))=TRUE,"",VLOOKUP(C62,$AD$6:$AE$27,2,0))</f>
        <v/>
      </c>
      <c r="AD62" s="11"/>
      <c r="AE62" s="11"/>
    </row>
    <row r="63" spans="1:31" s="13" customFormat="1">
      <c r="A63" s="2421"/>
      <c r="B63" s="2377"/>
      <c r="C63" s="2377"/>
      <c r="D63" s="2377"/>
      <c r="E63" s="46" t="s">
        <v>620</v>
      </c>
      <c r="F63" s="47"/>
      <c r="G63" s="2424"/>
      <c r="H63" s="2415"/>
      <c r="I63" s="2418"/>
      <c r="J63" s="2368"/>
      <c r="K63" s="2371"/>
      <c r="L63" s="2415"/>
      <c r="M63" s="2418"/>
      <c r="N63" s="2368"/>
      <c r="O63" s="2371"/>
      <c r="P63" s="2362"/>
      <c r="Q63" s="2359"/>
      <c r="R63" s="2359"/>
      <c r="S63" s="2359"/>
      <c r="T63" s="2359"/>
      <c r="U63" s="2359"/>
      <c r="V63" s="2359"/>
      <c r="W63" s="2359"/>
      <c r="X63" s="2359"/>
      <c r="Y63" s="2365"/>
      <c r="Z63" s="2415"/>
      <c r="AA63" s="48" t="s">
        <v>727</v>
      </c>
      <c r="AC63" s="2356"/>
      <c r="AD63" s="11"/>
      <c r="AE63" s="11"/>
    </row>
    <row r="64" spans="1:31" s="13" customFormat="1">
      <c r="A64" s="2422"/>
      <c r="B64" s="2378"/>
      <c r="C64" s="2378"/>
      <c r="D64" s="2378"/>
      <c r="E64" s="49" t="s">
        <v>621</v>
      </c>
      <c r="F64" s="50"/>
      <c r="G64" s="2425"/>
      <c r="H64" s="2416"/>
      <c r="I64" s="2419"/>
      <c r="J64" s="2369"/>
      <c r="K64" s="2372"/>
      <c r="L64" s="2416"/>
      <c r="M64" s="2419"/>
      <c r="N64" s="2369"/>
      <c r="O64" s="2372"/>
      <c r="P64" s="2363"/>
      <c r="Q64" s="2360"/>
      <c r="R64" s="2360"/>
      <c r="S64" s="2360"/>
      <c r="T64" s="2360"/>
      <c r="U64" s="2360"/>
      <c r="V64" s="2360"/>
      <c r="W64" s="2360"/>
      <c r="X64" s="2360"/>
      <c r="Y64" s="2366"/>
      <c r="Z64" s="2416"/>
      <c r="AA64" s="51" t="s">
        <v>731</v>
      </c>
      <c r="AC64" s="2357"/>
      <c r="AD64" s="11"/>
      <c r="AE64" s="11"/>
    </row>
    <row r="65" spans="1:31" s="13" customFormat="1">
      <c r="A65" s="2420">
        <v>21</v>
      </c>
      <c r="B65" s="2376"/>
      <c r="C65" s="2376"/>
      <c r="D65" s="2379"/>
      <c r="E65" s="43" t="s">
        <v>619</v>
      </c>
      <c r="F65" s="44"/>
      <c r="G65" s="2423"/>
      <c r="H65" s="2414"/>
      <c r="I65" s="2417"/>
      <c r="J65" s="2367"/>
      <c r="K65" s="2370" t="s">
        <v>400</v>
      </c>
      <c r="L65" s="2414"/>
      <c r="M65" s="2417"/>
      <c r="N65" s="2367"/>
      <c r="O65" s="2370" t="s">
        <v>400</v>
      </c>
      <c r="P65" s="2361"/>
      <c r="Q65" s="2358"/>
      <c r="R65" s="2358"/>
      <c r="S65" s="2358"/>
      <c r="T65" s="2358"/>
      <c r="U65" s="2358"/>
      <c r="V65" s="2358"/>
      <c r="W65" s="2358"/>
      <c r="X65" s="2358"/>
      <c r="Y65" s="2364"/>
      <c r="Z65" s="2414" t="s">
        <v>377</v>
      </c>
      <c r="AA65" s="45" t="s">
        <v>730</v>
      </c>
      <c r="AC65" s="2355" t="str">
        <f t="shared" ref="AC65" si="18">IF(ISERROR(VLOOKUP(C65,$AD$6:$AE$27,2,0))=TRUE,"",VLOOKUP(C65,$AD$6:$AE$27,2,0))</f>
        <v/>
      </c>
      <c r="AD65" s="11"/>
      <c r="AE65" s="11"/>
    </row>
    <row r="66" spans="1:31" s="13" customFormat="1">
      <c r="A66" s="2421"/>
      <c r="B66" s="2377"/>
      <c r="C66" s="2377"/>
      <c r="D66" s="2377"/>
      <c r="E66" s="46" t="s">
        <v>620</v>
      </c>
      <c r="F66" s="47"/>
      <c r="G66" s="2424"/>
      <c r="H66" s="2415"/>
      <c r="I66" s="2418"/>
      <c r="J66" s="2368"/>
      <c r="K66" s="2371"/>
      <c r="L66" s="2415"/>
      <c r="M66" s="2418"/>
      <c r="N66" s="2368"/>
      <c r="O66" s="2371"/>
      <c r="P66" s="2362"/>
      <c r="Q66" s="2359"/>
      <c r="R66" s="2359"/>
      <c r="S66" s="2359"/>
      <c r="T66" s="2359"/>
      <c r="U66" s="2359"/>
      <c r="V66" s="2359"/>
      <c r="W66" s="2359"/>
      <c r="X66" s="2359"/>
      <c r="Y66" s="2365"/>
      <c r="Z66" s="2415"/>
      <c r="AA66" s="48" t="s">
        <v>727</v>
      </c>
      <c r="AC66" s="2356"/>
      <c r="AD66" s="11"/>
      <c r="AE66" s="11"/>
    </row>
    <row r="67" spans="1:31" s="13" customFormat="1">
      <c r="A67" s="2422"/>
      <c r="B67" s="2378"/>
      <c r="C67" s="2378"/>
      <c r="D67" s="2378"/>
      <c r="E67" s="49" t="s">
        <v>621</v>
      </c>
      <c r="F67" s="50"/>
      <c r="G67" s="2425"/>
      <c r="H67" s="2416"/>
      <c r="I67" s="2419"/>
      <c r="J67" s="2369"/>
      <c r="K67" s="2372"/>
      <c r="L67" s="2416"/>
      <c r="M67" s="2419"/>
      <c r="N67" s="2369"/>
      <c r="O67" s="2372"/>
      <c r="P67" s="2363"/>
      <c r="Q67" s="2360"/>
      <c r="R67" s="2360"/>
      <c r="S67" s="2360"/>
      <c r="T67" s="2360"/>
      <c r="U67" s="2360"/>
      <c r="V67" s="2360"/>
      <c r="W67" s="2360"/>
      <c r="X67" s="2360"/>
      <c r="Y67" s="2366"/>
      <c r="Z67" s="2416"/>
      <c r="AA67" s="51" t="s">
        <v>731</v>
      </c>
      <c r="AC67" s="2357"/>
      <c r="AD67" s="11"/>
      <c r="AE67" s="11"/>
    </row>
    <row r="68" spans="1:31" s="13" customFormat="1">
      <c r="A68" s="2420">
        <v>22</v>
      </c>
      <c r="B68" s="2376"/>
      <c r="C68" s="2376"/>
      <c r="D68" s="2379"/>
      <c r="E68" s="43" t="s">
        <v>619</v>
      </c>
      <c r="F68" s="44"/>
      <c r="G68" s="2423"/>
      <c r="H68" s="2414"/>
      <c r="I68" s="2417"/>
      <c r="J68" s="2367"/>
      <c r="K68" s="2370" t="s">
        <v>400</v>
      </c>
      <c r="L68" s="2414"/>
      <c r="M68" s="2417"/>
      <c r="N68" s="2367"/>
      <c r="O68" s="2370" t="s">
        <v>400</v>
      </c>
      <c r="P68" s="2361"/>
      <c r="Q68" s="2358"/>
      <c r="R68" s="2358"/>
      <c r="S68" s="2358"/>
      <c r="T68" s="2358"/>
      <c r="U68" s="2358"/>
      <c r="V68" s="2358"/>
      <c r="W68" s="2358"/>
      <c r="X68" s="2358"/>
      <c r="Y68" s="2364"/>
      <c r="Z68" s="2414" t="s">
        <v>377</v>
      </c>
      <c r="AA68" s="45" t="s">
        <v>730</v>
      </c>
      <c r="AC68" s="2355" t="str">
        <f t="shared" ref="AC68" si="19">IF(ISERROR(VLOOKUP(C68,$AD$6:$AE$27,2,0))=TRUE,"",VLOOKUP(C68,$AD$6:$AE$27,2,0))</f>
        <v/>
      </c>
      <c r="AD68" s="11"/>
      <c r="AE68" s="11"/>
    </row>
    <row r="69" spans="1:31" s="13" customFormat="1">
      <c r="A69" s="2421"/>
      <c r="B69" s="2377"/>
      <c r="C69" s="2377"/>
      <c r="D69" s="2377"/>
      <c r="E69" s="46" t="s">
        <v>620</v>
      </c>
      <c r="F69" s="47"/>
      <c r="G69" s="2424"/>
      <c r="H69" s="2415"/>
      <c r="I69" s="2418"/>
      <c r="J69" s="2368"/>
      <c r="K69" s="2371"/>
      <c r="L69" s="2415"/>
      <c r="M69" s="2418"/>
      <c r="N69" s="2368"/>
      <c r="O69" s="2371"/>
      <c r="P69" s="2362"/>
      <c r="Q69" s="2359"/>
      <c r="R69" s="2359"/>
      <c r="S69" s="2359"/>
      <c r="T69" s="2359"/>
      <c r="U69" s="2359"/>
      <c r="V69" s="2359"/>
      <c r="W69" s="2359"/>
      <c r="X69" s="2359"/>
      <c r="Y69" s="2365"/>
      <c r="Z69" s="2415"/>
      <c r="AA69" s="48" t="s">
        <v>727</v>
      </c>
      <c r="AC69" s="2356"/>
      <c r="AD69" s="11"/>
      <c r="AE69" s="11"/>
    </row>
    <row r="70" spans="1:31" s="13" customFormat="1">
      <c r="A70" s="2422"/>
      <c r="B70" s="2378"/>
      <c r="C70" s="2378"/>
      <c r="D70" s="2378"/>
      <c r="E70" s="49" t="s">
        <v>621</v>
      </c>
      <c r="F70" s="50"/>
      <c r="G70" s="2425"/>
      <c r="H70" s="2416"/>
      <c r="I70" s="2419"/>
      <c r="J70" s="2369"/>
      <c r="K70" s="2372"/>
      <c r="L70" s="2416"/>
      <c r="M70" s="2419"/>
      <c r="N70" s="2369"/>
      <c r="O70" s="2372"/>
      <c r="P70" s="2363"/>
      <c r="Q70" s="2360"/>
      <c r="R70" s="2360"/>
      <c r="S70" s="2360"/>
      <c r="T70" s="2360"/>
      <c r="U70" s="2360"/>
      <c r="V70" s="2360"/>
      <c r="W70" s="2360"/>
      <c r="X70" s="2360"/>
      <c r="Y70" s="2366"/>
      <c r="Z70" s="2416"/>
      <c r="AA70" s="51" t="s">
        <v>731</v>
      </c>
      <c r="AC70" s="2357"/>
      <c r="AD70" s="11"/>
      <c r="AE70" s="11"/>
    </row>
    <row r="71" spans="1:31" s="13" customFormat="1">
      <c r="A71" s="2420">
        <v>23</v>
      </c>
      <c r="B71" s="2376"/>
      <c r="C71" s="2376"/>
      <c r="D71" s="2379"/>
      <c r="E71" s="43" t="s">
        <v>619</v>
      </c>
      <c r="F71" s="44"/>
      <c r="G71" s="2423"/>
      <c r="H71" s="2414"/>
      <c r="I71" s="2417"/>
      <c r="J71" s="2367"/>
      <c r="K71" s="2370" t="s">
        <v>400</v>
      </c>
      <c r="L71" s="2414"/>
      <c r="M71" s="2417"/>
      <c r="N71" s="2367"/>
      <c r="O71" s="2370" t="s">
        <v>400</v>
      </c>
      <c r="P71" s="2361"/>
      <c r="Q71" s="2358"/>
      <c r="R71" s="2358"/>
      <c r="S71" s="2358"/>
      <c r="T71" s="2358"/>
      <c r="U71" s="2358"/>
      <c r="V71" s="2358"/>
      <c r="W71" s="2358"/>
      <c r="X71" s="2358"/>
      <c r="Y71" s="2364"/>
      <c r="Z71" s="2414" t="s">
        <v>377</v>
      </c>
      <c r="AA71" s="45" t="s">
        <v>730</v>
      </c>
      <c r="AC71" s="2355" t="str">
        <f t="shared" ref="AC71" si="20">IF(ISERROR(VLOOKUP(C71,$AD$6:$AE$27,2,0))=TRUE,"",VLOOKUP(C71,$AD$6:$AE$27,2,0))</f>
        <v/>
      </c>
      <c r="AD71" s="11"/>
      <c r="AE71" s="11"/>
    </row>
    <row r="72" spans="1:31" s="13" customFormat="1">
      <c r="A72" s="2421"/>
      <c r="B72" s="2377"/>
      <c r="C72" s="2377"/>
      <c r="D72" s="2377"/>
      <c r="E72" s="46" t="s">
        <v>620</v>
      </c>
      <c r="F72" s="47"/>
      <c r="G72" s="2424"/>
      <c r="H72" s="2415"/>
      <c r="I72" s="2418"/>
      <c r="J72" s="2368"/>
      <c r="K72" s="2371"/>
      <c r="L72" s="2415"/>
      <c r="M72" s="2418"/>
      <c r="N72" s="2368"/>
      <c r="O72" s="2371"/>
      <c r="P72" s="2362"/>
      <c r="Q72" s="2359"/>
      <c r="R72" s="2359"/>
      <c r="S72" s="2359"/>
      <c r="T72" s="2359"/>
      <c r="U72" s="2359"/>
      <c r="V72" s="2359"/>
      <c r="W72" s="2359"/>
      <c r="X72" s="2359"/>
      <c r="Y72" s="2365"/>
      <c r="Z72" s="2415"/>
      <c r="AA72" s="48" t="s">
        <v>727</v>
      </c>
      <c r="AC72" s="2356"/>
      <c r="AD72" s="11"/>
      <c r="AE72" s="11"/>
    </row>
    <row r="73" spans="1:31" s="13" customFormat="1">
      <c r="A73" s="2422"/>
      <c r="B73" s="2378"/>
      <c r="C73" s="2378"/>
      <c r="D73" s="2378"/>
      <c r="E73" s="49" t="s">
        <v>621</v>
      </c>
      <c r="F73" s="50"/>
      <c r="G73" s="2425"/>
      <c r="H73" s="2416"/>
      <c r="I73" s="2419"/>
      <c r="J73" s="2369"/>
      <c r="K73" s="2372"/>
      <c r="L73" s="2416"/>
      <c r="M73" s="2419"/>
      <c r="N73" s="2369"/>
      <c r="O73" s="2372"/>
      <c r="P73" s="2363"/>
      <c r="Q73" s="2360"/>
      <c r="R73" s="2360"/>
      <c r="S73" s="2360"/>
      <c r="T73" s="2360"/>
      <c r="U73" s="2360"/>
      <c r="V73" s="2360"/>
      <c r="W73" s="2360"/>
      <c r="X73" s="2360"/>
      <c r="Y73" s="2366"/>
      <c r="Z73" s="2416"/>
      <c r="AA73" s="51" t="s">
        <v>731</v>
      </c>
      <c r="AC73" s="2357"/>
      <c r="AD73" s="11"/>
      <c r="AE73" s="11"/>
    </row>
    <row r="74" spans="1:31" s="13" customFormat="1">
      <c r="A74" s="2420">
        <v>24</v>
      </c>
      <c r="B74" s="2376"/>
      <c r="C74" s="2376"/>
      <c r="D74" s="2379"/>
      <c r="E74" s="43" t="s">
        <v>619</v>
      </c>
      <c r="F74" s="44"/>
      <c r="G74" s="2423"/>
      <c r="H74" s="2414"/>
      <c r="I74" s="2417"/>
      <c r="J74" s="2367"/>
      <c r="K74" s="2370" t="s">
        <v>400</v>
      </c>
      <c r="L74" s="2414"/>
      <c r="M74" s="2417"/>
      <c r="N74" s="2367"/>
      <c r="O74" s="2370" t="s">
        <v>400</v>
      </c>
      <c r="P74" s="2361"/>
      <c r="Q74" s="2358"/>
      <c r="R74" s="2358"/>
      <c r="S74" s="2358"/>
      <c r="T74" s="2358"/>
      <c r="U74" s="2358"/>
      <c r="V74" s="2358"/>
      <c r="W74" s="2358"/>
      <c r="X74" s="2358"/>
      <c r="Y74" s="2364"/>
      <c r="Z74" s="2414" t="s">
        <v>377</v>
      </c>
      <c r="AA74" s="45" t="s">
        <v>730</v>
      </c>
      <c r="AC74" s="2355" t="str">
        <f t="shared" ref="AC74" si="21">IF(ISERROR(VLOOKUP(C74,$AD$6:$AE$27,2,0))=TRUE,"",VLOOKUP(C74,$AD$6:$AE$27,2,0))</f>
        <v/>
      </c>
      <c r="AD74" s="11"/>
      <c r="AE74" s="11"/>
    </row>
    <row r="75" spans="1:31" s="13" customFormat="1">
      <c r="A75" s="2421"/>
      <c r="B75" s="2377"/>
      <c r="C75" s="2377"/>
      <c r="D75" s="2377"/>
      <c r="E75" s="46" t="s">
        <v>620</v>
      </c>
      <c r="F75" s="47"/>
      <c r="G75" s="2424"/>
      <c r="H75" s="2415"/>
      <c r="I75" s="2418"/>
      <c r="J75" s="2368"/>
      <c r="K75" s="2371"/>
      <c r="L75" s="2415"/>
      <c r="M75" s="2418"/>
      <c r="N75" s="2368"/>
      <c r="O75" s="2371"/>
      <c r="P75" s="2362"/>
      <c r="Q75" s="2359"/>
      <c r="R75" s="2359"/>
      <c r="S75" s="2359"/>
      <c r="T75" s="2359"/>
      <c r="U75" s="2359"/>
      <c r="V75" s="2359"/>
      <c r="W75" s="2359"/>
      <c r="X75" s="2359"/>
      <c r="Y75" s="2365"/>
      <c r="Z75" s="2415"/>
      <c r="AA75" s="48" t="s">
        <v>727</v>
      </c>
      <c r="AC75" s="2356"/>
      <c r="AD75" s="11"/>
      <c r="AE75" s="11"/>
    </row>
    <row r="76" spans="1:31" s="13" customFormat="1">
      <c r="A76" s="2422"/>
      <c r="B76" s="2378"/>
      <c r="C76" s="2378"/>
      <c r="D76" s="2378"/>
      <c r="E76" s="49" t="s">
        <v>621</v>
      </c>
      <c r="F76" s="50"/>
      <c r="G76" s="2425"/>
      <c r="H76" s="2416"/>
      <c r="I76" s="2419"/>
      <c r="J76" s="2369"/>
      <c r="K76" s="2372"/>
      <c r="L76" s="2416"/>
      <c r="M76" s="2419"/>
      <c r="N76" s="2369"/>
      <c r="O76" s="2372"/>
      <c r="P76" s="2363"/>
      <c r="Q76" s="2360"/>
      <c r="R76" s="2360"/>
      <c r="S76" s="2360"/>
      <c r="T76" s="2360"/>
      <c r="U76" s="2360"/>
      <c r="V76" s="2360"/>
      <c r="W76" s="2360"/>
      <c r="X76" s="2360"/>
      <c r="Y76" s="2366"/>
      <c r="Z76" s="2416"/>
      <c r="AA76" s="51" t="s">
        <v>731</v>
      </c>
      <c r="AC76" s="2357"/>
      <c r="AD76" s="11"/>
      <c r="AE76" s="11"/>
    </row>
    <row r="77" spans="1:31" s="13" customFormat="1">
      <c r="A77" s="2420">
        <v>25</v>
      </c>
      <c r="B77" s="2376"/>
      <c r="C77" s="2376"/>
      <c r="D77" s="2379"/>
      <c r="E77" s="43" t="s">
        <v>619</v>
      </c>
      <c r="F77" s="44"/>
      <c r="G77" s="2423"/>
      <c r="H77" s="2414"/>
      <c r="I77" s="2417"/>
      <c r="J77" s="2367"/>
      <c r="K77" s="2370" t="s">
        <v>400</v>
      </c>
      <c r="L77" s="2414"/>
      <c r="M77" s="2417"/>
      <c r="N77" s="2367"/>
      <c r="O77" s="2370" t="s">
        <v>400</v>
      </c>
      <c r="P77" s="2361"/>
      <c r="Q77" s="2358"/>
      <c r="R77" s="2358"/>
      <c r="S77" s="2358"/>
      <c r="T77" s="2358"/>
      <c r="U77" s="2358"/>
      <c r="V77" s="2358"/>
      <c r="W77" s="2358"/>
      <c r="X77" s="2358"/>
      <c r="Y77" s="2364"/>
      <c r="Z77" s="2414" t="s">
        <v>377</v>
      </c>
      <c r="AA77" s="45" t="s">
        <v>730</v>
      </c>
      <c r="AC77" s="2355" t="str">
        <f t="shared" ref="AC77" si="22">IF(ISERROR(VLOOKUP(C77,$AD$6:$AE$27,2,0))=TRUE,"",VLOOKUP(C77,$AD$6:$AE$27,2,0))</f>
        <v/>
      </c>
      <c r="AD77" s="11"/>
      <c r="AE77" s="11"/>
    </row>
    <row r="78" spans="1:31" s="13" customFormat="1">
      <c r="A78" s="2421"/>
      <c r="B78" s="2377"/>
      <c r="C78" s="2377"/>
      <c r="D78" s="2377"/>
      <c r="E78" s="46" t="s">
        <v>620</v>
      </c>
      <c r="F78" s="47"/>
      <c r="G78" s="2424"/>
      <c r="H78" s="2415"/>
      <c r="I78" s="2418"/>
      <c r="J78" s="2368"/>
      <c r="K78" s="2371"/>
      <c r="L78" s="2415"/>
      <c r="M78" s="2418"/>
      <c r="N78" s="2368"/>
      <c r="O78" s="2371"/>
      <c r="P78" s="2362"/>
      <c r="Q78" s="2359"/>
      <c r="R78" s="2359"/>
      <c r="S78" s="2359"/>
      <c r="T78" s="2359"/>
      <c r="U78" s="2359"/>
      <c r="V78" s="2359"/>
      <c r="W78" s="2359"/>
      <c r="X78" s="2359"/>
      <c r="Y78" s="2365"/>
      <c r="Z78" s="2415"/>
      <c r="AA78" s="48" t="s">
        <v>727</v>
      </c>
      <c r="AC78" s="2356"/>
      <c r="AD78" s="11"/>
      <c r="AE78" s="11"/>
    </row>
    <row r="79" spans="1:31" s="13" customFormat="1">
      <c r="A79" s="2422"/>
      <c r="B79" s="2378"/>
      <c r="C79" s="2378"/>
      <c r="D79" s="2378"/>
      <c r="E79" s="49" t="s">
        <v>621</v>
      </c>
      <c r="F79" s="50"/>
      <c r="G79" s="2425"/>
      <c r="H79" s="2416"/>
      <c r="I79" s="2419"/>
      <c r="J79" s="2369"/>
      <c r="K79" s="2372"/>
      <c r="L79" s="2416"/>
      <c r="M79" s="2419"/>
      <c r="N79" s="2369"/>
      <c r="O79" s="2372"/>
      <c r="P79" s="2363"/>
      <c r="Q79" s="2360"/>
      <c r="R79" s="2360"/>
      <c r="S79" s="2360"/>
      <c r="T79" s="2360"/>
      <c r="U79" s="2360"/>
      <c r="V79" s="2360"/>
      <c r="W79" s="2360"/>
      <c r="X79" s="2360"/>
      <c r="Y79" s="2366"/>
      <c r="Z79" s="2416"/>
      <c r="AA79" s="51" t="s">
        <v>731</v>
      </c>
      <c r="AC79" s="2357"/>
      <c r="AD79" s="11"/>
      <c r="AE79" s="11"/>
    </row>
    <row r="80" spans="1:31" s="13" customFormat="1">
      <c r="A80" s="2420">
        <v>26</v>
      </c>
      <c r="B80" s="2376"/>
      <c r="C80" s="2376"/>
      <c r="D80" s="2379"/>
      <c r="E80" s="43" t="s">
        <v>619</v>
      </c>
      <c r="F80" s="44"/>
      <c r="G80" s="2423"/>
      <c r="H80" s="2414"/>
      <c r="I80" s="2417"/>
      <c r="J80" s="2367"/>
      <c r="K80" s="2370" t="s">
        <v>400</v>
      </c>
      <c r="L80" s="2414"/>
      <c r="M80" s="2417"/>
      <c r="N80" s="2367"/>
      <c r="O80" s="2370" t="s">
        <v>400</v>
      </c>
      <c r="P80" s="2361"/>
      <c r="Q80" s="2358"/>
      <c r="R80" s="2358"/>
      <c r="S80" s="2358"/>
      <c r="T80" s="2358"/>
      <c r="U80" s="2358"/>
      <c r="V80" s="2358"/>
      <c r="W80" s="2358"/>
      <c r="X80" s="2358"/>
      <c r="Y80" s="2364"/>
      <c r="Z80" s="2414" t="s">
        <v>377</v>
      </c>
      <c r="AA80" s="45" t="s">
        <v>730</v>
      </c>
      <c r="AC80" s="2355" t="str">
        <f t="shared" ref="AC80" si="23">IF(ISERROR(VLOOKUP(C80,$AD$6:$AE$27,2,0))=TRUE,"",VLOOKUP(C80,$AD$6:$AE$27,2,0))</f>
        <v/>
      </c>
      <c r="AD80" s="11"/>
      <c r="AE80" s="11"/>
    </row>
    <row r="81" spans="1:31" s="13" customFormat="1">
      <c r="A81" s="2421"/>
      <c r="B81" s="2377"/>
      <c r="C81" s="2377"/>
      <c r="D81" s="2377"/>
      <c r="E81" s="46" t="s">
        <v>620</v>
      </c>
      <c r="F81" s="47"/>
      <c r="G81" s="2424"/>
      <c r="H81" s="2415"/>
      <c r="I81" s="2418"/>
      <c r="J81" s="2368"/>
      <c r="K81" s="2371"/>
      <c r="L81" s="2415"/>
      <c r="M81" s="2418"/>
      <c r="N81" s="2368"/>
      <c r="O81" s="2371"/>
      <c r="P81" s="2362"/>
      <c r="Q81" s="2359"/>
      <c r="R81" s="2359"/>
      <c r="S81" s="2359"/>
      <c r="T81" s="2359"/>
      <c r="U81" s="2359"/>
      <c r="V81" s="2359"/>
      <c r="W81" s="2359"/>
      <c r="X81" s="2359"/>
      <c r="Y81" s="2365"/>
      <c r="Z81" s="2415"/>
      <c r="AA81" s="48" t="s">
        <v>727</v>
      </c>
      <c r="AC81" s="2356"/>
      <c r="AD81" s="11"/>
      <c r="AE81" s="11"/>
    </row>
    <row r="82" spans="1:31" s="13" customFormat="1">
      <c r="A82" s="2422"/>
      <c r="B82" s="2378"/>
      <c r="C82" s="2378"/>
      <c r="D82" s="2378"/>
      <c r="E82" s="49" t="s">
        <v>621</v>
      </c>
      <c r="F82" s="50"/>
      <c r="G82" s="2425"/>
      <c r="H82" s="2416"/>
      <c r="I82" s="2419"/>
      <c r="J82" s="2369"/>
      <c r="K82" s="2372"/>
      <c r="L82" s="2416"/>
      <c r="M82" s="2419"/>
      <c r="N82" s="2369"/>
      <c r="O82" s="2372"/>
      <c r="P82" s="2363"/>
      <c r="Q82" s="2360"/>
      <c r="R82" s="2360"/>
      <c r="S82" s="2360"/>
      <c r="T82" s="2360"/>
      <c r="U82" s="2360"/>
      <c r="V82" s="2360"/>
      <c r="W82" s="2360"/>
      <c r="X82" s="2360"/>
      <c r="Y82" s="2366"/>
      <c r="Z82" s="2416"/>
      <c r="AA82" s="51" t="s">
        <v>731</v>
      </c>
      <c r="AC82" s="2357"/>
      <c r="AD82" s="11"/>
      <c r="AE82" s="11"/>
    </row>
    <row r="83" spans="1:31" s="13" customFormat="1">
      <c r="A83" s="2420">
        <v>27</v>
      </c>
      <c r="B83" s="2376"/>
      <c r="C83" s="2376"/>
      <c r="D83" s="2379"/>
      <c r="E83" s="43" t="s">
        <v>619</v>
      </c>
      <c r="F83" s="44"/>
      <c r="G83" s="2423"/>
      <c r="H83" s="2414"/>
      <c r="I83" s="2417"/>
      <c r="J83" s="2367"/>
      <c r="K83" s="2370" t="s">
        <v>400</v>
      </c>
      <c r="L83" s="2414"/>
      <c r="M83" s="2417"/>
      <c r="N83" s="2367"/>
      <c r="O83" s="2370" t="s">
        <v>400</v>
      </c>
      <c r="P83" s="2361"/>
      <c r="Q83" s="2358"/>
      <c r="R83" s="2358"/>
      <c r="S83" s="2358"/>
      <c r="T83" s="2358"/>
      <c r="U83" s="2358"/>
      <c r="V83" s="2358"/>
      <c r="W83" s="2358"/>
      <c r="X83" s="2358"/>
      <c r="Y83" s="2364"/>
      <c r="Z83" s="2414" t="s">
        <v>377</v>
      </c>
      <c r="AA83" s="45" t="s">
        <v>730</v>
      </c>
      <c r="AC83" s="2355" t="str">
        <f t="shared" ref="AC83" si="24">IF(ISERROR(VLOOKUP(C83,$AD$6:$AE$27,2,0))=TRUE,"",VLOOKUP(C83,$AD$6:$AE$27,2,0))</f>
        <v/>
      </c>
      <c r="AD83" s="11"/>
      <c r="AE83" s="11"/>
    </row>
    <row r="84" spans="1:31" s="13" customFormat="1">
      <c r="A84" s="2421"/>
      <c r="B84" s="2377"/>
      <c r="C84" s="2377"/>
      <c r="D84" s="2377"/>
      <c r="E84" s="46" t="s">
        <v>620</v>
      </c>
      <c r="F84" s="47"/>
      <c r="G84" s="2424"/>
      <c r="H84" s="2415"/>
      <c r="I84" s="2418"/>
      <c r="J84" s="2368"/>
      <c r="K84" s="2371"/>
      <c r="L84" s="2415"/>
      <c r="M84" s="2418"/>
      <c r="N84" s="2368"/>
      <c r="O84" s="2371"/>
      <c r="P84" s="2362"/>
      <c r="Q84" s="2359"/>
      <c r="R84" s="2359"/>
      <c r="S84" s="2359"/>
      <c r="T84" s="2359"/>
      <c r="U84" s="2359"/>
      <c r="V84" s="2359"/>
      <c r="W84" s="2359"/>
      <c r="X84" s="2359"/>
      <c r="Y84" s="2365"/>
      <c r="Z84" s="2415"/>
      <c r="AA84" s="48" t="s">
        <v>727</v>
      </c>
      <c r="AC84" s="2356"/>
      <c r="AD84" s="11"/>
      <c r="AE84" s="11"/>
    </row>
    <row r="85" spans="1:31" s="13" customFormat="1">
      <c r="A85" s="2422"/>
      <c r="B85" s="2378"/>
      <c r="C85" s="2378"/>
      <c r="D85" s="2378"/>
      <c r="E85" s="49" t="s">
        <v>621</v>
      </c>
      <c r="F85" s="50"/>
      <c r="G85" s="2425"/>
      <c r="H85" s="2416"/>
      <c r="I85" s="2419"/>
      <c r="J85" s="2369"/>
      <c r="K85" s="2372"/>
      <c r="L85" s="2416"/>
      <c r="M85" s="2419"/>
      <c r="N85" s="2369"/>
      <c r="O85" s="2372"/>
      <c r="P85" s="2363"/>
      <c r="Q85" s="2360"/>
      <c r="R85" s="2360"/>
      <c r="S85" s="2360"/>
      <c r="T85" s="2360"/>
      <c r="U85" s="2360"/>
      <c r="V85" s="2360"/>
      <c r="W85" s="2360"/>
      <c r="X85" s="2360"/>
      <c r="Y85" s="2366"/>
      <c r="Z85" s="2416"/>
      <c r="AA85" s="51" t="s">
        <v>731</v>
      </c>
      <c r="AC85" s="2357"/>
      <c r="AD85" s="11"/>
      <c r="AE85" s="11"/>
    </row>
    <row r="86" spans="1:31" s="13" customFormat="1">
      <c r="A86" s="2420">
        <v>28</v>
      </c>
      <c r="B86" s="2376"/>
      <c r="C86" s="2376"/>
      <c r="D86" s="2379"/>
      <c r="E86" s="43" t="s">
        <v>619</v>
      </c>
      <c r="F86" s="44"/>
      <c r="G86" s="2423"/>
      <c r="H86" s="2414"/>
      <c r="I86" s="2417"/>
      <c r="J86" s="2367"/>
      <c r="K86" s="2370" t="s">
        <v>400</v>
      </c>
      <c r="L86" s="2414"/>
      <c r="M86" s="2417"/>
      <c r="N86" s="2367"/>
      <c r="O86" s="2370" t="s">
        <v>400</v>
      </c>
      <c r="P86" s="2361"/>
      <c r="Q86" s="2358"/>
      <c r="R86" s="2358"/>
      <c r="S86" s="2358"/>
      <c r="T86" s="2358"/>
      <c r="U86" s="2358"/>
      <c r="V86" s="2358"/>
      <c r="W86" s="2358"/>
      <c r="X86" s="2358"/>
      <c r="Y86" s="2364"/>
      <c r="Z86" s="2414" t="s">
        <v>377</v>
      </c>
      <c r="AA86" s="45" t="s">
        <v>730</v>
      </c>
      <c r="AC86" s="2355" t="str">
        <f t="shared" ref="AC86" si="25">IF(ISERROR(VLOOKUP(C86,$AD$6:$AE$27,2,0))=TRUE,"",VLOOKUP(C86,$AD$6:$AE$27,2,0))</f>
        <v/>
      </c>
      <c r="AD86" s="11"/>
      <c r="AE86" s="11"/>
    </row>
    <row r="87" spans="1:31" s="13" customFormat="1">
      <c r="A87" s="2421"/>
      <c r="B87" s="2377"/>
      <c r="C87" s="2377"/>
      <c r="D87" s="2377"/>
      <c r="E87" s="46" t="s">
        <v>620</v>
      </c>
      <c r="F87" s="47"/>
      <c r="G87" s="2424"/>
      <c r="H87" s="2415"/>
      <c r="I87" s="2418"/>
      <c r="J87" s="2368"/>
      <c r="K87" s="2371"/>
      <c r="L87" s="2415"/>
      <c r="M87" s="2418"/>
      <c r="N87" s="2368"/>
      <c r="O87" s="2371"/>
      <c r="P87" s="2362"/>
      <c r="Q87" s="2359"/>
      <c r="R87" s="2359"/>
      <c r="S87" s="2359"/>
      <c r="T87" s="2359"/>
      <c r="U87" s="2359"/>
      <c r="V87" s="2359"/>
      <c r="W87" s="2359"/>
      <c r="X87" s="2359"/>
      <c r="Y87" s="2365"/>
      <c r="Z87" s="2415"/>
      <c r="AA87" s="48" t="s">
        <v>727</v>
      </c>
      <c r="AC87" s="2356"/>
      <c r="AD87" s="11"/>
      <c r="AE87" s="11"/>
    </row>
    <row r="88" spans="1:31" s="13" customFormat="1">
      <c r="A88" s="2422"/>
      <c r="B88" s="2378"/>
      <c r="C88" s="2378"/>
      <c r="D88" s="2378"/>
      <c r="E88" s="49" t="s">
        <v>621</v>
      </c>
      <c r="F88" s="50"/>
      <c r="G88" s="2425"/>
      <c r="H88" s="2416"/>
      <c r="I88" s="2419"/>
      <c r="J88" s="2369"/>
      <c r="K88" s="2372"/>
      <c r="L88" s="2416"/>
      <c r="M88" s="2419"/>
      <c r="N88" s="2369"/>
      <c r="O88" s="2372"/>
      <c r="P88" s="2363"/>
      <c r="Q88" s="2360"/>
      <c r="R88" s="2360"/>
      <c r="S88" s="2360"/>
      <c r="T88" s="2360"/>
      <c r="U88" s="2360"/>
      <c r="V88" s="2360"/>
      <c r="W88" s="2360"/>
      <c r="X88" s="2360"/>
      <c r="Y88" s="2366"/>
      <c r="Z88" s="2416"/>
      <c r="AA88" s="51" t="s">
        <v>731</v>
      </c>
      <c r="AC88" s="2357"/>
      <c r="AD88" s="11"/>
      <c r="AE88" s="11"/>
    </row>
    <row r="89" spans="1:31" s="13" customFormat="1">
      <c r="A89" s="2420">
        <v>29</v>
      </c>
      <c r="B89" s="2376"/>
      <c r="C89" s="2376"/>
      <c r="D89" s="2379"/>
      <c r="E89" s="43" t="s">
        <v>619</v>
      </c>
      <c r="F89" s="44"/>
      <c r="G89" s="2423"/>
      <c r="H89" s="2414"/>
      <c r="I89" s="2417"/>
      <c r="J89" s="2367"/>
      <c r="K89" s="2370" t="s">
        <v>400</v>
      </c>
      <c r="L89" s="2414"/>
      <c r="M89" s="2417"/>
      <c r="N89" s="2367"/>
      <c r="O89" s="2370" t="s">
        <v>400</v>
      </c>
      <c r="P89" s="2361"/>
      <c r="Q89" s="2358"/>
      <c r="R89" s="2358"/>
      <c r="S89" s="2358"/>
      <c r="T89" s="2358"/>
      <c r="U89" s="2358"/>
      <c r="V89" s="2358"/>
      <c r="W89" s="2358"/>
      <c r="X89" s="2358"/>
      <c r="Y89" s="2364"/>
      <c r="Z89" s="2414" t="s">
        <v>377</v>
      </c>
      <c r="AA89" s="45" t="s">
        <v>730</v>
      </c>
      <c r="AC89" s="2355" t="str">
        <f t="shared" ref="AC89" si="26">IF(ISERROR(VLOOKUP(C89,$AD$6:$AE$27,2,0))=TRUE,"",VLOOKUP(C89,$AD$6:$AE$27,2,0))</f>
        <v/>
      </c>
      <c r="AD89" s="11"/>
      <c r="AE89" s="11"/>
    </row>
    <row r="90" spans="1:31" s="13" customFormat="1">
      <c r="A90" s="2421"/>
      <c r="B90" s="2377"/>
      <c r="C90" s="2377"/>
      <c r="D90" s="2377"/>
      <c r="E90" s="46" t="s">
        <v>620</v>
      </c>
      <c r="F90" s="47"/>
      <c r="G90" s="2424"/>
      <c r="H90" s="2415"/>
      <c r="I90" s="2418"/>
      <c r="J90" s="2368"/>
      <c r="K90" s="2371"/>
      <c r="L90" s="2415"/>
      <c r="M90" s="2418"/>
      <c r="N90" s="2368"/>
      <c r="O90" s="2371"/>
      <c r="P90" s="2362"/>
      <c r="Q90" s="2359"/>
      <c r="R90" s="2359"/>
      <c r="S90" s="2359"/>
      <c r="T90" s="2359"/>
      <c r="U90" s="2359"/>
      <c r="V90" s="2359"/>
      <c r="W90" s="2359"/>
      <c r="X90" s="2359"/>
      <c r="Y90" s="2365"/>
      <c r="Z90" s="2415"/>
      <c r="AA90" s="48" t="s">
        <v>727</v>
      </c>
      <c r="AC90" s="2356"/>
      <c r="AD90" s="11"/>
      <c r="AE90" s="11"/>
    </row>
    <row r="91" spans="1:31" s="13" customFormat="1">
      <c r="A91" s="2422"/>
      <c r="B91" s="2378"/>
      <c r="C91" s="2378"/>
      <c r="D91" s="2378"/>
      <c r="E91" s="49" t="s">
        <v>621</v>
      </c>
      <c r="F91" s="50"/>
      <c r="G91" s="2425"/>
      <c r="H91" s="2416"/>
      <c r="I91" s="2419"/>
      <c r="J91" s="2369"/>
      <c r="K91" s="2372"/>
      <c r="L91" s="2416"/>
      <c r="M91" s="2419"/>
      <c r="N91" s="2369"/>
      <c r="O91" s="2372"/>
      <c r="P91" s="2363"/>
      <c r="Q91" s="2360"/>
      <c r="R91" s="2360"/>
      <c r="S91" s="2360"/>
      <c r="T91" s="2360"/>
      <c r="U91" s="2360"/>
      <c r="V91" s="2360"/>
      <c r="W91" s="2360"/>
      <c r="X91" s="2360"/>
      <c r="Y91" s="2366"/>
      <c r="Z91" s="2416"/>
      <c r="AA91" s="51" t="s">
        <v>731</v>
      </c>
      <c r="AC91" s="2357"/>
      <c r="AD91" s="11"/>
      <c r="AE91" s="11"/>
    </row>
    <row r="92" spans="1:31" s="13" customFormat="1">
      <c r="A92" s="2420">
        <v>30</v>
      </c>
      <c r="B92" s="2376"/>
      <c r="C92" s="2376"/>
      <c r="D92" s="2379"/>
      <c r="E92" s="43" t="s">
        <v>619</v>
      </c>
      <c r="F92" s="44"/>
      <c r="G92" s="2423"/>
      <c r="H92" s="2414"/>
      <c r="I92" s="2417"/>
      <c r="J92" s="2367"/>
      <c r="K92" s="2370" t="s">
        <v>400</v>
      </c>
      <c r="L92" s="2414"/>
      <c r="M92" s="2417"/>
      <c r="N92" s="2367"/>
      <c r="O92" s="2370" t="s">
        <v>400</v>
      </c>
      <c r="P92" s="2361"/>
      <c r="Q92" s="2358"/>
      <c r="R92" s="2358"/>
      <c r="S92" s="2358"/>
      <c r="T92" s="2358"/>
      <c r="U92" s="2358"/>
      <c r="V92" s="2358"/>
      <c r="W92" s="2358"/>
      <c r="X92" s="2358"/>
      <c r="Y92" s="2364"/>
      <c r="Z92" s="2414" t="s">
        <v>377</v>
      </c>
      <c r="AA92" s="45" t="s">
        <v>730</v>
      </c>
      <c r="AC92" s="2355" t="str">
        <f t="shared" ref="AC92" si="27">IF(ISERROR(VLOOKUP(C92,$AD$6:$AE$27,2,0))=TRUE,"",VLOOKUP(C92,$AD$6:$AE$27,2,0))</f>
        <v/>
      </c>
      <c r="AD92" s="11"/>
      <c r="AE92" s="11"/>
    </row>
    <row r="93" spans="1:31" s="13" customFormat="1">
      <c r="A93" s="2421"/>
      <c r="B93" s="2377"/>
      <c r="C93" s="2377"/>
      <c r="D93" s="2377"/>
      <c r="E93" s="46" t="s">
        <v>620</v>
      </c>
      <c r="F93" s="47"/>
      <c r="G93" s="2424"/>
      <c r="H93" s="2415"/>
      <c r="I93" s="2418"/>
      <c r="J93" s="2368"/>
      <c r="K93" s="2371"/>
      <c r="L93" s="2415"/>
      <c r="M93" s="2418"/>
      <c r="N93" s="2368"/>
      <c r="O93" s="2371"/>
      <c r="P93" s="2362"/>
      <c r="Q93" s="2359"/>
      <c r="R93" s="2359"/>
      <c r="S93" s="2359"/>
      <c r="T93" s="2359"/>
      <c r="U93" s="2359"/>
      <c r="V93" s="2359"/>
      <c r="W93" s="2359"/>
      <c r="X93" s="2359"/>
      <c r="Y93" s="2365"/>
      <c r="Z93" s="2415"/>
      <c r="AA93" s="48" t="s">
        <v>727</v>
      </c>
      <c r="AC93" s="2356"/>
      <c r="AD93" s="11"/>
      <c r="AE93" s="11"/>
    </row>
    <row r="94" spans="1:31" s="13" customFormat="1">
      <c r="A94" s="2422"/>
      <c r="B94" s="2378"/>
      <c r="C94" s="2378"/>
      <c r="D94" s="2378"/>
      <c r="E94" s="49" t="s">
        <v>621</v>
      </c>
      <c r="F94" s="50"/>
      <c r="G94" s="2425"/>
      <c r="H94" s="2416"/>
      <c r="I94" s="2419"/>
      <c r="J94" s="2369"/>
      <c r="K94" s="2372"/>
      <c r="L94" s="2416"/>
      <c r="M94" s="2419"/>
      <c r="N94" s="2369"/>
      <c r="O94" s="2372"/>
      <c r="P94" s="2363"/>
      <c r="Q94" s="2360"/>
      <c r="R94" s="2360"/>
      <c r="S94" s="2360"/>
      <c r="T94" s="2360"/>
      <c r="U94" s="2360"/>
      <c r="V94" s="2360"/>
      <c r="W94" s="2360"/>
      <c r="X94" s="2360"/>
      <c r="Y94" s="2366"/>
      <c r="Z94" s="2416"/>
      <c r="AA94" s="51" t="s">
        <v>731</v>
      </c>
      <c r="AC94" s="2357"/>
      <c r="AD94" s="11"/>
      <c r="AE94" s="11"/>
    </row>
    <row r="95" spans="1:31" s="13" customFormat="1">
      <c r="A95" s="2420">
        <v>31</v>
      </c>
      <c r="B95" s="2376"/>
      <c r="C95" s="2376"/>
      <c r="D95" s="2379"/>
      <c r="E95" s="43" t="s">
        <v>619</v>
      </c>
      <c r="F95" s="44"/>
      <c r="G95" s="2423"/>
      <c r="H95" s="2414"/>
      <c r="I95" s="2417"/>
      <c r="J95" s="2367"/>
      <c r="K95" s="2370" t="s">
        <v>400</v>
      </c>
      <c r="L95" s="2414"/>
      <c r="M95" s="2417"/>
      <c r="N95" s="2367"/>
      <c r="O95" s="2370" t="s">
        <v>400</v>
      </c>
      <c r="P95" s="2361"/>
      <c r="Q95" s="2358"/>
      <c r="R95" s="2358"/>
      <c r="S95" s="2358"/>
      <c r="T95" s="2358"/>
      <c r="U95" s="2358"/>
      <c r="V95" s="2358"/>
      <c r="W95" s="2358"/>
      <c r="X95" s="2358"/>
      <c r="Y95" s="2364"/>
      <c r="Z95" s="2414" t="s">
        <v>377</v>
      </c>
      <c r="AA95" s="45" t="s">
        <v>730</v>
      </c>
      <c r="AC95" s="2355" t="str">
        <f t="shared" ref="AC95" si="28">IF(ISERROR(VLOOKUP(C95,$AD$6:$AE$27,2,0))=TRUE,"",VLOOKUP(C95,$AD$6:$AE$27,2,0))</f>
        <v/>
      </c>
      <c r="AD95" s="11"/>
      <c r="AE95" s="11"/>
    </row>
    <row r="96" spans="1:31" s="13" customFormat="1">
      <c r="A96" s="2421"/>
      <c r="B96" s="2377"/>
      <c r="C96" s="2377"/>
      <c r="D96" s="2377"/>
      <c r="E96" s="46" t="s">
        <v>620</v>
      </c>
      <c r="F96" s="47"/>
      <c r="G96" s="2424"/>
      <c r="H96" s="2415"/>
      <c r="I96" s="2418"/>
      <c r="J96" s="2368"/>
      <c r="K96" s="2371"/>
      <c r="L96" s="2415"/>
      <c r="M96" s="2418"/>
      <c r="N96" s="2368"/>
      <c r="O96" s="2371"/>
      <c r="P96" s="2362"/>
      <c r="Q96" s="2359"/>
      <c r="R96" s="2359"/>
      <c r="S96" s="2359"/>
      <c r="T96" s="2359"/>
      <c r="U96" s="2359"/>
      <c r="V96" s="2359"/>
      <c r="W96" s="2359"/>
      <c r="X96" s="2359"/>
      <c r="Y96" s="2365"/>
      <c r="Z96" s="2415"/>
      <c r="AA96" s="48" t="s">
        <v>727</v>
      </c>
      <c r="AC96" s="2356"/>
      <c r="AD96" s="11"/>
      <c r="AE96" s="11"/>
    </row>
    <row r="97" spans="1:31" s="13" customFormat="1">
      <c r="A97" s="2422"/>
      <c r="B97" s="2378"/>
      <c r="C97" s="2378"/>
      <c r="D97" s="2378"/>
      <c r="E97" s="49" t="s">
        <v>621</v>
      </c>
      <c r="F97" s="50"/>
      <c r="G97" s="2425"/>
      <c r="H97" s="2416"/>
      <c r="I97" s="2419"/>
      <c r="J97" s="2369"/>
      <c r="K97" s="2372"/>
      <c r="L97" s="2416"/>
      <c r="M97" s="2419"/>
      <c r="N97" s="2369"/>
      <c r="O97" s="2372"/>
      <c r="P97" s="2363"/>
      <c r="Q97" s="2360"/>
      <c r="R97" s="2360"/>
      <c r="S97" s="2360"/>
      <c r="T97" s="2360"/>
      <c r="U97" s="2360"/>
      <c r="V97" s="2360"/>
      <c r="W97" s="2360"/>
      <c r="X97" s="2360"/>
      <c r="Y97" s="2366"/>
      <c r="Z97" s="2416"/>
      <c r="AA97" s="51" t="s">
        <v>731</v>
      </c>
      <c r="AC97" s="2357"/>
      <c r="AD97" s="11"/>
      <c r="AE97" s="11"/>
    </row>
    <row r="98" spans="1:31" s="13" customFormat="1">
      <c r="A98" s="2420">
        <v>32</v>
      </c>
      <c r="B98" s="2376"/>
      <c r="C98" s="2376"/>
      <c r="D98" s="2379"/>
      <c r="E98" s="43" t="s">
        <v>619</v>
      </c>
      <c r="F98" s="44"/>
      <c r="G98" s="2423"/>
      <c r="H98" s="2414"/>
      <c r="I98" s="2417"/>
      <c r="J98" s="2367"/>
      <c r="K98" s="2370" t="s">
        <v>400</v>
      </c>
      <c r="L98" s="2414"/>
      <c r="M98" s="2417"/>
      <c r="N98" s="2367"/>
      <c r="O98" s="2370" t="s">
        <v>400</v>
      </c>
      <c r="P98" s="2361"/>
      <c r="Q98" s="2358"/>
      <c r="R98" s="2358"/>
      <c r="S98" s="2358"/>
      <c r="T98" s="2358"/>
      <c r="U98" s="2358"/>
      <c r="V98" s="2358"/>
      <c r="W98" s="2358"/>
      <c r="X98" s="2358"/>
      <c r="Y98" s="2364"/>
      <c r="Z98" s="2414" t="s">
        <v>377</v>
      </c>
      <c r="AA98" s="45" t="s">
        <v>730</v>
      </c>
      <c r="AC98" s="2355" t="str">
        <f t="shared" ref="AC98" si="29">IF(ISERROR(VLOOKUP(C98,$AD$6:$AE$27,2,0))=TRUE,"",VLOOKUP(C98,$AD$6:$AE$27,2,0))</f>
        <v/>
      </c>
      <c r="AD98" s="11"/>
      <c r="AE98" s="11"/>
    </row>
    <row r="99" spans="1:31" s="13" customFormat="1">
      <c r="A99" s="2421"/>
      <c r="B99" s="2377"/>
      <c r="C99" s="2377"/>
      <c r="D99" s="2377"/>
      <c r="E99" s="46" t="s">
        <v>620</v>
      </c>
      <c r="F99" s="47"/>
      <c r="G99" s="2424"/>
      <c r="H99" s="2415"/>
      <c r="I99" s="2418"/>
      <c r="J99" s="2368"/>
      <c r="K99" s="2371"/>
      <c r="L99" s="2415"/>
      <c r="M99" s="2418"/>
      <c r="N99" s="2368"/>
      <c r="O99" s="2371"/>
      <c r="P99" s="2362"/>
      <c r="Q99" s="2359"/>
      <c r="R99" s="2359"/>
      <c r="S99" s="2359"/>
      <c r="T99" s="2359"/>
      <c r="U99" s="2359"/>
      <c r="V99" s="2359"/>
      <c r="W99" s="2359"/>
      <c r="X99" s="2359"/>
      <c r="Y99" s="2365"/>
      <c r="Z99" s="2415"/>
      <c r="AA99" s="48" t="s">
        <v>727</v>
      </c>
      <c r="AC99" s="2356"/>
      <c r="AD99" s="11"/>
      <c r="AE99" s="11"/>
    </row>
    <row r="100" spans="1:31" s="13" customFormat="1">
      <c r="A100" s="2422"/>
      <c r="B100" s="2378"/>
      <c r="C100" s="2378"/>
      <c r="D100" s="2378"/>
      <c r="E100" s="49" t="s">
        <v>621</v>
      </c>
      <c r="F100" s="50"/>
      <c r="G100" s="2425"/>
      <c r="H100" s="2416"/>
      <c r="I100" s="2419"/>
      <c r="J100" s="2369"/>
      <c r="K100" s="2372"/>
      <c r="L100" s="2416"/>
      <c r="M100" s="2419"/>
      <c r="N100" s="2369"/>
      <c r="O100" s="2372"/>
      <c r="P100" s="2363"/>
      <c r="Q100" s="2360"/>
      <c r="R100" s="2360"/>
      <c r="S100" s="2360"/>
      <c r="T100" s="2360"/>
      <c r="U100" s="2360"/>
      <c r="V100" s="2360"/>
      <c r="W100" s="2360"/>
      <c r="X100" s="2360"/>
      <c r="Y100" s="2366"/>
      <c r="Z100" s="2416"/>
      <c r="AA100" s="51" t="s">
        <v>731</v>
      </c>
      <c r="AC100" s="2357"/>
      <c r="AD100" s="11"/>
      <c r="AE100" s="11"/>
    </row>
    <row r="101" spans="1:31" s="13" customFormat="1">
      <c r="A101" s="2420">
        <v>33</v>
      </c>
      <c r="B101" s="2376"/>
      <c r="C101" s="2376"/>
      <c r="D101" s="2379"/>
      <c r="E101" s="43" t="s">
        <v>619</v>
      </c>
      <c r="F101" s="44"/>
      <c r="G101" s="2423"/>
      <c r="H101" s="2414"/>
      <c r="I101" s="2417"/>
      <c r="J101" s="2367"/>
      <c r="K101" s="2370" t="s">
        <v>400</v>
      </c>
      <c r="L101" s="2414"/>
      <c r="M101" s="2417"/>
      <c r="N101" s="2367"/>
      <c r="O101" s="2370" t="s">
        <v>400</v>
      </c>
      <c r="P101" s="2361"/>
      <c r="Q101" s="2358"/>
      <c r="R101" s="2358"/>
      <c r="S101" s="2358"/>
      <c r="T101" s="2358"/>
      <c r="U101" s="2358"/>
      <c r="V101" s="2358"/>
      <c r="W101" s="2358"/>
      <c r="X101" s="2358"/>
      <c r="Y101" s="2364"/>
      <c r="Z101" s="2414" t="s">
        <v>377</v>
      </c>
      <c r="AA101" s="45" t="s">
        <v>730</v>
      </c>
      <c r="AC101" s="2355" t="str">
        <f t="shared" ref="AC101" si="30">IF(ISERROR(VLOOKUP(C101,$AD$6:$AE$27,2,0))=TRUE,"",VLOOKUP(C101,$AD$6:$AE$27,2,0))</f>
        <v/>
      </c>
      <c r="AD101" s="11"/>
      <c r="AE101" s="11"/>
    </row>
    <row r="102" spans="1:31" s="13" customFormat="1">
      <c r="A102" s="2421"/>
      <c r="B102" s="2377"/>
      <c r="C102" s="2377"/>
      <c r="D102" s="2377"/>
      <c r="E102" s="46" t="s">
        <v>620</v>
      </c>
      <c r="F102" s="47"/>
      <c r="G102" s="2424"/>
      <c r="H102" s="2415"/>
      <c r="I102" s="2418"/>
      <c r="J102" s="2368"/>
      <c r="K102" s="2371"/>
      <c r="L102" s="2415"/>
      <c r="M102" s="2418"/>
      <c r="N102" s="2368"/>
      <c r="O102" s="2371"/>
      <c r="P102" s="2362"/>
      <c r="Q102" s="2359"/>
      <c r="R102" s="2359"/>
      <c r="S102" s="2359"/>
      <c r="T102" s="2359"/>
      <c r="U102" s="2359"/>
      <c r="V102" s="2359"/>
      <c r="W102" s="2359"/>
      <c r="X102" s="2359"/>
      <c r="Y102" s="2365"/>
      <c r="Z102" s="2415"/>
      <c r="AA102" s="48" t="s">
        <v>727</v>
      </c>
      <c r="AC102" s="2356"/>
      <c r="AD102" s="11"/>
      <c r="AE102" s="11"/>
    </row>
    <row r="103" spans="1:31" s="13" customFormat="1">
      <c r="A103" s="2422"/>
      <c r="B103" s="2378"/>
      <c r="C103" s="2378"/>
      <c r="D103" s="2378"/>
      <c r="E103" s="49" t="s">
        <v>621</v>
      </c>
      <c r="F103" s="50"/>
      <c r="G103" s="2425"/>
      <c r="H103" s="2416"/>
      <c r="I103" s="2419"/>
      <c r="J103" s="2369"/>
      <c r="K103" s="2372"/>
      <c r="L103" s="2416"/>
      <c r="M103" s="2419"/>
      <c r="N103" s="2369"/>
      <c r="O103" s="2372"/>
      <c r="P103" s="2363"/>
      <c r="Q103" s="2360"/>
      <c r="R103" s="2360"/>
      <c r="S103" s="2360"/>
      <c r="T103" s="2360"/>
      <c r="U103" s="2360"/>
      <c r="V103" s="2360"/>
      <c r="W103" s="2360"/>
      <c r="X103" s="2360"/>
      <c r="Y103" s="2366"/>
      <c r="Z103" s="2416"/>
      <c r="AA103" s="51" t="s">
        <v>731</v>
      </c>
      <c r="AC103" s="2357"/>
      <c r="AD103" s="11"/>
      <c r="AE103" s="11"/>
    </row>
    <row r="104" spans="1:31" s="13" customFormat="1">
      <c r="A104" s="2420">
        <v>34</v>
      </c>
      <c r="B104" s="2376"/>
      <c r="C104" s="2376"/>
      <c r="D104" s="2379"/>
      <c r="E104" s="43" t="s">
        <v>619</v>
      </c>
      <c r="F104" s="44"/>
      <c r="G104" s="2423"/>
      <c r="H104" s="2414"/>
      <c r="I104" s="2417"/>
      <c r="J104" s="2367"/>
      <c r="K104" s="2370" t="s">
        <v>400</v>
      </c>
      <c r="L104" s="2414"/>
      <c r="M104" s="2417"/>
      <c r="N104" s="2367"/>
      <c r="O104" s="2370" t="s">
        <v>400</v>
      </c>
      <c r="P104" s="2361"/>
      <c r="Q104" s="2358"/>
      <c r="R104" s="2358"/>
      <c r="S104" s="2358"/>
      <c r="T104" s="2358"/>
      <c r="U104" s="2358"/>
      <c r="V104" s="2358"/>
      <c r="W104" s="2358"/>
      <c r="X104" s="2358"/>
      <c r="Y104" s="2364"/>
      <c r="Z104" s="2414" t="s">
        <v>377</v>
      </c>
      <c r="AA104" s="45" t="s">
        <v>730</v>
      </c>
      <c r="AC104" s="2355" t="str">
        <f t="shared" ref="AC104" si="31">IF(ISERROR(VLOOKUP(C104,$AD$6:$AE$27,2,0))=TRUE,"",VLOOKUP(C104,$AD$6:$AE$27,2,0))</f>
        <v/>
      </c>
      <c r="AD104" s="11"/>
      <c r="AE104" s="11"/>
    </row>
    <row r="105" spans="1:31" s="13" customFormat="1">
      <c r="A105" s="2421"/>
      <c r="B105" s="2377"/>
      <c r="C105" s="2377"/>
      <c r="D105" s="2377"/>
      <c r="E105" s="46" t="s">
        <v>620</v>
      </c>
      <c r="F105" s="47"/>
      <c r="G105" s="2424"/>
      <c r="H105" s="2415"/>
      <c r="I105" s="2418"/>
      <c r="J105" s="2368"/>
      <c r="K105" s="2371"/>
      <c r="L105" s="2415"/>
      <c r="M105" s="2418"/>
      <c r="N105" s="2368"/>
      <c r="O105" s="2371"/>
      <c r="P105" s="2362"/>
      <c r="Q105" s="2359"/>
      <c r="R105" s="2359"/>
      <c r="S105" s="2359"/>
      <c r="T105" s="2359"/>
      <c r="U105" s="2359"/>
      <c r="V105" s="2359"/>
      <c r="W105" s="2359"/>
      <c r="X105" s="2359"/>
      <c r="Y105" s="2365"/>
      <c r="Z105" s="2415"/>
      <c r="AA105" s="48" t="s">
        <v>727</v>
      </c>
      <c r="AC105" s="2356"/>
      <c r="AD105" s="11"/>
      <c r="AE105" s="11"/>
    </row>
    <row r="106" spans="1:31" s="13" customFormat="1">
      <c r="A106" s="2422"/>
      <c r="B106" s="2378"/>
      <c r="C106" s="2378"/>
      <c r="D106" s="2378"/>
      <c r="E106" s="49" t="s">
        <v>621</v>
      </c>
      <c r="F106" s="50"/>
      <c r="G106" s="2425"/>
      <c r="H106" s="2416"/>
      <c r="I106" s="2419"/>
      <c r="J106" s="2369"/>
      <c r="K106" s="2372"/>
      <c r="L106" s="2416"/>
      <c r="M106" s="2419"/>
      <c r="N106" s="2369"/>
      <c r="O106" s="2372"/>
      <c r="P106" s="2363"/>
      <c r="Q106" s="2360"/>
      <c r="R106" s="2360"/>
      <c r="S106" s="2360"/>
      <c r="T106" s="2360"/>
      <c r="U106" s="2360"/>
      <c r="V106" s="2360"/>
      <c r="W106" s="2360"/>
      <c r="X106" s="2360"/>
      <c r="Y106" s="2366"/>
      <c r="Z106" s="2416"/>
      <c r="AA106" s="51" t="s">
        <v>731</v>
      </c>
      <c r="AC106" s="2357"/>
      <c r="AD106" s="11"/>
      <c r="AE106" s="11"/>
    </row>
    <row r="107" spans="1:31" s="13" customFormat="1">
      <c r="A107" s="2420">
        <v>35</v>
      </c>
      <c r="B107" s="2376"/>
      <c r="C107" s="2376"/>
      <c r="D107" s="2379"/>
      <c r="E107" s="43" t="s">
        <v>619</v>
      </c>
      <c r="F107" s="44"/>
      <c r="G107" s="2423"/>
      <c r="H107" s="2414"/>
      <c r="I107" s="2417"/>
      <c r="J107" s="2367"/>
      <c r="K107" s="2370" t="s">
        <v>400</v>
      </c>
      <c r="L107" s="2414"/>
      <c r="M107" s="2417"/>
      <c r="N107" s="2367"/>
      <c r="O107" s="2370" t="s">
        <v>400</v>
      </c>
      <c r="P107" s="2361"/>
      <c r="Q107" s="2358"/>
      <c r="R107" s="2358"/>
      <c r="S107" s="2358"/>
      <c r="T107" s="2358"/>
      <c r="U107" s="2358"/>
      <c r="V107" s="2358"/>
      <c r="W107" s="2358"/>
      <c r="X107" s="2358"/>
      <c r="Y107" s="2364"/>
      <c r="Z107" s="2414" t="s">
        <v>377</v>
      </c>
      <c r="AA107" s="45" t="s">
        <v>730</v>
      </c>
      <c r="AC107" s="2355" t="str">
        <f t="shared" ref="AC107" si="32">IF(ISERROR(VLOOKUP(C107,$AD$6:$AE$27,2,0))=TRUE,"",VLOOKUP(C107,$AD$6:$AE$27,2,0))</f>
        <v/>
      </c>
      <c r="AD107" s="11"/>
      <c r="AE107" s="11"/>
    </row>
    <row r="108" spans="1:31" s="13" customFormat="1">
      <c r="A108" s="2421"/>
      <c r="B108" s="2377"/>
      <c r="C108" s="2377"/>
      <c r="D108" s="2377"/>
      <c r="E108" s="46" t="s">
        <v>620</v>
      </c>
      <c r="F108" s="47"/>
      <c r="G108" s="2424"/>
      <c r="H108" s="2415"/>
      <c r="I108" s="2418"/>
      <c r="J108" s="2368"/>
      <c r="K108" s="2371"/>
      <c r="L108" s="2415"/>
      <c r="M108" s="2418"/>
      <c r="N108" s="2368"/>
      <c r="O108" s="2371"/>
      <c r="P108" s="2362"/>
      <c r="Q108" s="2359"/>
      <c r="R108" s="2359"/>
      <c r="S108" s="2359"/>
      <c r="T108" s="2359"/>
      <c r="U108" s="2359"/>
      <c r="V108" s="2359"/>
      <c r="W108" s="2359"/>
      <c r="X108" s="2359"/>
      <c r="Y108" s="2365"/>
      <c r="Z108" s="2415"/>
      <c r="AA108" s="48" t="s">
        <v>727</v>
      </c>
      <c r="AC108" s="2356"/>
      <c r="AD108" s="11"/>
      <c r="AE108" s="11"/>
    </row>
    <row r="109" spans="1:31" s="13" customFormat="1">
      <c r="A109" s="2422"/>
      <c r="B109" s="2378"/>
      <c r="C109" s="2378"/>
      <c r="D109" s="2378"/>
      <c r="E109" s="49" t="s">
        <v>621</v>
      </c>
      <c r="F109" s="50"/>
      <c r="G109" s="2425"/>
      <c r="H109" s="2416"/>
      <c r="I109" s="2419"/>
      <c r="J109" s="2369"/>
      <c r="K109" s="2372"/>
      <c r="L109" s="2416"/>
      <c r="M109" s="2419"/>
      <c r="N109" s="2369"/>
      <c r="O109" s="2372"/>
      <c r="P109" s="2363"/>
      <c r="Q109" s="2360"/>
      <c r="R109" s="2360"/>
      <c r="S109" s="2360"/>
      <c r="T109" s="2360"/>
      <c r="U109" s="2360"/>
      <c r="V109" s="2360"/>
      <c r="W109" s="2360"/>
      <c r="X109" s="2360"/>
      <c r="Y109" s="2366"/>
      <c r="Z109" s="2416"/>
      <c r="AA109" s="51" t="s">
        <v>731</v>
      </c>
      <c r="AC109" s="2357"/>
      <c r="AD109" s="11"/>
      <c r="AE109" s="11"/>
    </row>
    <row r="110" spans="1:31" s="13" customFormat="1">
      <c r="A110" s="2420">
        <v>36</v>
      </c>
      <c r="B110" s="2376"/>
      <c r="C110" s="2376"/>
      <c r="D110" s="2379"/>
      <c r="E110" s="43" t="s">
        <v>619</v>
      </c>
      <c r="F110" s="44"/>
      <c r="G110" s="2423"/>
      <c r="H110" s="2414"/>
      <c r="I110" s="2417"/>
      <c r="J110" s="2367"/>
      <c r="K110" s="2370" t="s">
        <v>400</v>
      </c>
      <c r="L110" s="2414"/>
      <c r="M110" s="2417"/>
      <c r="N110" s="2367"/>
      <c r="O110" s="2370" t="s">
        <v>400</v>
      </c>
      <c r="P110" s="2361"/>
      <c r="Q110" s="2358"/>
      <c r="R110" s="2358"/>
      <c r="S110" s="2358"/>
      <c r="T110" s="2358"/>
      <c r="U110" s="2358"/>
      <c r="V110" s="2358"/>
      <c r="W110" s="2358"/>
      <c r="X110" s="2358"/>
      <c r="Y110" s="2364"/>
      <c r="Z110" s="2414" t="s">
        <v>377</v>
      </c>
      <c r="AA110" s="45" t="s">
        <v>730</v>
      </c>
      <c r="AC110" s="2355" t="str">
        <f t="shared" ref="AC110" si="33">IF(ISERROR(VLOOKUP(C110,$AD$6:$AE$27,2,0))=TRUE,"",VLOOKUP(C110,$AD$6:$AE$27,2,0))</f>
        <v/>
      </c>
      <c r="AD110" s="11"/>
      <c r="AE110" s="11"/>
    </row>
    <row r="111" spans="1:31" s="13" customFormat="1">
      <c r="A111" s="2421"/>
      <c r="B111" s="2377"/>
      <c r="C111" s="2377"/>
      <c r="D111" s="2377"/>
      <c r="E111" s="46" t="s">
        <v>620</v>
      </c>
      <c r="F111" s="47"/>
      <c r="G111" s="2424"/>
      <c r="H111" s="2415"/>
      <c r="I111" s="2418"/>
      <c r="J111" s="2368"/>
      <c r="K111" s="2371"/>
      <c r="L111" s="2415"/>
      <c r="M111" s="2418"/>
      <c r="N111" s="2368"/>
      <c r="O111" s="2371"/>
      <c r="P111" s="2362"/>
      <c r="Q111" s="2359"/>
      <c r="R111" s="2359"/>
      <c r="S111" s="2359"/>
      <c r="T111" s="2359"/>
      <c r="U111" s="2359"/>
      <c r="V111" s="2359"/>
      <c r="W111" s="2359"/>
      <c r="X111" s="2359"/>
      <c r="Y111" s="2365"/>
      <c r="Z111" s="2415"/>
      <c r="AA111" s="48" t="s">
        <v>727</v>
      </c>
      <c r="AC111" s="2356"/>
      <c r="AD111" s="11"/>
      <c r="AE111" s="11"/>
    </row>
    <row r="112" spans="1:31" s="13" customFormat="1">
      <c r="A112" s="2422"/>
      <c r="B112" s="2378"/>
      <c r="C112" s="2378"/>
      <c r="D112" s="2378"/>
      <c r="E112" s="49" t="s">
        <v>621</v>
      </c>
      <c r="F112" s="50"/>
      <c r="G112" s="2425"/>
      <c r="H112" s="2416"/>
      <c r="I112" s="2419"/>
      <c r="J112" s="2369"/>
      <c r="K112" s="2372"/>
      <c r="L112" s="2416"/>
      <c r="M112" s="2419"/>
      <c r="N112" s="2369"/>
      <c r="O112" s="2372"/>
      <c r="P112" s="2363"/>
      <c r="Q112" s="2360"/>
      <c r="R112" s="2360"/>
      <c r="S112" s="2360"/>
      <c r="T112" s="2360"/>
      <c r="U112" s="2360"/>
      <c r="V112" s="2360"/>
      <c r="W112" s="2360"/>
      <c r="X112" s="2360"/>
      <c r="Y112" s="2366"/>
      <c r="Z112" s="2416"/>
      <c r="AA112" s="51" t="s">
        <v>731</v>
      </c>
      <c r="AC112" s="2357"/>
      <c r="AD112" s="11"/>
      <c r="AE112" s="11"/>
    </row>
    <row r="113" spans="1:31" s="13" customFormat="1">
      <c r="A113" s="2420">
        <v>37</v>
      </c>
      <c r="B113" s="2376"/>
      <c r="C113" s="2376"/>
      <c r="D113" s="2379"/>
      <c r="E113" s="43" t="s">
        <v>619</v>
      </c>
      <c r="F113" s="44"/>
      <c r="G113" s="2423"/>
      <c r="H113" s="2414"/>
      <c r="I113" s="2417"/>
      <c r="J113" s="2367"/>
      <c r="K113" s="2370" t="s">
        <v>400</v>
      </c>
      <c r="L113" s="2414"/>
      <c r="M113" s="2417"/>
      <c r="N113" s="2367"/>
      <c r="O113" s="2370" t="s">
        <v>400</v>
      </c>
      <c r="P113" s="2361"/>
      <c r="Q113" s="2358"/>
      <c r="R113" s="2358"/>
      <c r="S113" s="2358"/>
      <c r="T113" s="2358"/>
      <c r="U113" s="2358"/>
      <c r="V113" s="2358"/>
      <c r="W113" s="2358"/>
      <c r="X113" s="2358"/>
      <c r="Y113" s="2364"/>
      <c r="Z113" s="2414" t="s">
        <v>377</v>
      </c>
      <c r="AA113" s="45" t="s">
        <v>730</v>
      </c>
      <c r="AC113" s="2355" t="str">
        <f t="shared" ref="AC113" si="34">IF(ISERROR(VLOOKUP(C113,$AD$6:$AE$27,2,0))=TRUE,"",VLOOKUP(C113,$AD$6:$AE$27,2,0))</f>
        <v/>
      </c>
      <c r="AD113" s="11"/>
      <c r="AE113" s="11"/>
    </row>
    <row r="114" spans="1:31" s="13" customFormat="1">
      <c r="A114" s="2421"/>
      <c r="B114" s="2377"/>
      <c r="C114" s="2377"/>
      <c r="D114" s="2377"/>
      <c r="E114" s="46" t="s">
        <v>620</v>
      </c>
      <c r="F114" s="47"/>
      <c r="G114" s="2424"/>
      <c r="H114" s="2415"/>
      <c r="I114" s="2418"/>
      <c r="J114" s="2368"/>
      <c r="K114" s="2371"/>
      <c r="L114" s="2415"/>
      <c r="M114" s="2418"/>
      <c r="N114" s="2368"/>
      <c r="O114" s="2371"/>
      <c r="P114" s="2362"/>
      <c r="Q114" s="2359"/>
      <c r="R114" s="2359"/>
      <c r="S114" s="2359"/>
      <c r="T114" s="2359"/>
      <c r="U114" s="2359"/>
      <c r="V114" s="2359"/>
      <c r="W114" s="2359"/>
      <c r="X114" s="2359"/>
      <c r="Y114" s="2365"/>
      <c r="Z114" s="2415"/>
      <c r="AA114" s="48" t="s">
        <v>727</v>
      </c>
      <c r="AC114" s="2356"/>
      <c r="AD114" s="11"/>
      <c r="AE114" s="11"/>
    </row>
    <row r="115" spans="1:31" s="13" customFormat="1">
      <c r="A115" s="2422"/>
      <c r="B115" s="2378"/>
      <c r="C115" s="2378"/>
      <c r="D115" s="2378"/>
      <c r="E115" s="49" t="s">
        <v>621</v>
      </c>
      <c r="F115" s="50"/>
      <c r="G115" s="2425"/>
      <c r="H115" s="2416"/>
      <c r="I115" s="2419"/>
      <c r="J115" s="2369"/>
      <c r="K115" s="2372"/>
      <c r="L115" s="2416"/>
      <c r="M115" s="2419"/>
      <c r="N115" s="2369"/>
      <c r="O115" s="2372"/>
      <c r="P115" s="2363"/>
      <c r="Q115" s="2360"/>
      <c r="R115" s="2360"/>
      <c r="S115" s="2360"/>
      <c r="T115" s="2360"/>
      <c r="U115" s="2360"/>
      <c r="V115" s="2360"/>
      <c r="W115" s="2360"/>
      <c r="X115" s="2360"/>
      <c r="Y115" s="2366"/>
      <c r="Z115" s="2416"/>
      <c r="AA115" s="51" t="s">
        <v>731</v>
      </c>
      <c r="AC115" s="2357"/>
      <c r="AD115" s="11"/>
      <c r="AE115" s="11"/>
    </row>
    <row r="116" spans="1:31" s="13" customFormat="1">
      <c r="A116" s="2420">
        <v>38</v>
      </c>
      <c r="B116" s="2376"/>
      <c r="C116" s="2376"/>
      <c r="D116" s="2379"/>
      <c r="E116" s="43" t="s">
        <v>619</v>
      </c>
      <c r="F116" s="44"/>
      <c r="G116" s="2423"/>
      <c r="H116" s="2414"/>
      <c r="I116" s="2417"/>
      <c r="J116" s="2367"/>
      <c r="K116" s="2370" t="s">
        <v>400</v>
      </c>
      <c r="L116" s="2414"/>
      <c r="M116" s="2417"/>
      <c r="N116" s="2367"/>
      <c r="O116" s="2370" t="s">
        <v>400</v>
      </c>
      <c r="P116" s="2361"/>
      <c r="Q116" s="2358"/>
      <c r="R116" s="2358"/>
      <c r="S116" s="2358"/>
      <c r="T116" s="2358"/>
      <c r="U116" s="2358"/>
      <c r="V116" s="2358"/>
      <c r="W116" s="2358"/>
      <c r="X116" s="2358"/>
      <c r="Y116" s="2364"/>
      <c r="Z116" s="2414" t="s">
        <v>377</v>
      </c>
      <c r="AA116" s="45" t="s">
        <v>730</v>
      </c>
      <c r="AC116" s="2355" t="str">
        <f t="shared" ref="AC116" si="35">IF(ISERROR(VLOOKUP(C116,$AD$6:$AE$27,2,0))=TRUE,"",VLOOKUP(C116,$AD$6:$AE$27,2,0))</f>
        <v/>
      </c>
      <c r="AD116" s="11"/>
      <c r="AE116" s="11"/>
    </row>
    <row r="117" spans="1:31" s="13" customFormat="1">
      <c r="A117" s="2421"/>
      <c r="B117" s="2377"/>
      <c r="C117" s="2377"/>
      <c r="D117" s="2377"/>
      <c r="E117" s="46" t="s">
        <v>620</v>
      </c>
      <c r="F117" s="47"/>
      <c r="G117" s="2424"/>
      <c r="H117" s="2415"/>
      <c r="I117" s="2418"/>
      <c r="J117" s="2368"/>
      <c r="K117" s="2371"/>
      <c r="L117" s="2415"/>
      <c r="M117" s="2418"/>
      <c r="N117" s="2368"/>
      <c r="O117" s="2371"/>
      <c r="P117" s="2362"/>
      <c r="Q117" s="2359"/>
      <c r="R117" s="2359"/>
      <c r="S117" s="2359"/>
      <c r="T117" s="2359"/>
      <c r="U117" s="2359"/>
      <c r="V117" s="2359"/>
      <c r="W117" s="2359"/>
      <c r="X117" s="2359"/>
      <c r="Y117" s="2365"/>
      <c r="Z117" s="2415"/>
      <c r="AA117" s="48" t="s">
        <v>727</v>
      </c>
      <c r="AC117" s="2356"/>
      <c r="AD117" s="11"/>
      <c r="AE117" s="11"/>
    </row>
    <row r="118" spans="1:31" s="13" customFormat="1">
      <c r="A118" s="2422"/>
      <c r="B118" s="2378"/>
      <c r="C118" s="2378"/>
      <c r="D118" s="2378"/>
      <c r="E118" s="49" t="s">
        <v>621</v>
      </c>
      <c r="F118" s="50"/>
      <c r="G118" s="2425"/>
      <c r="H118" s="2416"/>
      <c r="I118" s="2419"/>
      <c r="J118" s="2369"/>
      <c r="K118" s="2372"/>
      <c r="L118" s="2416"/>
      <c r="M118" s="2419"/>
      <c r="N118" s="2369"/>
      <c r="O118" s="2372"/>
      <c r="P118" s="2363"/>
      <c r="Q118" s="2360"/>
      <c r="R118" s="2360"/>
      <c r="S118" s="2360"/>
      <c r="T118" s="2360"/>
      <c r="U118" s="2360"/>
      <c r="V118" s="2360"/>
      <c r="W118" s="2360"/>
      <c r="X118" s="2360"/>
      <c r="Y118" s="2366"/>
      <c r="Z118" s="2416"/>
      <c r="AA118" s="51" t="s">
        <v>731</v>
      </c>
      <c r="AC118" s="2357"/>
      <c r="AD118" s="11"/>
      <c r="AE118" s="11"/>
    </row>
    <row r="119" spans="1:31" s="13" customFormat="1">
      <c r="A119" s="2420">
        <v>39</v>
      </c>
      <c r="B119" s="2376"/>
      <c r="C119" s="2376"/>
      <c r="D119" s="2379"/>
      <c r="E119" s="43" t="s">
        <v>619</v>
      </c>
      <c r="F119" s="44"/>
      <c r="G119" s="2423"/>
      <c r="H119" s="2414"/>
      <c r="I119" s="2417"/>
      <c r="J119" s="2367"/>
      <c r="K119" s="2370" t="s">
        <v>400</v>
      </c>
      <c r="L119" s="2414"/>
      <c r="M119" s="2417"/>
      <c r="N119" s="2367"/>
      <c r="O119" s="2370" t="s">
        <v>400</v>
      </c>
      <c r="P119" s="2361"/>
      <c r="Q119" s="2358"/>
      <c r="R119" s="2358"/>
      <c r="S119" s="2358"/>
      <c r="T119" s="2358"/>
      <c r="U119" s="2358"/>
      <c r="V119" s="2358"/>
      <c r="W119" s="2358"/>
      <c r="X119" s="2358"/>
      <c r="Y119" s="2364"/>
      <c r="Z119" s="2414" t="s">
        <v>377</v>
      </c>
      <c r="AA119" s="45" t="s">
        <v>730</v>
      </c>
      <c r="AC119" s="2355" t="str">
        <f t="shared" ref="AC119" si="36">IF(ISERROR(VLOOKUP(C119,$AD$6:$AE$27,2,0))=TRUE,"",VLOOKUP(C119,$AD$6:$AE$27,2,0))</f>
        <v/>
      </c>
      <c r="AD119" s="11"/>
      <c r="AE119" s="11"/>
    </row>
    <row r="120" spans="1:31" s="13" customFormat="1">
      <c r="A120" s="2421"/>
      <c r="B120" s="2377"/>
      <c r="C120" s="2377"/>
      <c r="D120" s="2377"/>
      <c r="E120" s="46" t="s">
        <v>620</v>
      </c>
      <c r="F120" s="47"/>
      <c r="G120" s="2424"/>
      <c r="H120" s="2415"/>
      <c r="I120" s="2418"/>
      <c r="J120" s="2368"/>
      <c r="K120" s="2371"/>
      <c r="L120" s="2415"/>
      <c r="M120" s="2418"/>
      <c r="N120" s="2368"/>
      <c r="O120" s="2371"/>
      <c r="P120" s="2362"/>
      <c r="Q120" s="2359"/>
      <c r="R120" s="2359"/>
      <c r="S120" s="2359"/>
      <c r="T120" s="2359"/>
      <c r="U120" s="2359"/>
      <c r="V120" s="2359"/>
      <c r="W120" s="2359"/>
      <c r="X120" s="2359"/>
      <c r="Y120" s="2365"/>
      <c r="Z120" s="2415"/>
      <c r="AA120" s="48" t="s">
        <v>727</v>
      </c>
      <c r="AC120" s="2356"/>
      <c r="AD120" s="11"/>
      <c r="AE120" s="11"/>
    </row>
    <row r="121" spans="1:31" s="13" customFormat="1">
      <c r="A121" s="2422"/>
      <c r="B121" s="2378"/>
      <c r="C121" s="2378"/>
      <c r="D121" s="2378"/>
      <c r="E121" s="49" t="s">
        <v>621</v>
      </c>
      <c r="F121" s="50"/>
      <c r="G121" s="2425"/>
      <c r="H121" s="2416"/>
      <c r="I121" s="2419"/>
      <c r="J121" s="2369"/>
      <c r="K121" s="2372"/>
      <c r="L121" s="2416"/>
      <c r="M121" s="2419"/>
      <c r="N121" s="2369"/>
      <c r="O121" s="2372"/>
      <c r="P121" s="2363"/>
      <c r="Q121" s="2360"/>
      <c r="R121" s="2360"/>
      <c r="S121" s="2360"/>
      <c r="T121" s="2360"/>
      <c r="U121" s="2360"/>
      <c r="V121" s="2360"/>
      <c r="W121" s="2360"/>
      <c r="X121" s="2360"/>
      <c r="Y121" s="2366"/>
      <c r="Z121" s="2416"/>
      <c r="AA121" s="51" t="s">
        <v>731</v>
      </c>
      <c r="AC121" s="2357"/>
      <c r="AD121" s="11"/>
      <c r="AE121" s="11"/>
    </row>
    <row r="122" spans="1:31" s="13" customFormat="1">
      <c r="A122" s="2420">
        <v>40</v>
      </c>
      <c r="B122" s="2376"/>
      <c r="C122" s="2376"/>
      <c r="D122" s="2379"/>
      <c r="E122" s="43" t="s">
        <v>619</v>
      </c>
      <c r="F122" s="44"/>
      <c r="G122" s="2423"/>
      <c r="H122" s="2414"/>
      <c r="I122" s="2417"/>
      <c r="J122" s="2367"/>
      <c r="K122" s="2370" t="s">
        <v>400</v>
      </c>
      <c r="L122" s="2414"/>
      <c r="M122" s="2417"/>
      <c r="N122" s="2367"/>
      <c r="O122" s="2370" t="s">
        <v>400</v>
      </c>
      <c r="P122" s="2361"/>
      <c r="Q122" s="2358"/>
      <c r="R122" s="2358"/>
      <c r="S122" s="2358"/>
      <c r="T122" s="2358"/>
      <c r="U122" s="2358"/>
      <c r="V122" s="2358"/>
      <c r="W122" s="2358"/>
      <c r="X122" s="2358"/>
      <c r="Y122" s="2364"/>
      <c r="Z122" s="2414" t="s">
        <v>377</v>
      </c>
      <c r="AA122" s="45" t="s">
        <v>730</v>
      </c>
      <c r="AC122" s="2355" t="str">
        <f t="shared" ref="AC122" si="37">IF(ISERROR(VLOOKUP(C122,$AD$6:$AE$27,2,0))=TRUE,"",VLOOKUP(C122,$AD$6:$AE$27,2,0))</f>
        <v/>
      </c>
      <c r="AD122" s="11"/>
      <c r="AE122" s="11"/>
    </row>
    <row r="123" spans="1:31" s="13" customFormat="1">
      <c r="A123" s="2421"/>
      <c r="B123" s="2377"/>
      <c r="C123" s="2377"/>
      <c r="D123" s="2377"/>
      <c r="E123" s="46" t="s">
        <v>620</v>
      </c>
      <c r="F123" s="47"/>
      <c r="G123" s="2424"/>
      <c r="H123" s="2415"/>
      <c r="I123" s="2418"/>
      <c r="J123" s="2368"/>
      <c r="K123" s="2371"/>
      <c r="L123" s="2415"/>
      <c r="M123" s="2418"/>
      <c r="N123" s="2368"/>
      <c r="O123" s="2371"/>
      <c r="P123" s="2362"/>
      <c r="Q123" s="2359"/>
      <c r="R123" s="2359"/>
      <c r="S123" s="2359"/>
      <c r="T123" s="2359"/>
      <c r="U123" s="2359"/>
      <c r="V123" s="2359"/>
      <c r="W123" s="2359"/>
      <c r="X123" s="2359"/>
      <c r="Y123" s="2365"/>
      <c r="Z123" s="2415"/>
      <c r="AA123" s="48" t="s">
        <v>727</v>
      </c>
      <c r="AC123" s="2356"/>
      <c r="AD123" s="11"/>
      <c r="AE123" s="11"/>
    </row>
    <row r="124" spans="1:31" s="13" customFormat="1">
      <c r="A124" s="2422"/>
      <c r="B124" s="2378"/>
      <c r="C124" s="2378"/>
      <c r="D124" s="2378"/>
      <c r="E124" s="49" t="s">
        <v>621</v>
      </c>
      <c r="F124" s="50"/>
      <c r="G124" s="2425"/>
      <c r="H124" s="2416"/>
      <c r="I124" s="2419"/>
      <c r="J124" s="2369"/>
      <c r="K124" s="2372"/>
      <c r="L124" s="2416"/>
      <c r="M124" s="2419"/>
      <c r="N124" s="2369"/>
      <c r="O124" s="2372"/>
      <c r="P124" s="2363"/>
      <c r="Q124" s="2360"/>
      <c r="R124" s="2360"/>
      <c r="S124" s="2360"/>
      <c r="T124" s="2360"/>
      <c r="U124" s="2360"/>
      <c r="V124" s="2360"/>
      <c r="W124" s="2360"/>
      <c r="X124" s="2360"/>
      <c r="Y124" s="2366"/>
      <c r="Z124" s="2416"/>
      <c r="AA124" s="51" t="s">
        <v>731</v>
      </c>
      <c r="AC124" s="2357"/>
      <c r="AD124" s="11"/>
      <c r="AE124" s="11"/>
    </row>
    <row r="125" spans="1:31" s="13" customFormat="1">
      <c r="A125" s="2420">
        <v>41</v>
      </c>
      <c r="B125" s="2376"/>
      <c r="C125" s="2376"/>
      <c r="D125" s="2379"/>
      <c r="E125" s="43" t="s">
        <v>619</v>
      </c>
      <c r="F125" s="44"/>
      <c r="G125" s="2423"/>
      <c r="H125" s="2414"/>
      <c r="I125" s="2417"/>
      <c r="J125" s="2367"/>
      <c r="K125" s="2370" t="s">
        <v>400</v>
      </c>
      <c r="L125" s="2414"/>
      <c r="M125" s="2417"/>
      <c r="N125" s="2367"/>
      <c r="O125" s="2370" t="s">
        <v>400</v>
      </c>
      <c r="P125" s="2361"/>
      <c r="Q125" s="2358"/>
      <c r="R125" s="2358"/>
      <c r="S125" s="2358"/>
      <c r="T125" s="2358"/>
      <c r="U125" s="2358"/>
      <c r="V125" s="2358"/>
      <c r="W125" s="2358"/>
      <c r="X125" s="2358"/>
      <c r="Y125" s="2364"/>
      <c r="Z125" s="2414" t="s">
        <v>377</v>
      </c>
      <c r="AA125" s="45" t="s">
        <v>730</v>
      </c>
      <c r="AC125" s="2355" t="str">
        <f t="shared" ref="AC125" si="38">IF(ISERROR(VLOOKUP(C125,$AD$6:$AE$27,2,0))=TRUE,"",VLOOKUP(C125,$AD$6:$AE$27,2,0))</f>
        <v/>
      </c>
      <c r="AD125" s="11"/>
      <c r="AE125" s="11"/>
    </row>
    <row r="126" spans="1:31" s="13" customFormat="1">
      <c r="A126" s="2421"/>
      <c r="B126" s="2377"/>
      <c r="C126" s="2377"/>
      <c r="D126" s="2377"/>
      <c r="E126" s="46" t="s">
        <v>620</v>
      </c>
      <c r="F126" s="47"/>
      <c r="G126" s="2424"/>
      <c r="H126" s="2415"/>
      <c r="I126" s="2418"/>
      <c r="J126" s="2368"/>
      <c r="K126" s="2371"/>
      <c r="L126" s="2415"/>
      <c r="M126" s="2418"/>
      <c r="N126" s="2368"/>
      <c r="O126" s="2371"/>
      <c r="P126" s="2362"/>
      <c r="Q126" s="2359"/>
      <c r="R126" s="2359"/>
      <c r="S126" s="2359"/>
      <c r="T126" s="2359"/>
      <c r="U126" s="2359"/>
      <c r="V126" s="2359"/>
      <c r="W126" s="2359"/>
      <c r="X126" s="2359"/>
      <c r="Y126" s="2365"/>
      <c r="Z126" s="2415"/>
      <c r="AA126" s="48" t="s">
        <v>727</v>
      </c>
      <c r="AC126" s="2356"/>
      <c r="AD126" s="11"/>
      <c r="AE126" s="11"/>
    </row>
    <row r="127" spans="1:31" s="13" customFormat="1">
      <c r="A127" s="2422"/>
      <c r="B127" s="2378"/>
      <c r="C127" s="2378"/>
      <c r="D127" s="2378"/>
      <c r="E127" s="49" t="s">
        <v>621</v>
      </c>
      <c r="F127" s="50"/>
      <c r="G127" s="2425"/>
      <c r="H127" s="2416"/>
      <c r="I127" s="2419"/>
      <c r="J127" s="2369"/>
      <c r="K127" s="2372"/>
      <c r="L127" s="2416"/>
      <c r="M127" s="2419"/>
      <c r="N127" s="2369"/>
      <c r="O127" s="2372"/>
      <c r="P127" s="2363"/>
      <c r="Q127" s="2360"/>
      <c r="R127" s="2360"/>
      <c r="S127" s="2360"/>
      <c r="T127" s="2360"/>
      <c r="U127" s="2360"/>
      <c r="V127" s="2360"/>
      <c r="W127" s="2360"/>
      <c r="X127" s="2360"/>
      <c r="Y127" s="2366"/>
      <c r="Z127" s="2416"/>
      <c r="AA127" s="51" t="s">
        <v>731</v>
      </c>
      <c r="AC127" s="2357"/>
      <c r="AD127" s="11"/>
      <c r="AE127" s="11"/>
    </row>
    <row r="128" spans="1:31" s="13" customFormat="1">
      <c r="A128" s="2420">
        <v>42</v>
      </c>
      <c r="B128" s="2376"/>
      <c r="C128" s="2376"/>
      <c r="D128" s="2379"/>
      <c r="E128" s="43" t="s">
        <v>619</v>
      </c>
      <c r="F128" s="44"/>
      <c r="G128" s="2423"/>
      <c r="H128" s="2414"/>
      <c r="I128" s="2417"/>
      <c r="J128" s="2367"/>
      <c r="K128" s="2370" t="s">
        <v>400</v>
      </c>
      <c r="L128" s="2414"/>
      <c r="M128" s="2417"/>
      <c r="N128" s="2367"/>
      <c r="O128" s="2370" t="s">
        <v>400</v>
      </c>
      <c r="P128" s="2361"/>
      <c r="Q128" s="2358"/>
      <c r="R128" s="2358"/>
      <c r="S128" s="2358"/>
      <c r="T128" s="2358"/>
      <c r="U128" s="2358"/>
      <c r="V128" s="2358"/>
      <c r="W128" s="2358"/>
      <c r="X128" s="2358"/>
      <c r="Y128" s="2364"/>
      <c r="Z128" s="2414" t="s">
        <v>377</v>
      </c>
      <c r="AA128" s="45" t="s">
        <v>730</v>
      </c>
      <c r="AC128" s="2355" t="str">
        <f t="shared" ref="AC128" si="39">IF(ISERROR(VLOOKUP(C128,$AD$6:$AE$27,2,0))=TRUE,"",VLOOKUP(C128,$AD$6:$AE$27,2,0))</f>
        <v/>
      </c>
      <c r="AD128" s="11"/>
      <c r="AE128" s="11"/>
    </row>
    <row r="129" spans="1:31" s="13" customFormat="1">
      <c r="A129" s="2421"/>
      <c r="B129" s="2377"/>
      <c r="C129" s="2377"/>
      <c r="D129" s="2377"/>
      <c r="E129" s="46" t="s">
        <v>620</v>
      </c>
      <c r="F129" s="47"/>
      <c r="G129" s="2424"/>
      <c r="H129" s="2415"/>
      <c r="I129" s="2418"/>
      <c r="J129" s="2368"/>
      <c r="K129" s="2371"/>
      <c r="L129" s="2415"/>
      <c r="M129" s="2418"/>
      <c r="N129" s="2368"/>
      <c r="O129" s="2371"/>
      <c r="P129" s="2362"/>
      <c r="Q129" s="2359"/>
      <c r="R129" s="2359"/>
      <c r="S129" s="2359"/>
      <c r="T129" s="2359"/>
      <c r="U129" s="2359"/>
      <c r="V129" s="2359"/>
      <c r="W129" s="2359"/>
      <c r="X129" s="2359"/>
      <c r="Y129" s="2365"/>
      <c r="Z129" s="2415"/>
      <c r="AA129" s="48" t="s">
        <v>727</v>
      </c>
      <c r="AC129" s="2356"/>
      <c r="AD129" s="11"/>
      <c r="AE129" s="11"/>
    </row>
    <row r="130" spans="1:31" s="13" customFormat="1">
      <c r="A130" s="2422"/>
      <c r="B130" s="2378"/>
      <c r="C130" s="2378"/>
      <c r="D130" s="2378"/>
      <c r="E130" s="49" t="s">
        <v>621</v>
      </c>
      <c r="F130" s="50"/>
      <c r="G130" s="2425"/>
      <c r="H130" s="2416"/>
      <c r="I130" s="2419"/>
      <c r="J130" s="2369"/>
      <c r="K130" s="2372"/>
      <c r="L130" s="2416"/>
      <c r="M130" s="2419"/>
      <c r="N130" s="2369"/>
      <c r="O130" s="2372"/>
      <c r="P130" s="2363"/>
      <c r="Q130" s="2360"/>
      <c r="R130" s="2360"/>
      <c r="S130" s="2360"/>
      <c r="T130" s="2360"/>
      <c r="U130" s="2360"/>
      <c r="V130" s="2360"/>
      <c r="W130" s="2360"/>
      <c r="X130" s="2360"/>
      <c r="Y130" s="2366"/>
      <c r="Z130" s="2416"/>
      <c r="AA130" s="51" t="s">
        <v>731</v>
      </c>
      <c r="AC130" s="2357"/>
      <c r="AD130" s="11"/>
      <c r="AE130" s="11"/>
    </row>
    <row r="131" spans="1:31" s="13" customFormat="1">
      <c r="A131" s="2420">
        <v>43</v>
      </c>
      <c r="B131" s="2376"/>
      <c r="C131" s="2376"/>
      <c r="D131" s="2379"/>
      <c r="E131" s="43" t="s">
        <v>619</v>
      </c>
      <c r="F131" s="44"/>
      <c r="G131" s="2423"/>
      <c r="H131" s="2414"/>
      <c r="I131" s="2417"/>
      <c r="J131" s="2367"/>
      <c r="K131" s="2370" t="s">
        <v>400</v>
      </c>
      <c r="L131" s="2414"/>
      <c r="M131" s="2417"/>
      <c r="N131" s="2367"/>
      <c r="O131" s="2370" t="s">
        <v>400</v>
      </c>
      <c r="P131" s="2361"/>
      <c r="Q131" s="2358"/>
      <c r="R131" s="2358"/>
      <c r="S131" s="2358"/>
      <c r="T131" s="2358"/>
      <c r="U131" s="2358"/>
      <c r="V131" s="2358"/>
      <c r="W131" s="2358"/>
      <c r="X131" s="2358"/>
      <c r="Y131" s="2364"/>
      <c r="Z131" s="2414" t="s">
        <v>377</v>
      </c>
      <c r="AA131" s="45" t="s">
        <v>730</v>
      </c>
      <c r="AC131" s="2355" t="str">
        <f t="shared" ref="AC131" si="40">IF(ISERROR(VLOOKUP(C131,$AD$6:$AE$27,2,0))=TRUE,"",VLOOKUP(C131,$AD$6:$AE$27,2,0))</f>
        <v/>
      </c>
      <c r="AD131" s="11"/>
      <c r="AE131" s="11"/>
    </row>
    <row r="132" spans="1:31" s="13" customFormat="1">
      <c r="A132" s="2421"/>
      <c r="B132" s="2377"/>
      <c r="C132" s="2377"/>
      <c r="D132" s="2377"/>
      <c r="E132" s="46" t="s">
        <v>620</v>
      </c>
      <c r="F132" s="47"/>
      <c r="G132" s="2424"/>
      <c r="H132" s="2415"/>
      <c r="I132" s="2418"/>
      <c r="J132" s="2368"/>
      <c r="K132" s="2371"/>
      <c r="L132" s="2415"/>
      <c r="M132" s="2418"/>
      <c r="N132" s="2368"/>
      <c r="O132" s="2371"/>
      <c r="P132" s="2362"/>
      <c r="Q132" s="2359"/>
      <c r="R132" s="2359"/>
      <c r="S132" s="2359"/>
      <c r="T132" s="2359"/>
      <c r="U132" s="2359"/>
      <c r="V132" s="2359"/>
      <c r="W132" s="2359"/>
      <c r="X132" s="2359"/>
      <c r="Y132" s="2365"/>
      <c r="Z132" s="2415"/>
      <c r="AA132" s="48" t="s">
        <v>727</v>
      </c>
      <c r="AC132" s="2356"/>
      <c r="AD132" s="11"/>
      <c r="AE132" s="11"/>
    </row>
    <row r="133" spans="1:31" s="13" customFormat="1">
      <c r="A133" s="2422"/>
      <c r="B133" s="2378"/>
      <c r="C133" s="2378"/>
      <c r="D133" s="2378"/>
      <c r="E133" s="49" t="s">
        <v>621</v>
      </c>
      <c r="F133" s="50"/>
      <c r="G133" s="2425"/>
      <c r="H133" s="2416"/>
      <c r="I133" s="2419"/>
      <c r="J133" s="2369"/>
      <c r="K133" s="2372"/>
      <c r="L133" s="2416"/>
      <c r="M133" s="2419"/>
      <c r="N133" s="2369"/>
      <c r="O133" s="2372"/>
      <c r="P133" s="2363"/>
      <c r="Q133" s="2360"/>
      <c r="R133" s="2360"/>
      <c r="S133" s="2360"/>
      <c r="T133" s="2360"/>
      <c r="U133" s="2360"/>
      <c r="V133" s="2360"/>
      <c r="W133" s="2360"/>
      <c r="X133" s="2360"/>
      <c r="Y133" s="2366"/>
      <c r="Z133" s="2416"/>
      <c r="AA133" s="51" t="s">
        <v>731</v>
      </c>
      <c r="AC133" s="2357"/>
      <c r="AD133" s="11"/>
      <c r="AE133" s="11"/>
    </row>
    <row r="134" spans="1:31" s="13" customFormat="1">
      <c r="A134" s="2420">
        <v>44</v>
      </c>
      <c r="B134" s="2376"/>
      <c r="C134" s="2376"/>
      <c r="D134" s="2379"/>
      <c r="E134" s="43" t="s">
        <v>619</v>
      </c>
      <c r="F134" s="44"/>
      <c r="G134" s="2423"/>
      <c r="H134" s="2414"/>
      <c r="I134" s="2417"/>
      <c r="J134" s="2367"/>
      <c r="K134" s="2370" t="s">
        <v>400</v>
      </c>
      <c r="L134" s="2414"/>
      <c r="M134" s="2417"/>
      <c r="N134" s="2367"/>
      <c r="O134" s="2370" t="s">
        <v>400</v>
      </c>
      <c r="P134" s="2361"/>
      <c r="Q134" s="2358"/>
      <c r="R134" s="2358"/>
      <c r="S134" s="2358"/>
      <c r="T134" s="2358"/>
      <c r="U134" s="2358"/>
      <c r="V134" s="2358"/>
      <c r="W134" s="2358"/>
      <c r="X134" s="2358"/>
      <c r="Y134" s="2364"/>
      <c r="Z134" s="2414" t="s">
        <v>377</v>
      </c>
      <c r="AA134" s="45" t="s">
        <v>730</v>
      </c>
      <c r="AC134" s="2355" t="str">
        <f t="shared" ref="AC134" si="41">IF(ISERROR(VLOOKUP(C134,$AD$6:$AE$27,2,0))=TRUE,"",VLOOKUP(C134,$AD$6:$AE$27,2,0))</f>
        <v/>
      </c>
      <c r="AD134" s="11"/>
      <c r="AE134" s="11"/>
    </row>
    <row r="135" spans="1:31" s="13" customFormat="1">
      <c r="A135" s="2421"/>
      <c r="B135" s="2377"/>
      <c r="C135" s="2377"/>
      <c r="D135" s="2377"/>
      <c r="E135" s="46" t="s">
        <v>620</v>
      </c>
      <c r="F135" s="47"/>
      <c r="G135" s="2424"/>
      <c r="H135" s="2415"/>
      <c r="I135" s="2418"/>
      <c r="J135" s="2368"/>
      <c r="K135" s="2371"/>
      <c r="L135" s="2415"/>
      <c r="M135" s="2418"/>
      <c r="N135" s="2368"/>
      <c r="O135" s="2371"/>
      <c r="P135" s="2362"/>
      <c r="Q135" s="2359"/>
      <c r="R135" s="2359"/>
      <c r="S135" s="2359"/>
      <c r="T135" s="2359"/>
      <c r="U135" s="2359"/>
      <c r="V135" s="2359"/>
      <c r="W135" s="2359"/>
      <c r="X135" s="2359"/>
      <c r="Y135" s="2365"/>
      <c r="Z135" s="2415"/>
      <c r="AA135" s="48" t="s">
        <v>727</v>
      </c>
      <c r="AC135" s="2356"/>
      <c r="AD135" s="11"/>
      <c r="AE135" s="11"/>
    </row>
    <row r="136" spans="1:31" s="13" customFormat="1">
      <c r="A136" s="2422"/>
      <c r="B136" s="2378"/>
      <c r="C136" s="2378"/>
      <c r="D136" s="2378"/>
      <c r="E136" s="49" t="s">
        <v>621</v>
      </c>
      <c r="F136" s="50"/>
      <c r="G136" s="2425"/>
      <c r="H136" s="2416"/>
      <c r="I136" s="2419"/>
      <c r="J136" s="2369"/>
      <c r="K136" s="2372"/>
      <c r="L136" s="2416"/>
      <c r="M136" s="2419"/>
      <c r="N136" s="2369"/>
      <c r="O136" s="2372"/>
      <c r="P136" s="2363"/>
      <c r="Q136" s="2360"/>
      <c r="R136" s="2360"/>
      <c r="S136" s="2360"/>
      <c r="T136" s="2360"/>
      <c r="U136" s="2360"/>
      <c r="V136" s="2360"/>
      <c r="W136" s="2360"/>
      <c r="X136" s="2360"/>
      <c r="Y136" s="2366"/>
      <c r="Z136" s="2416"/>
      <c r="AA136" s="51" t="s">
        <v>731</v>
      </c>
      <c r="AC136" s="2357"/>
      <c r="AD136" s="11"/>
      <c r="AE136" s="11"/>
    </row>
    <row r="137" spans="1:31" s="13" customFormat="1">
      <c r="A137" s="2420">
        <v>45</v>
      </c>
      <c r="B137" s="2376"/>
      <c r="C137" s="2376"/>
      <c r="D137" s="2379"/>
      <c r="E137" s="43" t="s">
        <v>619</v>
      </c>
      <c r="F137" s="44"/>
      <c r="G137" s="2423"/>
      <c r="H137" s="2414"/>
      <c r="I137" s="2417"/>
      <c r="J137" s="2367"/>
      <c r="K137" s="2370" t="s">
        <v>400</v>
      </c>
      <c r="L137" s="2414"/>
      <c r="M137" s="2417"/>
      <c r="N137" s="2367"/>
      <c r="O137" s="2370" t="s">
        <v>400</v>
      </c>
      <c r="P137" s="2361"/>
      <c r="Q137" s="2358"/>
      <c r="R137" s="2358"/>
      <c r="S137" s="2358"/>
      <c r="T137" s="2358"/>
      <c r="U137" s="2358"/>
      <c r="V137" s="2358"/>
      <c r="W137" s="2358"/>
      <c r="X137" s="2358"/>
      <c r="Y137" s="2364"/>
      <c r="Z137" s="2414" t="s">
        <v>377</v>
      </c>
      <c r="AA137" s="45" t="s">
        <v>730</v>
      </c>
      <c r="AC137" s="2355" t="str">
        <f t="shared" ref="AC137" si="42">IF(ISERROR(VLOOKUP(C137,$AD$6:$AE$27,2,0))=TRUE,"",VLOOKUP(C137,$AD$6:$AE$27,2,0))</f>
        <v/>
      </c>
      <c r="AD137" s="11"/>
      <c r="AE137" s="11"/>
    </row>
    <row r="138" spans="1:31" s="13" customFormat="1">
      <c r="A138" s="2421"/>
      <c r="B138" s="2377"/>
      <c r="C138" s="2377"/>
      <c r="D138" s="2377"/>
      <c r="E138" s="46" t="s">
        <v>620</v>
      </c>
      <c r="F138" s="47"/>
      <c r="G138" s="2424"/>
      <c r="H138" s="2415"/>
      <c r="I138" s="2418"/>
      <c r="J138" s="2368"/>
      <c r="K138" s="2371"/>
      <c r="L138" s="2415"/>
      <c r="M138" s="2418"/>
      <c r="N138" s="2368"/>
      <c r="O138" s="2371"/>
      <c r="P138" s="2362"/>
      <c r="Q138" s="2359"/>
      <c r="R138" s="2359"/>
      <c r="S138" s="2359"/>
      <c r="T138" s="2359"/>
      <c r="U138" s="2359"/>
      <c r="V138" s="2359"/>
      <c r="W138" s="2359"/>
      <c r="X138" s="2359"/>
      <c r="Y138" s="2365"/>
      <c r="Z138" s="2415"/>
      <c r="AA138" s="48" t="s">
        <v>727</v>
      </c>
      <c r="AC138" s="2356"/>
      <c r="AD138" s="11"/>
      <c r="AE138" s="11"/>
    </row>
    <row r="139" spans="1:31" s="13" customFormat="1">
      <c r="A139" s="2422"/>
      <c r="B139" s="2378"/>
      <c r="C139" s="2378"/>
      <c r="D139" s="2378"/>
      <c r="E139" s="49" t="s">
        <v>621</v>
      </c>
      <c r="F139" s="50"/>
      <c r="G139" s="2425"/>
      <c r="H139" s="2416"/>
      <c r="I139" s="2419"/>
      <c r="J139" s="2369"/>
      <c r="K139" s="2372"/>
      <c r="L139" s="2416"/>
      <c r="M139" s="2419"/>
      <c r="N139" s="2369"/>
      <c r="O139" s="2372"/>
      <c r="P139" s="2363"/>
      <c r="Q139" s="2360"/>
      <c r="R139" s="2360"/>
      <c r="S139" s="2360"/>
      <c r="T139" s="2360"/>
      <c r="U139" s="2360"/>
      <c r="V139" s="2360"/>
      <c r="W139" s="2360"/>
      <c r="X139" s="2360"/>
      <c r="Y139" s="2366"/>
      <c r="Z139" s="2416"/>
      <c r="AA139" s="51" t="s">
        <v>731</v>
      </c>
      <c r="AC139" s="2357"/>
      <c r="AD139" s="11"/>
      <c r="AE139" s="11"/>
    </row>
    <row r="140" spans="1:31" s="13" customFormat="1">
      <c r="A140" s="2420">
        <v>46</v>
      </c>
      <c r="B140" s="2376"/>
      <c r="C140" s="2376"/>
      <c r="D140" s="2379"/>
      <c r="E140" s="43" t="s">
        <v>619</v>
      </c>
      <c r="F140" s="44"/>
      <c r="G140" s="2423"/>
      <c r="H140" s="2414"/>
      <c r="I140" s="2417"/>
      <c r="J140" s="2367"/>
      <c r="K140" s="2370" t="s">
        <v>400</v>
      </c>
      <c r="L140" s="2414"/>
      <c r="M140" s="2417"/>
      <c r="N140" s="2367"/>
      <c r="O140" s="2370" t="s">
        <v>400</v>
      </c>
      <c r="P140" s="2361"/>
      <c r="Q140" s="2358"/>
      <c r="R140" s="2358"/>
      <c r="S140" s="2358"/>
      <c r="T140" s="2358"/>
      <c r="U140" s="2358"/>
      <c r="V140" s="2358"/>
      <c r="W140" s="2358"/>
      <c r="X140" s="2358"/>
      <c r="Y140" s="2364"/>
      <c r="Z140" s="2414" t="s">
        <v>377</v>
      </c>
      <c r="AA140" s="45" t="s">
        <v>730</v>
      </c>
      <c r="AC140" s="2355" t="str">
        <f t="shared" ref="AC140" si="43">IF(ISERROR(VLOOKUP(C140,$AD$6:$AE$27,2,0))=TRUE,"",VLOOKUP(C140,$AD$6:$AE$27,2,0))</f>
        <v/>
      </c>
      <c r="AD140" s="11"/>
      <c r="AE140" s="11"/>
    </row>
    <row r="141" spans="1:31" s="13" customFormat="1">
      <c r="A141" s="2421"/>
      <c r="B141" s="2377"/>
      <c r="C141" s="2377"/>
      <c r="D141" s="2377"/>
      <c r="E141" s="46" t="s">
        <v>620</v>
      </c>
      <c r="F141" s="47"/>
      <c r="G141" s="2424"/>
      <c r="H141" s="2415"/>
      <c r="I141" s="2418"/>
      <c r="J141" s="2368"/>
      <c r="K141" s="2371"/>
      <c r="L141" s="2415"/>
      <c r="M141" s="2418"/>
      <c r="N141" s="2368"/>
      <c r="O141" s="2371"/>
      <c r="P141" s="2362"/>
      <c r="Q141" s="2359"/>
      <c r="R141" s="2359"/>
      <c r="S141" s="2359"/>
      <c r="T141" s="2359"/>
      <c r="U141" s="2359"/>
      <c r="V141" s="2359"/>
      <c r="W141" s="2359"/>
      <c r="X141" s="2359"/>
      <c r="Y141" s="2365"/>
      <c r="Z141" s="2415"/>
      <c r="AA141" s="48" t="s">
        <v>727</v>
      </c>
      <c r="AC141" s="2356"/>
      <c r="AD141" s="11"/>
      <c r="AE141" s="11"/>
    </row>
    <row r="142" spans="1:31" s="13" customFormat="1">
      <c r="A142" s="2422"/>
      <c r="B142" s="2378"/>
      <c r="C142" s="2378"/>
      <c r="D142" s="2378"/>
      <c r="E142" s="49" t="s">
        <v>621</v>
      </c>
      <c r="F142" s="50"/>
      <c r="G142" s="2425"/>
      <c r="H142" s="2416"/>
      <c r="I142" s="2419"/>
      <c r="J142" s="2369"/>
      <c r="K142" s="2372"/>
      <c r="L142" s="2416"/>
      <c r="M142" s="2419"/>
      <c r="N142" s="2369"/>
      <c r="O142" s="2372"/>
      <c r="P142" s="2363"/>
      <c r="Q142" s="2360"/>
      <c r="R142" s="2360"/>
      <c r="S142" s="2360"/>
      <c r="T142" s="2360"/>
      <c r="U142" s="2360"/>
      <c r="V142" s="2360"/>
      <c r="W142" s="2360"/>
      <c r="X142" s="2360"/>
      <c r="Y142" s="2366"/>
      <c r="Z142" s="2416"/>
      <c r="AA142" s="51" t="s">
        <v>731</v>
      </c>
      <c r="AC142" s="2357"/>
      <c r="AD142" s="11"/>
      <c r="AE142" s="11"/>
    </row>
    <row r="143" spans="1:31" s="13" customFormat="1">
      <c r="A143" s="2420">
        <v>47</v>
      </c>
      <c r="B143" s="2376"/>
      <c r="C143" s="2376"/>
      <c r="D143" s="2379"/>
      <c r="E143" s="43" t="s">
        <v>619</v>
      </c>
      <c r="F143" s="44"/>
      <c r="G143" s="2423"/>
      <c r="H143" s="2414"/>
      <c r="I143" s="2417"/>
      <c r="J143" s="2367"/>
      <c r="K143" s="2370" t="s">
        <v>400</v>
      </c>
      <c r="L143" s="2414"/>
      <c r="M143" s="2417"/>
      <c r="N143" s="2367"/>
      <c r="O143" s="2370" t="s">
        <v>400</v>
      </c>
      <c r="P143" s="2361"/>
      <c r="Q143" s="2358"/>
      <c r="R143" s="2358"/>
      <c r="S143" s="2358"/>
      <c r="T143" s="2358"/>
      <c r="U143" s="2358"/>
      <c r="V143" s="2358"/>
      <c r="W143" s="2358"/>
      <c r="X143" s="2358"/>
      <c r="Y143" s="2364"/>
      <c r="Z143" s="2414" t="s">
        <v>377</v>
      </c>
      <c r="AA143" s="45" t="s">
        <v>730</v>
      </c>
      <c r="AC143" s="2355" t="str">
        <f t="shared" ref="AC143" si="44">IF(ISERROR(VLOOKUP(C143,$AD$6:$AE$27,2,0))=TRUE,"",VLOOKUP(C143,$AD$6:$AE$27,2,0))</f>
        <v/>
      </c>
      <c r="AD143" s="11"/>
      <c r="AE143" s="11"/>
    </row>
    <row r="144" spans="1:31" s="13" customFormat="1">
      <c r="A144" s="2421"/>
      <c r="B144" s="2377"/>
      <c r="C144" s="2377"/>
      <c r="D144" s="2377"/>
      <c r="E144" s="46" t="s">
        <v>620</v>
      </c>
      <c r="F144" s="47"/>
      <c r="G144" s="2424"/>
      <c r="H144" s="2415"/>
      <c r="I144" s="2418"/>
      <c r="J144" s="2368"/>
      <c r="K144" s="2371"/>
      <c r="L144" s="2415"/>
      <c r="M144" s="2418"/>
      <c r="N144" s="2368"/>
      <c r="O144" s="2371"/>
      <c r="P144" s="2362"/>
      <c r="Q144" s="2359"/>
      <c r="R144" s="2359"/>
      <c r="S144" s="2359"/>
      <c r="T144" s="2359"/>
      <c r="U144" s="2359"/>
      <c r="V144" s="2359"/>
      <c r="W144" s="2359"/>
      <c r="X144" s="2359"/>
      <c r="Y144" s="2365"/>
      <c r="Z144" s="2415"/>
      <c r="AA144" s="48" t="s">
        <v>727</v>
      </c>
      <c r="AC144" s="2356"/>
      <c r="AD144" s="11"/>
      <c r="AE144" s="11"/>
    </row>
    <row r="145" spans="1:31" s="13" customFormat="1">
      <c r="A145" s="2422"/>
      <c r="B145" s="2378"/>
      <c r="C145" s="2378"/>
      <c r="D145" s="2378"/>
      <c r="E145" s="49" t="s">
        <v>621</v>
      </c>
      <c r="F145" s="50"/>
      <c r="G145" s="2425"/>
      <c r="H145" s="2416"/>
      <c r="I145" s="2419"/>
      <c r="J145" s="2369"/>
      <c r="K145" s="2372"/>
      <c r="L145" s="2416"/>
      <c r="M145" s="2419"/>
      <c r="N145" s="2369"/>
      <c r="O145" s="2372"/>
      <c r="P145" s="2363"/>
      <c r="Q145" s="2360"/>
      <c r="R145" s="2360"/>
      <c r="S145" s="2360"/>
      <c r="T145" s="2360"/>
      <c r="U145" s="2360"/>
      <c r="V145" s="2360"/>
      <c r="W145" s="2360"/>
      <c r="X145" s="2360"/>
      <c r="Y145" s="2366"/>
      <c r="Z145" s="2416"/>
      <c r="AA145" s="51" t="s">
        <v>731</v>
      </c>
      <c r="AC145" s="2357"/>
      <c r="AD145" s="11"/>
      <c r="AE145" s="11"/>
    </row>
    <row r="146" spans="1:31" s="13" customFormat="1">
      <c r="A146" s="2420">
        <v>48</v>
      </c>
      <c r="B146" s="2376"/>
      <c r="C146" s="2376"/>
      <c r="D146" s="2379"/>
      <c r="E146" s="43" t="s">
        <v>619</v>
      </c>
      <c r="F146" s="44"/>
      <c r="G146" s="2423"/>
      <c r="H146" s="2414"/>
      <c r="I146" s="2417"/>
      <c r="J146" s="2367"/>
      <c r="K146" s="2370" t="s">
        <v>400</v>
      </c>
      <c r="L146" s="2414"/>
      <c r="M146" s="2417"/>
      <c r="N146" s="2367"/>
      <c r="O146" s="2370" t="s">
        <v>400</v>
      </c>
      <c r="P146" s="2361"/>
      <c r="Q146" s="2358"/>
      <c r="R146" s="2358"/>
      <c r="S146" s="2358"/>
      <c r="T146" s="2358"/>
      <c r="U146" s="2358"/>
      <c r="V146" s="2358"/>
      <c r="W146" s="2358"/>
      <c r="X146" s="2358"/>
      <c r="Y146" s="2364"/>
      <c r="Z146" s="2414" t="s">
        <v>377</v>
      </c>
      <c r="AA146" s="45" t="s">
        <v>730</v>
      </c>
      <c r="AC146" s="2355" t="str">
        <f t="shared" ref="AC146" si="45">IF(ISERROR(VLOOKUP(C146,$AD$6:$AE$27,2,0))=TRUE,"",VLOOKUP(C146,$AD$6:$AE$27,2,0))</f>
        <v/>
      </c>
      <c r="AD146" s="11"/>
      <c r="AE146" s="11"/>
    </row>
    <row r="147" spans="1:31" s="13" customFormat="1">
      <c r="A147" s="2421"/>
      <c r="B147" s="2377"/>
      <c r="C147" s="2377"/>
      <c r="D147" s="2377"/>
      <c r="E147" s="46" t="s">
        <v>620</v>
      </c>
      <c r="F147" s="47"/>
      <c r="G147" s="2424"/>
      <c r="H147" s="2415"/>
      <c r="I147" s="2418"/>
      <c r="J147" s="2368"/>
      <c r="K147" s="2371"/>
      <c r="L147" s="2415"/>
      <c r="M147" s="2418"/>
      <c r="N147" s="2368"/>
      <c r="O147" s="2371"/>
      <c r="P147" s="2362"/>
      <c r="Q147" s="2359"/>
      <c r="R147" s="2359"/>
      <c r="S147" s="2359"/>
      <c r="T147" s="2359"/>
      <c r="U147" s="2359"/>
      <c r="V147" s="2359"/>
      <c r="W147" s="2359"/>
      <c r="X147" s="2359"/>
      <c r="Y147" s="2365"/>
      <c r="Z147" s="2415"/>
      <c r="AA147" s="48" t="s">
        <v>727</v>
      </c>
      <c r="AC147" s="2356"/>
      <c r="AD147" s="11"/>
      <c r="AE147" s="11"/>
    </row>
    <row r="148" spans="1:31" s="13" customFormat="1">
      <c r="A148" s="2422"/>
      <c r="B148" s="2378"/>
      <c r="C148" s="2378"/>
      <c r="D148" s="2378"/>
      <c r="E148" s="49" t="s">
        <v>621</v>
      </c>
      <c r="F148" s="50"/>
      <c r="G148" s="2425"/>
      <c r="H148" s="2416"/>
      <c r="I148" s="2419"/>
      <c r="J148" s="2369"/>
      <c r="K148" s="2372"/>
      <c r="L148" s="2416"/>
      <c r="M148" s="2419"/>
      <c r="N148" s="2369"/>
      <c r="O148" s="2372"/>
      <c r="P148" s="2363"/>
      <c r="Q148" s="2360"/>
      <c r="R148" s="2360"/>
      <c r="S148" s="2360"/>
      <c r="T148" s="2360"/>
      <c r="U148" s="2360"/>
      <c r="V148" s="2360"/>
      <c r="W148" s="2360"/>
      <c r="X148" s="2360"/>
      <c r="Y148" s="2366"/>
      <c r="Z148" s="2416"/>
      <c r="AA148" s="51" t="s">
        <v>731</v>
      </c>
      <c r="AC148" s="2357"/>
      <c r="AD148" s="11"/>
      <c r="AE148" s="11"/>
    </row>
    <row r="149" spans="1:31" s="13" customFormat="1">
      <c r="A149" s="2420">
        <v>49</v>
      </c>
      <c r="B149" s="2376"/>
      <c r="C149" s="2376"/>
      <c r="D149" s="2379"/>
      <c r="E149" s="43" t="s">
        <v>619</v>
      </c>
      <c r="F149" s="44"/>
      <c r="G149" s="2423"/>
      <c r="H149" s="2414"/>
      <c r="I149" s="2417"/>
      <c r="J149" s="2367"/>
      <c r="K149" s="2370" t="s">
        <v>400</v>
      </c>
      <c r="L149" s="2414"/>
      <c r="M149" s="2417"/>
      <c r="N149" s="2367"/>
      <c r="O149" s="2370" t="s">
        <v>400</v>
      </c>
      <c r="P149" s="2361"/>
      <c r="Q149" s="2358"/>
      <c r="R149" s="2358"/>
      <c r="S149" s="2358"/>
      <c r="T149" s="2358"/>
      <c r="U149" s="2358"/>
      <c r="V149" s="2358"/>
      <c r="W149" s="2358"/>
      <c r="X149" s="2358"/>
      <c r="Y149" s="2364"/>
      <c r="Z149" s="2414" t="s">
        <v>377</v>
      </c>
      <c r="AA149" s="45" t="s">
        <v>730</v>
      </c>
      <c r="AC149" s="2355" t="str">
        <f t="shared" ref="AC149" si="46">IF(ISERROR(VLOOKUP(C149,$AD$6:$AE$27,2,0))=TRUE,"",VLOOKUP(C149,$AD$6:$AE$27,2,0))</f>
        <v/>
      </c>
      <c r="AD149" s="11"/>
      <c r="AE149" s="11"/>
    </row>
    <row r="150" spans="1:31" s="13" customFormat="1">
      <c r="A150" s="2421"/>
      <c r="B150" s="2377"/>
      <c r="C150" s="2377"/>
      <c r="D150" s="2377"/>
      <c r="E150" s="46" t="s">
        <v>620</v>
      </c>
      <c r="F150" s="47"/>
      <c r="G150" s="2424"/>
      <c r="H150" s="2415"/>
      <c r="I150" s="2418"/>
      <c r="J150" s="2368"/>
      <c r="K150" s="2371"/>
      <c r="L150" s="2415"/>
      <c r="M150" s="2418"/>
      <c r="N150" s="2368"/>
      <c r="O150" s="2371"/>
      <c r="P150" s="2362"/>
      <c r="Q150" s="2359"/>
      <c r="R150" s="2359"/>
      <c r="S150" s="2359"/>
      <c r="T150" s="2359"/>
      <c r="U150" s="2359"/>
      <c r="V150" s="2359"/>
      <c r="W150" s="2359"/>
      <c r="X150" s="2359"/>
      <c r="Y150" s="2365"/>
      <c r="Z150" s="2415"/>
      <c r="AA150" s="48" t="s">
        <v>727</v>
      </c>
      <c r="AC150" s="2356"/>
      <c r="AD150" s="11"/>
      <c r="AE150" s="11"/>
    </row>
    <row r="151" spans="1:31" s="13" customFormat="1">
      <c r="A151" s="2422"/>
      <c r="B151" s="2378"/>
      <c r="C151" s="2378"/>
      <c r="D151" s="2378"/>
      <c r="E151" s="49" t="s">
        <v>621</v>
      </c>
      <c r="F151" s="50"/>
      <c r="G151" s="2425"/>
      <c r="H151" s="2416"/>
      <c r="I151" s="2419"/>
      <c r="J151" s="2369"/>
      <c r="K151" s="2372"/>
      <c r="L151" s="2416"/>
      <c r="M151" s="2419"/>
      <c r="N151" s="2369"/>
      <c r="O151" s="2372"/>
      <c r="P151" s="2363"/>
      <c r="Q151" s="2360"/>
      <c r="R151" s="2360"/>
      <c r="S151" s="2360"/>
      <c r="T151" s="2360"/>
      <c r="U151" s="2360"/>
      <c r="V151" s="2360"/>
      <c r="W151" s="2360"/>
      <c r="X151" s="2360"/>
      <c r="Y151" s="2366"/>
      <c r="Z151" s="2416"/>
      <c r="AA151" s="51" t="s">
        <v>731</v>
      </c>
      <c r="AC151" s="2357"/>
      <c r="AD151" s="11"/>
      <c r="AE151" s="11"/>
    </row>
    <row r="152" spans="1:31" s="13" customFormat="1">
      <c r="A152" s="2420">
        <v>50</v>
      </c>
      <c r="B152" s="2376"/>
      <c r="C152" s="2376"/>
      <c r="D152" s="2379"/>
      <c r="E152" s="43" t="s">
        <v>619</v>
      </c>
      <c r="F152" s="44"/>
      <c r="G152" s="2423"/>
      <c r="H152" s="2414"/>
      <c r="I152" s="2417"/>
      <c r="J152" s="2367"/>
      <c r="K152" s="2370" t="s">
        <v>400</v>
      </c>
      <c r="L152" s="2414"/>
      <c r="M152" s="2417"/>
      <c r="N152" s="2367"/>
      <c r="O152" s="2370" t="s">
        <v>400</v>
      </c>
      <c r="P152" s="2361"/>
      <c r="Q152" s="2358"/>
      <c r="R152" s="2358"/>
      <c r="S152" s="2358"/>
      <c r="T152" s="2358"/>
      <c r="U152" s="2358"/>
      <c r="V152" s="2358"/>
      <c r="W152" s="2358"/>
      <c r="X152" s="2358"/>
      <c r="Y152" s="2364"/>
      <c r="Z152" s="2414" t="s">
        <v>377</v>
      </c>
      <c r="AA152" s="45" t="s">
        <v>730</v>
      </c>
      <c r="AC152" s="2355" t="str">
        <f t="shared" ref="AC152" si="47">IF(ISERROR(VLOOKUP(C152,$AD$6:$AE$27,2,0))=TRUE,"",VLOOKUP(C152,$AD$6:$AE$27,2,0))</f>
        <v/>
      </c>
      <c r="AD152" s="11"/>
      <c r="AE152" s="11"/>
    </row>
    <row r="153" spans="1:31" s="13" customFormat="1">
      <c r="A153" s="2421"/>
      <c r="B153" s="2377"/>
      <c r="C153" s="2377"/>
      <c r="D153" s="2377"/>
      <c r="E153" s="46" t="s">
        <v>620</v>
      </c>
      <c r="F153" s="47"/>
      <c r="G153" s="2424"/>
      <c r="H153" s="2415"/>
      <c r="I153" s="2418"/>
      <c r="J153" s="2368"/>
      <c r="K153" s="2371"/>
      <c r="L153" s="2415"/>
      <c r="M153" s="2418"/>
      <c r="N153" s="2368"/>
      <c r="O153" s="2371"/>
      <c r="P153" s="2362"/>
      <c r="Q153" s="2359"/>
      <c r="R153" s="2359"/>
      <c r="S153" s="2359"/>
      <c r="T153" s="2359"/>
      <c r="U153" s="2359"/>
      <c r="V153" s="2359"/>
      <c r="W153" s="2359"/>
      <c r="X153" s="2359"/>
      <c r="Y153" s="2365"/>
      <c r="Z153" s="2415"/>
      <c r="AA153" s="48" t="s">
        <v>727</v>
      </c>
      <c r="AC153" s="2356"/>
      <c r="AD153" s="11"/>
      <c r="AE153" s="11"/>
    </row>
    <row r="154" spans="1:31" s="13" customFormat="1">
      <c r="A154" s="2422"/>
      <c r="B154" s="2378"/>
      <c r="C154" s="2378"/>
      <c r="D154" s="2378"/>
      <c r="E154" s="49" t="s">
        <v>621</v>
      </c>
      <c r="F154" s="50"/>
      <c r="G154" s="2425"/>
      <c r="H154" s="2416"/>
      <c r="I154" s="2419"/>
      <c r="J154" s="2369"/>
      <c r="K154" s="2372"/>
      <c r="L154" s="2416"/>
      <c r="M154" s="2419"/>
      <c r="N154" s="2369"/>
      <c r="O154" s="2372"/>
      <c r="P154" s="2363"/>
      <c r="Q154" s="2360"/>
      <c r="R154" s="2360"/>
      <c r="S154" s="2360"/>
      <c r="T154" s="2360"/>
      <c r="U154" s="2360"/>
      <c r="V154" s="2360"/>
      <c r="W154" s="2360"/>
      <c r="X154" s="2360"/>
      <c r="Y154" s="2366"/>
      <c r="Z154" s="2416"/>
      <c r="AA154" s="51" t="s">
        <v>731</v>
      </c>
      <c r="AC154" s="2357"/>
      <c r="AD154" s="11"/>
      <c r="AE154" s="11"/>
    </row>
    <row r="155" spans="1:31" s="13" customFormat="1">
      <c r="A155" s="2420">
        <v>51</v>
      </c>
      <c r="B155" s="2376"/>
      <c r="C155" s="2376"/>
      <c r="D155" s="2379"/>
      <c r="E155" s="43" t="s">
        <v>619</v>
      </c>
      <c r="F155" s="44"/>
      <c r="G155" s="2423"/>
      <c r="H155" s="2414"/>
      <c r="I155" s="2417"/>
      <c r="J155" s="2367"/>
      <c r="K155" s="2370" t="s">
        <v>400</v>
      </c>
      <c r="L155" s="2414"/>
      <c r="M155" s="2417"/>
      <c r="N155" s="2367"/>
      <c r="O155" s="2370" t="s">
        <v>400</v>
      </c>
      <c r="P155" s="2361"/>
      <c r="Q155" s="2358"/>
      <c r="R155" s="2358"/>
      <c r="S155" s="2358"/>
      <c r="T155" s="2358"/>
      <c r="U155" s="2358"/>
      <c r="V155" s="2358"/>
      <c r="W155" s="2358"/>
      <c r="X155" s="2358"/>
      <c r="Y155" s="2364"/>
      <c r="Z155" s="2414" t="s">
        <v>377</v>
      </c>
      <c r="AA155" s="45" t="s">
        <v>730</v>
      </c>
      <c r="AC155" s="2355" t="str">
        <f t="shared" ref="AC155" si="48">IF(ISERROR(VLOOKUP(C155,$AD$6:$AE$27,2,0))=TRUE,"",VLOOKUP(C155,$AD$6:$AE$27,2,0))</f>
        <v/>
      </c>
      <c r="AD155" s="11"/>
      <c r="AE155" s="11"/>
    </row>
    <row r="156" spans="1:31" s="13" customFormat="1">
      <c r="A156" s="2421"/>
      <c r="B156" s="2377"/>
      <c r="C156" s="2377"/>
      <c r="D156" s="2377"/>
      <c r="E156" s="46" t="s">
        <v>620</v>
      </c>
      <c r="F156" s="47"/>
      <c r="G156" s="2424"/>
      <c r="H156" s="2415"/>
      <c r="I156" s="2418"/>
      <c r="J156" s="2368"/>
      <c r="K156" s="2371"/>
      <c r="L156" s="2415"/>
      <c r="M156" s="2418"/>
      <c r="N156" s="2368"/>
      <c r="O156" s="2371"/>
      <c r="P156" s="2362"/>
      <c r="Q156" s="2359"/>
      <c r="R156" s="2359"/>
      <c r="S156" s="2359"/>
      <c r="T156" s="2359"/>
      <c r="U156" s="2359"/>
      <c r="V156" s="2359"/>
      <c r="W156" s="2359"/>
      <c r="X156" s="2359"/>
      <c r="Y156" s="2365"/>
      <c r="Z156" s="2415"/>
      <c r="AA156" s="48" t="s">
        <v>727</v>
      </c>
      <c r="AC156" s="2356"/>
      <c r="AD156" s="11"/>
      <c r="AE156" s="11"/>
    </row>
    <row r="157" spans="1:31" s="13" customFormat="1">
      <c r="A157" s="2422"/>
      <c r="B157" s="2378"/>
      <c r="C157" s="2378"/>
      <c r="D157" s="2378"/>
      <c r="E157" s="49" t="s">
        <v>621</v>
      </c>
      <c r="F157" s="50"/>
      <c r="G157" s="2425"/>
      <c r="H157" s="2416"/>
      <c r="I157" s="2419"/>
      <c r="J157" s="2369"/>
      <c r="K157" s="2372"/>
      <c r="L157" s="2416"/>
      <c r="M157" s="2419"/>
      <c r="N157" s="2369"/>
      <c r="O157" s="2372"/>
      <c r="P157" s="2363"/>
      <c r="Q157" s="2360"/>
      <c r="R157" s="2360"/>
      <c r="S157" s="2360"/>
      <c r="T157" s="2360"/>
      <c r="U157" s="2360"/>
      <c r="V157" s="2360"/>
      <c r="W157" s="2360"/>
      <c r="X157" s="2360"/>
      <c r="Y157" s="2366"/>
      <c r="Z157" s="2416"/>
      <c r="AA157" s="51" t="s">
        <v>731</v>
      </c>
      <c r="AC157" s="2357"/>
      <c r="AD157" s="11"/>
      <c r="AE157" s="11"/>
    </row>
    <row r="158" spans="1:31" s="13" customFormat="1">
      <c r="A158" s="2420">
        <v>52</v>
      </c>
      <c r="B158" s="2376"/>
      <c r="C158" s="2376"/>
      <c r="D158" s="2379"/>
      <c r="E158" s="43" t="s">
        <v>619</v>
      </c>
      <c r="F158" s="44"/>
      <c r="G158" s="2423"/>
      <c r="H158" s="2414"/>
      <c r="I158" s="2417"/>
      <c r="J158" s="2367"/>
      <c r="K158" s="2370" t="s">
        <v>400</v>
      </c>
      <c r="L158" s="2414"/>
      <c r="M158" s="2417"/>
      <c r="N158" s="2367"/>
      <c r="O158" s="2370" t="s">
        <v>400</v>
      </c>
      <c r="P158" s="2361"/>
      <c r="Q158" s="2358"/>
      <c r="R158" s="2358"/>
      <c r="S158" s="2358"/>
      <c r="T158" s="2358"/>
      <c r="U158" s="2358"/>
      <c r="V158" s="2358"/>
      <c r="W158" s="2358"/>
      <c r="X158" s="2358"/>
      <c r="Y158" s="2364"/>
      <c r="Z158" s="2414" t="s">
        <v>377</v>
      </c>
      <c r="AA158" s="45" t="s">
        <v>730</v>
      </c>
      <c r="AC158" s="2355" t="str">
        <f t="shared" ref="AC158" si="49">IF(ISERROR(VLOOKUP(C158,$AD$6:$AE$27,2,0))=TRUE,"",VLOOKUP(C158,$AD$6:$AE$27,2,0))</f>
        <v/>
      </c>
      <c r="AD158" s="11"/>
      <c r="AE158" s="11"/>
    </row>
    <row r="159" spans="1:31" s="13" customFormat="1">
      <c r="A159" s="2421"/>
      <c r="B159" s="2377"/>
      <c r="C159" s="2377"/>
      <c r="D159" s="2377"/>
      <c r="E159" s="46" t="s">
        <v>620</v>
      </c>
      <c r="F159" s="47"/>
      <c r="G159" s="2424"/>
      <c r="H159" s="2415"/>
      <c r="I159" s="2418"/>
      <c r="J159" s="2368"/>
      <c r="K159" s="2371"/>
      <c r="L159" s="2415"/>
      <c r="M159" s="2418"/>
      <c r="N159" s="2368"/>
      <c r="O159" s="2371"/>
      <c r="P159" s="2362"/>
      <c r="Q159" s="2359"/>
      <c r="R159" s="2359"/>
      <c r="S159" s="2359"/>
      <c r="T159" s="2359"/>
      <c r="U159" s="2359"/>
      <c r="V159" s="2359"/>
      <c r="W159" s="2359"/>
      <c r="X159" s="2359"/>
      <c r="Y159" s="2365"/>
      <c r="Z159" s="2415"/>
      <c r="AA159" s="48" t="s">
        <v>727</v>
      </c>
      <c r="AC159" s="2356"/>
      <c r="AD159" s="11"/>
      <c r="AE159" s="11"/>
    </row>
    <row r="160" spans="1:31" s="13" customFormat="1">
      <c r="A160" s="2422"/>
      <c r="B160" s="2378"/>
      <c r="C160" s="2378"/>
      <c r="D160" s="2378"/>
      <c r="E160" s="49" t="s">
        <v>621</v>
      </c>
      <c r="F160" s="50"/>
      <c r="G160" s="2425"/>
      <c r="H160" s="2416"/>
      <c r="I160" s="2419"/>
      <c r="J160" s="2369"/>
      <c r="K160" s="2372"/>
      <c r="L160" s="2416"/>
      <c r="M160" s="2419"/>
      <c r="N160" s="2369"/>
      <c r="O160" s="2372"/>
      <c r="P160" s="2363"/>
      <c r="Q160" s="2360"/>
      <c r="R160" s="2360"/>
      <c r="S160" s="2360"/>
      <c r="T160" s="2360"/>
      <c r="U160" s="2360"/>
      <c r="V160" s="2360"/>
      <c r="W160" s="2360"/>
      <c r="X160" s="2360"/>
      <c r="Y160" s="2366"/>
      <c r="Z160" s="2416"/>
      <c r="AA160" s="51" t="s">
        <v>731</v>
      </c>
      <c r="AC160" s="2357"/>
      <c r="AD160" s="11"/>
      <c r="AE160" s="11"/>
    </row>
    <row r="161" spans="1:31" s="13" customFormat="1">
      <c r="A161" s="2420">
        <v>53</v>
      </c>
      <c r="B161" s="2376"/>
      <c r="C161" s="2376"/>
      <c r="D161" s="2379"/>
      <c r="E161" s="43" t="s">
        <v>619</v>
      </c>
      <c r="F161" s="44"/>
      <c r="G161" s="2423"/>
      <c r="H161" s="2414"/>
      <c r="I161" s="2417"/>
      <c r="J161" s="2367"/>
      <c r="K161" s="2370" t="s">
        <v>400</v>
      </c>
      <c r="L161" s="2414"/>
      <c r="M161" s="2417"/>
      <c r="N161" s="2367"/>
      <c r="O161" s="2370" t="s">
        <v>400</v>
      </c>
      <c r="P161" s="2361"/>
      <c r="Q161" s="2358"/>
      <c r="R161" s="2358"/>
      <c r="S161" s="2358"/>
      <c r="T161" s="2358"/>
      <c r="U161" s="2358"/>
      <c r="V161" s="2358"/>
      <c r="W161" s="2358"/>
      <c r="X161" s="2358"/>
      <c r="Y161" s="2364"/>
      <c r="Z161" s="2414" t="s">
        <v>377</v>
      </c>
      <c r="AA161" s="45" t="s">
        <v>730</v>
      </c>
      <c r="AC161" s="2355" t="str">
        <f t="shared" ref="AC161" si="50">IF(ISERROR(VLOOKUP(C161,$AD$6:$AE$27,2,0))=TRUE,"",VLOOKUP(C161,$AD$6:$AE$27,2,0))</f>
        <v/>
      </c>
      <c r="AD161" s="11"/>
      <c r="AE161" s="11"/>
    </row>
    <row r="162" spans="1:31" s="13" customFormat="1">
      <c r="A162" s="2421"/>
      <c r="B162" s="2377"/>
      <c r="C162" s="2377"/>
      <c r="D162" s="2377"/>
      <c r="E162" s="46" t="s">
        <v>620</v>
      </c>
      <c r="F162" s="47"/>
      <c r="G162" s="2424"/>
      <c r="H162" s="2415"/>
      <c r="I162" s="2418"/>
      <c r="J162" s="2368"/>
      <c r="K162" s="2371"/>
      <c r="L162" s="2415"/>
      <c r="M162" s="2418"/>
      <c r="N162" s="2368"/>
      <c r="O162" s="2371"/>
      <c r="P162" s="2362"/>
      <c r="Q162" s="2359"/>
      <c r="R162" s="2359"/>
      <c r="S162" s="2359"/>
      <c r="T162" s="2359"/>
      <c r="U162" s="2359"/>
      <c r="V162" s="2359"/>
      <c r="W162" s="2359"/>
      <c r="X162" s="2359"/>
      <c r="Y162" s="2365"/>
      <c r="Z162" s="2415"/>
      <c r="AA162" s="48" t="s">
        <v>727</v>
      </c>
      <c r="AC162" s="2356"/>
      <c r="AD162" s="11"/>
      <c r="AE162" s="11"/>
    </row>
    <row r="163" spans="1:31" s="13" customFormat="1">
      <c r="A163" s="2422"/>
      <c r="B163" s="2378"/>
      <c r="C163" s="2378"/>
      <c r="D163" s="2378"/>
      <c r="E163" s="49" t="s">
        <v>621</v>
      </c>
      <c r="F163" s="50"/>
      <c r="G163" s="2425"/>
      <c r="H163" s="2416"/>
      <c r="I163" s="2419"/>
      <c r="J163" s="2369"/>
      <c r="K163" s="2372"/>
      <c r="L163" s="2416"/>
      <c r="M163" s="2419"/>
      <c r="N163" s="2369"/>
      <c r="O163" s="2372"/>
      <c r="P163" s="2363"/>
      <c r="Q163" s="2360"/>
      <c r="R163" s="2360"/>
      <c r="S163" s="2360"/>
      <c r="T163" s="2360"/>
      <c r="U163" s="2360"/>
      <c r="V163" s="2360"/>
      <c r="W163" s="2360"/>
      <c r="X163" s="2360"/>
      <c r="Y163" s="2366"/>
      <c r="Z163" s="2416"/>
      <c r="AA163" s="51" t="s">
        <v>731</v>
      </c>
      <c r="AC163" s="2357"/>
      <c r="AD163" s="11"/>
      <c r="AE163" s="11"/>
    </row>
    <row r="164" spans="1:31" s="13" customFormat="1">
      <c r="A164" s="2420">
        <v>54</v>
      </c>
      <c r="B164" s="2376"/>
      <c r="C164" s="2376"/>
      <c r="D164" s="2379"/>
      <c r="E164" s="43" t="s">
        <v>619</v>
      </c>
      <c r="F164" s="44"/>
      <c r="G164" s="2423"/>
      <c r="H164" s="2414"/>
      <c r="I164" s="2417"/>
      <c r="J164" s="2367"/>
      <c r="K164" s="2370" t="s">
        <v>400</v>
      </c>
      <c r="L164" s="2414"/>
      <c r="M164" s="2417"/>
      <c r="N164" s="2367"/>
      <c r="O164" s="2370" t="s">
        <v>400</v>
      </c>
      <c r="P164" s="2361"/>
      <c r="Q164" s="2358"/>
      <c r="R164" s="2358"/>
      <c r="S164" s="2358"/>
      <c r="T164" s="2358"/>
      <c r="U164" s="2358"/>
      <c r="V164" s="2358"/>
      <c r="W164" s="2358"/>
      <c r="X164" s="2358"/>
      <c r="Y164" s="2364"/>
      <c r="Z164" s="2414" t="s">
        <v>377</v>
      </c>
      <c r="AA164" s="45" t="s">
        <v>730</v>
      </c>
      <c r="AC164" s="2355" t="str">
        <f t="shared" ref="AC164" si="51">IF(ISERROR(VLOOKUP(C164,$AD$6:$AE$27,2,0))=TRUE,"",VLOOKUP(C164,$AD$6:$AE$27,2,0))</f>
        <v/>
      </c>
      <c r="AD164" s="11"/>
      <c r="AE164" s="11"/>
    </row>
    <row r="165" spans="1:31" s="13" customFormat="1">
      <c r="A165" s="2421"/>
      <c r="B165" s="2377"/>
      <c r="C165" s="2377"/>
      <c r="D165" s="2377"/>
      <c r="E165" s="46" t="s">
        <v>620</v>
      </c>
      <c r="F165" s="47"/>
      <c r="G165" s="2424"/>
      <c r="H165" s="2415"/>
      <c r="I165" s="2418"/>
      <c r="J165" s="2368"/>
      <c r="K165" s="2371"/>
      <c r="L165" s="2415"/>
      <c r="M165" s="2418"/>
      <c r="N165" s="2368"/>
      <c r="O165" s="2371"/>
      <c r="P165" s="2362"/>
      <c r="Q165" s="2359"/>
      <c r="R165" s="2359"/>
      <c r="S165" s="2359"/>
      <c r="T165" s="2359"/>
      <c r="U165" s="2359"/>
      <c r="V165" s="2359"/>
      <c r="W165" s="2359"/>
      <c r="X165" s="2359"/>
      <c r="Y165" s="2365"/>
      <c r="Z165" s="2415"/>
      <c r="AA165" s="48" t="s">
        <v>727</v>
      </c>
      <c r="AC165" s="2356"/>
      <c r="AD165" s="11"/>
      <c r="AE165" s="11"/>
    </row>
    <row r="166" spans="1:31" s="13" customFormat="1">
      <c r="A166" s="2422"/>
      <c r="B166" s="2378"/>
      <c r="C166" s="2378"/>
      <c r="D166" s="2378"/>
      <c r="E166" s="49" t="s">
        <v>621</v>
      </c>
      <c r="F166" s="50"/>
      <c r="G166" s="2425"/>
      <c r="H166" s="2416"/>
      <c r="I166" s="2419"/>
      <c r="J166" s="2369"/>
      <c r="K166" s="2372"/>
      <c r="L166" s="2416"/>
      <c r="M166" s="2419"/>
      <c r="N166" s="2369"/>
      <c r="O166" s="2372"/>
      <c r="P166" s="2363"/>
      <c r="Q166" s="2360"/>
      <c r="R166" s="2360"/>
      <c r="S166" s="2360"/>
      <c r="T166" s="2360"/>
      <c r="U166" s="2360"/>
      <c r="V166" s="2360"/>
      <c r="W166" s="2360"/>
      <c r="X166" s="2360"/>
      <c r="Y166" s="2366"/>
      <c r="Z166" s="2416"/>
      <c r="AA166" s="51" t="s">
        <v>731</v>
      </c>
      <c r="AC166" s="2357"/>
      <c r="AD166" s="11"/>
      <c r="AE166" s="11"/>
    </row>
    <row r="167" spans="1:31" s="13" customFormat="1">
      <c r="A167" s="2420">
        <v>55</v>
      </c>
      <c r="B167" s="2376"/>
      <c r="C167" s="2376"/>
      <c r="D167" s="2379"/>
      <c r="E167" s="43" t="s">
        <v>619</v>
      </c>
      <c r="F167" s="44"/>
      <c r="G167" s="2423"/>
      <c r="H167" s="2414"/>
      <c r="I167" s="2417"/>
      <c r="J167" s="2367"/>
      <c r="K167" s="2370" t="s">
        <v>400</v>
      </c>
      <c r="L167" s="2414"/>
      <c r="M167" s="2417"/>
      <c r="N167" s="2367"/>
      <c r="O167" s="2370" t="s">
        <v>400</v>
      </c>
      <c r="P167" s="2361"/>
      <c r="Q167" s="2358"/>
      <c r="R167" s="2358"/>
      <c r="S167" s="2358"/>
      <c r="T167" s="2358"/>
      <c r="U167" s="2358"/>
      <c r="V167" s="2358"/>
      <c r="W167" s="2358"/>
      <c r="X167" s="2358"/>
      <c r="Y167" s="2364"/>
      <c r="Z167" s="2414" t="s">
        <v>377</v>
      </c>
      <c r="AA167" s="45" t="s">
        <v>730</v>
      </c>
      <c r="AC167" s="2355" t="str">
        <f t="shared" ref="AC167" si="52">IF(ISERROR(VLOOKUP(C167,$AD$6:$AE$27,2,0))=TRUE,"",VLOOKUP(C167,$AD$6:$AE$27,2,0))</f>
        <v/>
      </c>
      <c r="AD167" s="11"/>
      <c r="AE167" s="11"/>
    </row>
    <row r="168" spans="1:31" s="13" customFormat="1">
      <c r="A168" s="2421"/>
      <c r="B168" s="2377"/>
      <c r="C168" s="2377"/>
      <c r="D168" s="2377"/>
      <c r="E168" s="46" t="s">
        <v>620</v>
      </c>
      <c r="F168" s="47"/>
      <c r="G168" s="2424"/>
      <c r="H168" s="2415"/>
      <c r="I168" s="2418"/>
      <c r="J168" s="2368"/>
      <c r="K168" s="2371"/>
      <c r="L168" s="2415"/>
      <c r="M168" s="2418"/>
      <c r="N168" s="2368"/>
      <c r="O168" s="2371"/>
      <c r="P168" s="2362"/>
      <c r="Q168" s="2359"/>
      <c r="R168" s="2359"/>
      <c r="S168" s="2359"/>
      <c r="T168" s="2359"/>
      <c r="U168" s="2359"/>
      <c r="V168" s="2359"/>
      <c r="W168" s="2359"/>
      <c r="X168" s="2359"/>
      <c r="Y168" s="2365"/>
      <c r="Z168" s="2415"/>
      <c r="AA168" s="48" t="s">
        <v>727</v>
      </c>
      <c r="AC168" s="2356"/>
      <c r="AD168" s="11"/>
      <c r="AE168" s="11"/>
    </row>
    <row r="169" spans="1:31" s="13" customFormat="1">
      <c r="A169" s="2422"/>
      <c r="B169" s="2378"/>
      <c r="C169" s="2378"/>
      <c r="D169" s="2378"/>
      <c r="E169" s="49" t="s">
        <v>621</v>
      </c>
      <c r="F169" s="50"/>
      <c r="G169" s="2425"/>
      <c r="H169" s="2416"/>
      <c r="I169" s="2419"/>
      <c r="J169" s="2369"/>
      <c r="K169" s="2372"/>
      <c r="L169" s="2416"/>
      <c r="M169" s="2419"/>
      <c r="N169" s="2369"/>
      <c r="O169" s="2372"/>
      <c r="P169" s="2363"/>
      <c r="Q169" s="2360"/>
      <c r="R169" s="2360"/>
      <c r="S169" s="2360"/>
      <c r="T169" s="2360"/>
      <c r="U169" s="2360"/>
      <c r="V169" s="2360"/>
      <c r="W169" s="2360"/>
      <c r="X169" s="2360"/>
      <c r="Y169" s="2366"/>
      <c r="Z169" s="2416"/>
      <c r="AA169" s="51" t="s">
        <v>731</v>
      </c>
      <c r="AC169" s="2357"/>
      <c r="AD169" s="11"/>
      <c r="AE169" s="11"/>
    </row>
    <row r="170" spans="1:31" s="13" customFormat="1">
      <c r="A170" s="2420">
        <v>56</v>
      </c>
      <c r="B170" s="2376"/>
      <c r="C170" s="2376"/>
      <c r="D170" s="2379"/>
      <c r="E170" s="43" t="s">
        <v>619</v>
      </c>
      <c r="F170" s="44"/>
      <c r="G170" s="2423"/>
      <c r="H170" s="2414"/>
      <c r="I170" s="2417"/>
      <c r="J170" s="2367"/>
      <c r="K170" s="2370" t="s">
        <v>400</v>
      </c>
      <c r="L170" s="2414"/>
      <c r="M170" s="2417"/>
      <c r="N170" s="2367"/>
      <c r="O170" s="2370" t="s">
        <v>400</v>
      </c>
      <c r="P170" s="2361"/>
      <c r="Q170" s="2358"/>
      <c r="R170" s="2358"/>
      <c r="S170" s="2358"/>
      <c r="T170" s="2358"/>
      <c r="U170" s="2358"/>
      <c r="V170" s="2358"/>
      <c r="W170" s="2358"/>
      <c r="X170" s="2358"/>
      <c r="Y170" s="2364"/>
      <c r="Z170" s="2414" t="s">
        <v>377</v>
      </c>
      <c r="AA170" s="45" t="s">
        <v>730</v>
      </c>
      <c r="AC170" s="2355" t="str">
        <f t="shared" ref="AC170" si="53">IF(ISERROR(VLOOKUP(C170,$AD$6:$AE$27,2,0))=TRUE,"",VLOOKUP(C170,$AD$6:$AE$27,2,0))</f>
        <v/>
      </c>
      <c r="AD170" s="11"/>
      <c r="AE170" s="11"/>
    </row>
    <row r="171" spans="1:31" s="13" customFormat="1">
      <c r="A171" s="2421"/>
      <c r="B171" s="2377"/>
      <c r="C171" s="2377"/>
      <c r="D171" s="2377"/>
      <c r="E171" s="46" t="s">
        <v>620</v>
      </c>
      <c r="F171" s="47"/>
      <c r="G171" s="2424"/>
      <c r="H171" s="2415"/>
      <c r="I171" s="2418"/>
      <c r="J171" s="2368"/>
      <c r="K171" s="2371"/>
      <c r="L171" s="2415"/>
      <c r="M171" s="2418"/>
      <c r="N171" s="2368"/>
      <c r="O171" s="2371"/>
      <c r="P171" s="2362"/>
      <c r="Q171" s="2359"/>
      <c r="R171" s="2359"/>
      <c r="S171" s="2359"/>
      <c r="T171" s="2359"/>
      <c r="U171" s="2359"/>
      <c r="V171" s="2359"/>
      <c r="W171" s="2359"/>
      <c r="X171" s="2359"/>
      <c r="Y171" s="2365"/>
      <c r="Z171" s="2415"/>
      <c r="AA171" s="48" t="s">
        <v>727</v>
      </c>
      <c r="AC171" s="2356"/>
      <c r="AD171" s="11"/>
      <c r="AE171" s="11"/>
    </row>
    <row r="172" spans="1:31" s="13" customFormat="1">
      <c r="A172" s="2422"/>
      <c r="B172" s="2378"/>
      <c r="C172" s="2378"/>
      <c r="D172" s="2378"/>
      <c r="E172" s="49" t="s">
        <v>621</v>
      </c>
      <c r="F172" s="50"/>
      <c r="G172" s="2425"/>
      <c r="H172" s="2416"/>
      <c r="I172" s="2419"/>
      <c r="J172" s="2369"/>
      <c r="K172" s="2372"/>
      <c r="L172" s="2416"/>
      <c r="M172" s="2419"/>
      <c r="N172" s="2369"/>
      <c r="O172" s="2372"/>
      <c r="P172" s="2363"/>
      <c r="Q172" s="2360"/>
      <c r="R172" s="2360"/>
      <c r="S172" s="2360"/>
      <c r="T172" s="2360"/>
      <c r="U172" s="2360"/>
      <c r="V172" s="2360"/>
      <c r="W172" s="2360"/>
      <c r="X172" s="2360"/>
      <c r="Y172" s="2366"/>
      <c r="Z172" s="2416"/>
      <c r="AA172" s="51" t="s">
        <v>731</v>
      </c>
      <c r="AC172" s="2357"/>
      <c r="AD172" s="11"/>
      <c r="AE172" s="11"/>
    </row>
    <row r="173" spans="1:31" s="13" customFormat="1">
      <c r="A173" s="2420">
        <v>57</v>
      </c>
      <c r="B173" s="2376"/>
      <c r="C173" s="2376"/>
      <c r="D173" s="2379"/>
      <c r="E173" s="43" t="s">
        <v>619</v>
      </c>
      <c r="F173" s="44"/>
      <c r="G173" s="2423"/>
      <c r="H173" s="2414"/>
      <c r="I173" s="2417"/>
      <c r="J173" s="2367"/>
      <c r="K173" s="2370" t="s">
        <v>400</v>
      </c>
      <c r="L173" s="2414"/>
      <c r="M173" s="2417"/>
      <c r="N173" s="2367"/>
      <c r="O173" s="2370" t="s">
        <v>400</v>
      </c>
      <c r="P173" s="2361"/>
      <c r="Q173" s="2358"/>
      <c r="R173" s="2358"/>
      <c r="S173" s="2358"/>
      <c r="T173" s="2358"/>
      <c r="U173" s="2358"/>
      <c r="V173" s="2358"/>
      <c r="W173" s="2358"/>
      <c r="X173" s="2358"/>
      <c r="Y173" s="2364"/>
      <c r="Z173" s="2414" t="s">
        <v>377</v>
      </c>
      <c r="AA173" s="45" t="s">
        <v>730</v>
      </c>
      <c r="AC173" s="2355" t="str">
        <f t="shared" ref="AC173" si="54">IF(ISERROR(VLOOKUP(C173,$AD$6:$AE$27,2,0))=TRUE,"",VLOOKUP(C173,$AD$6:$AE$27,2,0))</f>
        <v/>
      </c>
      <c r="AD173" s="11"/>
      <c r="AE173" s="11"/>
    </row>
    <row r="174" spans="1:31" s="13" customFormat="1">
      <c r="A174" s="2421"/>
      <c r="B174" s="2377"/>
      <c r="C174" s="2377"/>
      <c r="D174" s="2377"/>
      <c r="E174" s="46" t="s">
        <v>620</v>
      </c>
      <c r="F174" s="47"/>
      <c r="G174" s="2424"/>
      <c r="H174" s="2415"/>
      <c r="I174" s="2418"/>
      <c r="J174" s="2368"/>
      <c r="K174" s="2371"/>
      <c r="L174" s="2415"/>
      <c r="M174" s="2418"/>
      <c r="N174" s="2368"/>
      <c r="O174" s="2371"/>
      <c r="P174" s="2362"/>
      <c r="Q174" s="2359"/>
      <c r="R174" s="2359"/>
      <c r="S174" s="2359"/>
      <c r="T174" s="2359"/>
      <c r="U174" s="2359"/>
      <c r="V174" s="2359"/>
      <c r="W174" s="2359"/>
      <c r="X174" s="2359"/>
      <c r="Y174" s="2365"/>
      <c r="Z174" s="2415"/>
      <c r="AA174" s="48" t="s">
        <v>727</v>
      </c>
      <c r="AC174" s="2356"/>
      <c r="AD174" s="11"/>
      <c r="AE174" s="11"/>
    </row>
    <row r="175" spans="1:31" s="13" customFormat="1">
      <c r="A175" s="2422"/>
      <c r="B175" s="2378"/>
      <c r="C175" s="2378"/>
      <c r="D175" s="2378"/>
      <c r="E175" s="49" t="s">
        <v>621</v>
      </c>
      <c r="F175" s="50"/>
      <c r="G175" s="2425"/>
      <c r="H175" s="2416"/>
      <c r="I175" s="2419"/>
      <c r="J175" s="2369"/>
      <c r="K175" s="2372"/>
      <c r="L175" s="2416"/>
      <c r="M175" s="2419"/>
      <c r="N175" s="2369"/>
      <c r="O175" s="2372"/>
      <c r="P175" s="2363"/>
      <c r="Q175" s="2360"/>
      <c r="R175" s="2360"/>
      <c r="S175" s="2360"/>
      <c r="T175" s="2360"/>
      <c r="U175" s="2360"/>
      <c r="V175" s="2360"/>
      <c r="W175" s="2360"/>
      <c r="X175" s="2360"/>
      <c r="Y175" s="2366"/>
      <c r="Z175" s="2416"/>
      <c r="AA175" s="51" t="s">
        <v>731</v>
      </c>
      <c r="AC175" s="2357"/>
      <c r="AD175" s="11"/>
      <c r="AE175" s="11"/>
    </row>
    <row r="176" spans="1:31" s="13" customFormat="1">
      <c r="A176" s="2420">
        <v>58</v>
      </c>
      <c r="B176" s="2376"/>
      <c r="C176" s="2376"/>
      <c r="D176" s="2379"/>
      <c r="E176" s="43" t="s">
        <v>619</v>
      </c>
      <c r="F176" s="44"/>
      <c r="G176" s="2423"/>
      <c r="H176" s="2414"/>
      <c r="I176" s="2417"/>
      <c r="J176" s="2367"/>
      <c r="K176" s="2370" t="s">
        <v>400</v>
      </c>
      <c r="L176" s="2414"/>
      <c r="M176" s="2417"/>
      <c r="N176" s="2367"/>
      <c r="O176" s="2370" t="s">
        <v>400</v>
      </c>
      <c r="P176" s="2361"/>
      <c r="Q176" s="2358"/>
      <c r="R176" s="2358"/>
      <c r="S176" s="2358"/>
      <c r="T176" s="2358"/>
      <c r="U176" s="2358"/>
      <c r="V176" s="2358"/>
      <c r="W176" s="2358"/>
      <c r="X176" s="2358"/>
      <c r="Y176" s="2364"/>
      <c r="Z176" s="2414" t="s">
        <v>377</v>
      </c>
      <c r="AA176" s="45" t="s">
        <v>730</v>
      </c>
      <c r="AC176" s="2355" t="str">
        <f t="shared" ref="AC176" si="55">IF(ISERROR(VLOOKUP(C176,$AD$6:$AE$27,2,0))=TRUE,"",VLOOKUP(C176,$AD$6:$AE$27,2,0))</f>
        <v/>
      </c>
      <c r="AD176" s="11"/>
      <c r="AE176" s="11"/>
    </row>
    <row r="177" spans="1:31" s="13" customFormat="1">
      <c r="A177" s="2421"/>
      <c r="B177" s="2377"/>
      <c r="C177" s="2377"/>
      <c r="D177" s="2377"/>
      <c r="E177" s="46" t="s">
        <v>620</v>
      </c>
      <c r="F177" s="47"/>
      <c r="G177" s="2424"/>
      <c r="H177" s="2415"/>
      <c r="I177" s="2418"/>
      <c r="J177" s="2368"/>
      <c r="K177" s="2371"/>
      <c r="L177" s="2415"/>
      <c r="M177" s="2418"/>
      <c r="N177" s="2368"/>
      <c r="O177" s="2371"/>
      <c r="P177" s="2362"/>
      <c r="Q177" s="2359"/>
      <c r="R177" s="2359"/>
      <c r="S177" s="2359"/>
      <c r="T177" s="2359"/>
      <c r="U177" s="2359"/>
      <c r="V177" s="2359"/>
      <c r="W177" s="2359"/>
      <c r="X177" s="2359"/>
      <c r="Y177" s="2365"/>
      <c r="Z177" s="2415"/>
      <c r="AA177" s="48" t="s">
        <v>727</v>
      </c>
      <c r="AC177" s="2356"/>
      <c r="AD177" s="11"/>
      <c r="AE177" s="11"/>
    </row>
    <row r="178" spans="1:31" s="13" customFormat="1">
      <c r="A178" s="2422"/>
      <c r="B178" s="2378"/>
      <c r="C178" s="2378"/>
      <c r="D178" s="2378"/>
      <c r="E178" s="49" t="s">
        <v>621</v>
      </c>
      <c r="F178" s="50"/>
      <c r="G178" s="2425"/>
      <c r="H178" s="2416"/>
      <c r="I178" s="2419"/>
      <c r="J178" s="2369"/>
      <c r="K178" s="2372"/>
      <c r="L178" s="2416"/>
      <c r="M178" s="2419"/>
      <c r="N178" s="2369"/>
      <c r="O178" s="2372"/>
      <c r="P178" s="2363"/>
      <c r="Q178" s="2360"/>
      <c r="R178" s="2360"/>
      <c r="S178" s="2360"/>
      <c r="T178" s="2360"/>
      <c r="U178" s="2360"/>
      <c r="V178" s="2360"/>
      <c r="W178" s="2360"/>
      <c r="X178" s="2360"/>
      <c r="Y178" s="2366"/>
      <c r="Z178" s="2416"/>
      <c r="AA178" s="51" t="s">
        <v>731</v>
      </c>
      <c r="AC178" s="2357"/>
      <c r="AD178" s="11"/>
      <c r="AE178" s="11"/>
    </row>
    <row r="179" spans="1:31" s="13" customFormat="1">
      <c r="A179" s="2420">
        <v>59</v>
      </c>
      <c r="B179" s="2376"/>
      <c r="C179" s="2376"/>
      <c r="D179" s="2379"/>
      <c r="E179" s="43" t="s">
        <v>619</v>
      </c>
      <c r="F179" s="44"/>
      <c r="G179" s="2423"/>
      <c r="H179" s="2414"/>
      <c r="I179" s="2417"/>
      <c r="J179" s="2367"/>
      <c r="K179" s="2370" t="s">
        <v>400</v>
      </c>
      <c r="L179" s="2414"/>
      <c r="M179" s="2417"/>
      <c r="N179" s="2367"/>
      <c r="O179" s="2370" t="s">
        <v>400</v>
      </c>
      <c r="P179" s="2361"/>
      <c r="Q179" s="2358"/>
      <c r="R179" s="2358"/>
      <c r="S179" s="2358"/>
      <c r="T179" s="2358"/>
      <c r="U179" s="2358"/>
      <c r="V179" s="2358"/>
      <c r="W179" s="2358"/>
      <c r="X179" s="2358"/>
      <c r="Y179" s="2364"/>
      <c r="Z179" s="2414" t="s">
        <v>377</v>
      </c>
      <c r="AA179" s="45" t="s">
        <v>730</v>
      </c>
      <c r="AC179" s="2355" t="str">
        <f t="shared" ref="AC179" si="56">IF(ISERROR(VLOOKUP(C179,$AD$6:$AE$27,2,0))=TRUE,"",VLOOKUP(C179,$AD$6:$AE$27,2,0))</f>
        <v/>
      </c>
      <c r="AD179" s="11"/>
      <c r="AE179" s="11"/>
    </row>
    <row r="180" spans="1:31" s="13" customFormat="1">
      <c r="A180" s="2421"/>
      <c r="B180" s="2377"/>
      <c r="C180" s="2377"/>
      <c r="D180" s="2377"/>
      <c r="E180" s="46" t="s">
        <v>620</v>
      </c>
      <c r="F180" s="47"/>
      <c r="G180" s="2424"/>
      <c r="H180" s="2415"/>
      <c r="I180" s="2418"/>
      <c r="J180" s="2368"/>
      <c r="K180" s="2371"/>
      <c r="L180" s="2415"/>
      <c r="M180" s="2418"/>
      <c r="N180" s="2368"/>
      <c r="O180" s="2371"/>
      <c r="P180" s="2362"/>
      <c r="Q180" s="2359"/>
      <c r="R180" s="2359"/>
      <c r="S180" s="2359"/>
      <c r="T180" s="2359"/>
      <c r="U180" s="2359"/>
      <c r="V180" s="2359"/>
      <c r="W180" s="2359"/>
      <c r="X180" s="2359"/>
      <c r="Y180" s="2365"/>
      <c r="Z180" s="2415"/>
      <c r="AA180" s="48" t="s">
        <v>727</v>
      </c>
      <c r="AC180" s="2356"/>
      <c r="AD180" s="11"/>
      <c r="AE180" s="11"/>
    </row>
    <row r="181" spans="1:31" s="13" customFormat="1">
      <c r="A181" s="2422"/>
      <c r="B181" s="2378"/>
      <c r="C181" s="2378"/>
      <c r="D181" s="2378"/>
      <c r="E181" s="49" t="s">
        <v>621</v>
      </c>
      <c r="F181" s="50"/>
      <c r="G181" s="2425"/>
      <c r="H181" s="2416"/>
      <c r="I181" s="2419"/>
      <c r="J181" s="2369"/>
      <c r="K181" s="2372"/>
      <c r="L181" s="2416"/>
      <c r="M181" s="2419"/>
      <c r="N181" s="2369"/>
      <c r="O181" s="2372"/>
      <c r="P181" s="2363"/>
      <c r="Q181" s="2360"/>
      <c r="R181" s="2360"/>
      <c r="S181" s="2360"/>
      <c r="T181" s="2360"/>
      <c r="U181" s="2360"/>
      <c r="V181" s="2360"/>
      <c r="W181" s="2360"/>
      <c r="X181" s="2360"/>
      <c r="Y181" s="2366"/>
      <c r="Z181" s="2416"/>
      <c r="AA181" s="51" t="s">
        <v>731</v>
      </c>
      <c r="AC181" s="2357"/>
      <c r="AD181" s="11"/>
      <c r="AE181" s="11"/>
    </row>
    <row r="182" spans="1:31" s="13" customFormat="1">
      <c r="A182" s="2420">
        <v>60</v>
      </c>
      <c r="B182" s="2376"/>
      <c r="C182" s="2376"/>
      <c r="D182" s="2379"/>
      <c r="E182" s="43" t="s">
        <v>619</v>
      </c>
      <c r="F182" s="44"/>
      <c r="G182" s="2423"/>
      <c r="H182" s="2414"/>
      <c r="I182" s="2417"/>
      <c r="J182" s="2367"/>
      <c r="K182" s="2370" t="s">
        <v>400</v>
      </c>
      <c r="L182" s="2414"/>
      <c r="M182" s="2417"/>
      <c r="N182" s="2367"/>
      <c r="O182" s="2370" t="s">
        <v>400</v>
      </c>
      <c r="P182" s="2361"/>
      <c r="Q182" s="2358"/>
      <c r="R182" s="2358"/>
      <c r="S182" s="2358"/>
      <c r="T182" s="2358"/>
      <c r="U182" s="2358"/>
      <c r="V182" s="2358"/>
      <c r="W182" s="2358"/>
      <c r="X182" s="2358"/>
      <c r="Y182" s="2364"/>
      <c r="Z182" s="2414" t="s">
        <v>377</v>
      </c>
      <c r="AA182" s="45" t="s">
        <v>730</v>
      </c>
      <c r="AC182" s="2355" t="str">
        <f t="shared" ref="AC182" si="57">IF(ISERROR(VLOOKUP(C182,$AD$6:$AE$27,2,0))=TRUE,"",VLOOKUP(C182,$AD$6:$AE$27,2,0))</f>
        <v/>
      </c>
      <c r="AD182" s="11"/>
      <c r="AE182" s="11"/>
    </row>
    <row r="183" spans="1:31" s="13" customFormat="1">
      <c r="A183" s="2421"/>
      <c r="B183" s="2377"/>
      <c r="C183" s="2377"/>
      <c r="D183" s="2377"/>
      <c r="E183" s="46" t="s">
        <v>620</v>
      </c>
      <c r="F183" s="47"/>
      <c r="G183" s="2424"/>
      <c r="H183" s="2415"/>
      <c r="I183" s="2418"/>
      <c r="J183" s="2368"/>
      <c r="K183" s="2371"/>
      <c r="L183" s="2415"/>
      <c r="M183" s="2418"/>
      <c r="N183" s="2368"/>
      <c r="O183" s="2371"/>
      <c r="P183" s="2362"/>
      <c r="Q183" s="2359"/>
      <c r="R183" s="2359"/>
      <c r="S183" s="2359"/>
      <c r="T183" s="2359"/>
      <c r="U183" s="2359"/>
      <c r="V183" s="2359"/>
      <c r="W183" s="2359"/>
      <c r="X183" s="2359"/>
      <c r="Y183" s="2365"/>
      <c r="Z183" s="2415"/>
      <c r="AA183" s="48" t="s">
        <v>727</v>
      </c>
      <c r="AC183" s="2356"/>
      <c r="AD183" s="11"/>
      <c r="AE183" s="11"/>
    </row>
    <row r="184" spans="1:31" s="13" customFormat="1">
      <c r="A184" s="2422"/>
      <c r="B184" s="2378"/>
      <c r="C184" s="2378"/>
      <c r="D184" s="2378"/>
      <c r="E184" s="49" t="s">
        <v>621</v>
      </c>
      <c r="F184" s="50"/>
      <c r="G184" s="2425"/>
      <c r="H184" s="2416"/>
      <c r="I184" s="2419"/>
      <c r="J184" s="2369"/>
      <c r="K184" s="2372"/>
      <c r="L184" s="2416"/>
      <c r="M184" s="2419"/>
      <c r="N184" s="2369"/>
      <c r="O184" s="2372"/>
      <c r="P184" s="2363"/>
      <c r="Q184" s="2360"/>
      <c r="R184" s="2360"/>
      <c r="S184" s="2360"/>
      <c r="T184" s="2360"/>
      <c r="U184" s="2360"/>
      <c r="V184" s="2360"/>
      <c r="W184" s="2360"/>
      <c r="X184" s="2360"/>
      <c r="Y184" s="2366"/>
      <c r="Z184" s="2416"/>
      <c r="AA184" s="51" t="s">
        <v>731</v>
      </c>
      <c r="AC184" s="2357"/>
      <c r="AD184" s="11"/>
      <c r="AE184" s="11"/>
    </row>
  </sheetData>
  <sheetProtection sheet="1" objects="1" scenarios="1"/>
  <mergeCells count="1519">
    <mergeCell ref="AC158:AC160"/>
    <mergeCell ref="AC161:AC163"/>
    <mergeCell ref="AC164:AC166"/>
    <mergeCell ref="AC167:AC169"/>
    <mergeCell ref="AC170:AC172"/>
    <mergeCell ref="AC173:AC175"/>
    <mergeCell ref="AC176:AC178"/>
    <mergeCell ref="AC179:AC181"/>
    <mergeCell ref="AC182:AC184"/>
    <mergeCell ref="AC107:AC109"/>
    <mergeCell ref="AC110:AC112"/>
    <mergeCell ref="AC113:AC115"/>
    <mergeCell ref="AC116:AC118"/>
    <mergeCell ref="AC119:AC121"/>
    <mergeCell ref="AC122:AC124"/>
    <mergeCell ref="AC125:AC127"/>
    <mergeCell ref="AC128:AC130"/>
    <mergeCell ref="AC131:AC133"/>
    <mergeCell ref="AC134:AC136"/>
    <mergeCell ref="AC137:AC139"/>
    <mergeCell ref="AC140:AC142"/>
    <mergeCell ref="AC143:AC145"/>
    <mergeCell ref="AC146:AC148"/>
    <mergeCell ref="AC149:AC151"/>
    <mergeCell ref="AC152:AC154"/>
    <mergeCell ref="AC155:AC157"/>
    <mergeCell ref="AC56:AC58"/>
    <mergeCell ref="AC59:AC61"/>
    <mergeCell ref="AC62:AC64"/>
    <mergeCell ref="AC65:AC67"/>
    <mergeCell ref="AC68:AC70"/>
    <mergeCell ref="AC71:AC73"/>
    <mergeCell ref="AC74:AC76"/>
    <mergeCell ref="AC77:AC79"/>
    <mergeCell ref="AC80:AC82"/>
    <mergeCell ref="AC83:AC85"/>
    <mergeCell ref="AC86:AC88"/>
    <mergeCell ref="AC89:AC91"/>
    <mergeCell ref="AC92:AC94"/>
    <mergeCell ref="AC95:AC97"/>
    <mergeCell ref="AC98:AC100"/>
    <mergeCell ref="AC101:AC103"/>
    <mergeCell ref="AC104:AC106"/>
    <mergeCell ref="AC5:AC7"/>
    <mergeCell ref="AC8:AC10"/>
    <mergeCell ref="AC11:AC13"/>
    <mergeCell ref="AC14:AC16"/>
    <mergeCell ref="AC17:AC19"/>
    <mergeCell ref="AC20:AC22"/>
    <mergeCell ref="AC23:AC25"/>
    <mergeCell ref="AC26:AC28"/>
    <mergeCell ref="AC29:AC31"/>
    <mergeCell ref="AC32:AC34"/>
    <mergeCell ref="AC35:AC37"/>
    <mergeCell ref="AC38:AC40"/>
    <mergeCell ref="AC41:AC43"/>
    <mergeCell ref="AC44:AC46"/>
    <mergeCell ref="AC47:AC49"/>
    <mergeCell ref="AC50:AC52"/>
    <mergeCell ref="AC53:AC55"/>
    <mergeCell ref="Z1:AA1"/>
    <mergeCell ref="P2:Q2"/>
    <mergeCell ref="D110:D112"/>
    <mergeCell ref="D113:D115"/>
    <mergeCell ref="D116:D118"/>
    <mergeCell ref="D119:D121"/>
    <mergeCell ref="D122:D124"/>
    <mergeCell ref="D125:D127"/>
    <mergeCell ref="D128:D130"/>
    <mergeCell ref="D131:D133"/>
    <mergeCell ref="D134:D136"/>
    <mergeCell ref="D137:D139"/>
    <mergeCell ref="D140:D142"/>
    <mergeCell ref="D143:D145"/>
    <mergeCell ref="D3:D4"/>
    <mergeCell ref="D5:D7"/>
    <mergeCell ref="D8:D10"/>
    <mergeCell ref="D11:D13"/>
    <mergeCell ref="D14:D16"/>
    <mergeCell ref="D17:D19"/>
    <mergeCell ref="D20:D22"/>
    <mergeCell ref="D23:D25"/>
    <mergeCell ref="D26:D28"/>
    <mergeCell ref="D29:D31"/>
    <mergeCell ref="D32:D34"/>
    <mergeCell ref="D35:D37"/>
    <mergeCell ref="D38:D40"/>
    <mergeCell ref="D41:D43"/>
    <mergeCell ref="D44:D46"/>
    <mergeCell ref="D50:D52"/>
    <mergeCell ref="L3:O3"/>
    <mergeCell ref="P3:Y3"/>
    <mergeCell ref="D146:D148"/>
    <mergeCell ref="D149:D151"/>
    <mergeCell ref="D152:D154"/>
    <mergeCell ref="D155:D157"/>
    <mergeCell ref="D158:D160"/>
    <mergeCell ref="D53:D55"/>
    <mergeCell ref="D56:D58"/>
    <mergeCell ref="D59:D61"/>
    <mergeCell ref="D62:D64"/>
    <mergeCell ref="D65:D67"/>
    <mergeCell ref="D68:D70"/>
    <mergeCell ref="D71:D73"/>
    <mergeCell ref="D74:D76"/>
    <mergeCell ref="D77:D79"/>
    <mergeCell ref="D80:D82"/>
    <mergeCell ref="D83:D85"/>
    <mergeCell ref="D86:D88"/>
    <mergeCell ref="D89:D91"/>
    <mergeCell ref="D92:D94"/>
    <mergeCell ref="D95:D97"/>
    <mergeCell ref="D98:D100"/>
    <mergeCell ref="D101:D103"/>
    <mergeCell ref="J4:K4"/>
    <mergeCell ref="N4:O4"/>
    <mergeCell ref="X5:X7"/>
    <mergeCell ref="W5:W7"/>
    <mergeCell ref="V5:V7"/>
    <mergeCell ref="U5:U7"/>
    <mergeCell ref="T5:T7"/>
    <mergeCell ref="A1:F1"/>
    <mergeCell ref="G1:I1"/>
    <mergeCell ref="A3:A4"/>
    <mergeCell ref="B3:B4"/>
    <mergeCell ref="C3:C4"/>
    <mergeCell ref="E3:F3"/>
    <mergeCell ref="G3:G4"/>
    <mergeCell ref="H3:K3"/>
    <mergeCell ref="G5:G7"/>
    <mergeCell ref="C5:C7"/>
    <mergeCell ref="B5:B7"/>
    <mergeCell ref="A5:A7"/>
    <mergeCell ref="P1:X1"/>
    <mergeCell ref="U2:V2"/>
    <mergeCell ref="A11:A13"/>
    <mergeCell ref="B11:B13"/>
    <mergeCell ref="C11:C13"/>
    <mergeCell ref="G11:G13"/>
    <mergeCell ref="H11:H13"/>
    <mergeCell ref="A8:A10"/>
    <mergeCell ref="B8:B10"/>
    <mergeCell ref="C8:C10"/>
    <mergeCell ref="G8:G10"/>
    <mergeCell ref="A2:N2"/>
    <mergeCell ref="Z5:Z7"/>
    <mergeCell ref="Y5:Y7"/>
    <mergeCell ref="M5:M7"/>
    <mergeCell ref="L5:L7"/>
    <mergeCell ref="K5:K7"/>
    <mergeCell ref="J5:J7"/>
    <mergeCell ref="I5:I7"/>
    <mergeCell ref="H5:H7"/>
    <mergeCell ref="S5:S7"/>
    <mergeCell ref="R5:R7"/>
    <mergeCell ref="Q5:Q7"/>
    <mergeCell ref="P5:P7"/>
    <mergeCell ref="O5:O7"/>
    <mergeCell ref="N5:N7"/>
    <mergeCell ref="V8:V10"/>
    <mergeCell ref="W8:W10"/>
    <mergeCell ref="X8:X10"/>
    <mergeCell ref="Y8:Y10"/>
    <mergeCell ref="Z8:Z10"/>
    <mergeCell ref="P8:P10"/>
    <mergeCell ref="Q8:Q10"/>
    <mergeCell ref="R8:R10"/>
    <mergeCell ref="S8:S10"/>
    <mergeCell ref="T8:T10"/>
    <mergeCell ref="U8:U10"/>
    <mergeCell ref="J8:J10"/>
    <mergeCell ref="K8:K10"/>
    <mergeCell ref="L8:L10"/>
    <mergeCell ref="M8:M10"/>
    <mergeCell ref="N8:N10"/>
    <mergeCell ref="O8:O10"/>
    <mergeCell ref="H8:H10"/>
    <mergeCell ref="I8:I10"/>
    <mergeCell ref="U11:U13"/>
    <mergeCell ref="V11:V13"/>
    <mergeCell ref="W11:W13"/>
    <mergeCell ref="X11:X13"/>
    <mergeCell ref="Y11:Y13"/>
    <mergeCell ref="Z11:Z13"/>
    <mergeCell ref="O11:O13"/>
    <mergeCell ref="P11:P13"/>
    <mergeCell ref="Q11:Q13"/>
    <mergeCell ref="R11:R13"/>
    <mergeCell ref="S11:S13"/>
    <mergeCell ref="T11:T13"/>
    <mergeCell ref="I11:I13"/>
    <mergeCell ref="J11:J13"/>
    <mergeCell ref="K11:K13"/>
    <mergeCell ref="L11:L13"/>
    <mergeCell ref="M11:M13"/>
    <mergeCell ref="N11:N13"/>
    <mergeCell ref="V14:V16"/>
    <mergeCell ref="W14:W16"/>
    <mergeCell ref="X14:X16"/>
    <mergeCell ref="Y14:Y16"/>
    <mergeCell ref="Z14:Z16"/>
    <mergeCell ref="A17:A19"/>
    <mergeCell ref="B17:B19"/>
    <mergeCell ref="C17:C19"/>
    <mergeCell ref="G17:G19"/>
    <mergeCell ref="H17:H19"/>
    <mergeCell ref="P14:P16"/>
    <mergeCell ref="Q14:Q16"/>
    <mergeCell ref="R14:R16"/>
    <mergeCell ref="S14:S16"/>
    <mergeCell ref="T14:T16"/>
    <mergeCell ref="U14:U16"/>
    <mergeCell ref="J14:J16"/>
    <mergeCell ref="K14:K16"/>
    <mergeCell ref="L14:L16"/>
    <mergeCell ref="M14:M16"/>
    <mergeCell ref="N14:N16"/>
    <mergeCell ref="O14:O16"/>
    <mergeCell ref="A14:A16"/>
    <mergeCell ref="B14:B16"/>
    <mergeCell ref="C14:C16"/>
    <mergeCell ref="G14:G16"/>
    <mergeCell ref="H14:H16"/>
    <mergeCell ref="I14:I16"/>
    <mergeCell ref="U17:U19"/>
    <mergeCell ref="V17:V19"/>
    <mergeCell ref="W17:W19"/>
    <mergeCell ref="X17:X19"/>
    <mergeCell ref="Y17:Y19"/>
    <mergeCell ref="Z17:Z19"/>
    <mergeCell ref="O17:O19"/>
    <mergeCell ref="P17:P19"/>
    <mergeCell ref="Q17:Q19"/>
    <mergeCell ref="R17:R19"/>
    <mergeCell ref="S17:S19"/>
    <mergeCell ref="T17:T19"/>
    <mergeCell ref="I17:I19"/>
    <mergeCell ref="J17:J19"/>
    <mergeCell ref="K17:K19"/>
    <mergeCell ref="L17:L19"/>
    <mergeCell ref="M17:M19"/>
    <mergeCell ref="N17:N19"/>
    <mergeCell ref="V20:V22"/>
    <mergeCell ref="W20:W22"/>
    <mergeCell ref="X20:X22"/>
    <mergeCell ref="Y20:Y22"/>
    <mergeCell ref="Z20:Z22"/>
    <mergeCell ref="A23:A25"/>
    <mergeCell ref="B23:B25"/>
    <mergeCell ref="C23:C25"/>
    <mergeCell ref="G23:G25"/>
    <mergeCell ref="H23:H25"/>
    <mergeCell ref="P20:P22"/>
    <mergeCell ref="Q20:Q22"/>
    <mergeCell ref="R20:R22"/>
    <mergeCell ref="S20:S22"/>
    <mergeCell ref="T20:T22"/>
    <mergeCell ref="U20:U22"/>
    <mergeCell ref="J20:J22"/>
    <mergeCell ref="K20:K22"/>
    <mergeCell ref="L20:L22"/>
    <mergeCell ref="M20:M22"/>
    <mergeCell ref="N20:N22"/>
    <mergeCell ref="O20:O22"/>
    <mergeCell ref="A20:A22"/>
    <mergeCell ref="B20:B22"/>
    <mergeCell ref="C20:C22"/>
    <mergeCell ref="G20:G22"/>
    <mergeCell ref="H20:H22"/>
    <mergeCell ref="I20:I22"/>
    <mergeCell ref="U23:U25"/>
    <mergeCell ref="V23:V25"/>
    <mergeCell ref="W23:W25"/>
    <mergeCell ref="X23:X25"/>
    <mergeCell ref="Y23:Y25"/>
    <mergeCell ref="Z23:Z25"/>
    <mergeCell ref="O23:O25"/>
    <mergeCell ref="P23:P25"/>
    <mergeCell ref="Q23:Q25"/>
    <mergeCell ref="R23:R25"/>
    <mergeCell ref="S23:S25"/>
    <mergeCell ref="T23:T25"/>
    <mergeCell ref="I23:I25"/>
    <mergeCell ref="J23:J25"/>
    <mergeCell ref="K23:K25"/>
    <mergeCell ref="L23:L25"/>
    <mergeCell ref="M23:M25"/>
    <mergeCell ref="N23:N25"/>
    <mergeCell ref="V26:V28"/>
    <mergeCell ref="W26:W28"/>
    <mergeCell ref="X26:X28"/>
    <mergeCell ref="Y26:Y28"/>
    <mergeCell ref="Z26:Z28"/>
    <mergeCell ref="A29:A31"/>
    <mergeCell ref="B29:B31"/>
    <mergeCell ref="C29:C31"/>
    <mergeCell ref="G29:G31"/>
    <mergeCell ref="H29:H31"/>
    <mergeCell ref="P26:P28"/>
    <mergeCell ref="Q26:Q28"/>
    <mergeCell ref="R26:R28"/>
    <mergeCell ref="S26:S28"/>
    <mergeCell ref="T26:T28"/>
    <mergeCell ref="U26:U28"/>
    <mergeCell ref="J26:J28"/>
    <mergeCell ref="K26:K28"/>
    <mergeCell ref="L26:L28"/>
    <mergeCell ref="M26:M28"/>
    <mergeCell ref="N26:N28"/>
    <mergeCell ref="O26:O28"/>
    <mergeCell ref="A26:A28"/>
    <mergeCell ref="B26:B28"/>
    <mergeCell ref="C26:C28"/>
    <mergeCell ref="G26:G28"/>
    <mergeCell ref="H26:H28"/>
    <mergeCell ref="I26:I28"/>
    <mergeCell ref="U29:U31"/>
    <mergeCell ref="V29:V31"/>
    <mergeCell ref="W29:W31"/>
    <mergeCell ref="X29:X31"/>
    <mergeCell ref="Y29:Y31"/>
    <mergeCell ref="Z29:Z31"/>
    <mergeCell ref="O29:O31"/>
    <mergeCell ref="P29:P31"/>
    <mergeCell ref="Q29:Q31"/>
    <mergeCell ref="R29:R31"/>
    <mergeCell ref="S29:S31"/>
    <mergeCell ref="T29:T31"/>
    <mergeCell ref="I29:I31"/>
    <mergeCell ref="J29:J31"/>
    <mergeCell ref="K29:K31"/>
    <mergeCell ref="L29:L31"/>
    <mergeCell ref="M29:M31"/>
    <mergeCell ref="N29:N31"/>
    <mergeCell ref="V32:V34"/>
    <mergeCell ref="W32:W34"/>
    <mergeCell ref="X32:X34"/>
    <mergeCell ref="Y32:Y34"/>
    <mergeCell ref="Z32:Z34"/>
    <mergeCell ref="A35:A37"/>
    <mergeCell ref="B35:B37"/>
    <mergeCell ref="C35:C37"/>
    <mergeCell ref="G35:G37"/>
    <mergeCell ref="H35:H37"/>
    <mergeCell ref="P32:P34"/>
    <mergeCell ref="Q32:Q34"/>
    <mergeCell ref="R32:R34"/>
    <mergeCell ref="S32:S34"/>
    <mergeCell ref="T32:T34"/>
    <mergeCell ref="U32:U34"/>
    <mergeCell ref="J32:J34"/>
    <mergeCell ref="K32:K34"/>
    <mergeCell ref="L32:L34"/>
    <mergeCell ref="M32:M34"/>
    <mergeCell ref="N32:N34"/>
    <mergeCell ref="O32:O34"/>
    <mergeCell ref="A32:A34"/>
    <mergeCell ref="B32:B34"/>
    <mergeCell ref="C32:C34"/>
    <mergeCell ref="G32:G34"/>
    <mergeCell ref="H32:H34"/>
    <mergeCell ref="I32:I34"/>
    <mergeCell ref="U35:U37"/>
    <mergeCell ref="V35:V37"/>
    <mergeCell ref="W35:W37"/>
    <mergeCell ref="X35:X37"/>
    <mergeCell ref="Y35:Y37"/>
    <mergeCell ref="Z35:Z37"/>
    <mergeCell ref="O35:O37"/>
    <mergeCell ref="P35:P37"/>
    <mergeCell ref="Q35:Q37"/>
    <mergeCell ref="R35:R37"/>
    <mergeCell ref="S35:S37"/>
    <mergeCell ref="T35:T37"/>
    <mergeCell ref="I35:I37"/>
    <mergeCell ref="J35:J37"/>
    <mergeCell ref="K35:K37"/>
    <mergeCell ref="L35:L37"/>
    <mergeCell ref="M35:M37"/>
    <mergeCell ref="N35:N37"/>
    <mergeCell ref="V38:V40"/>
    <mergeCell ref="W38:W40"/>
    <mergeCell ref="X38:X40"/>
    <mergeCell ref="Y38:Y40"/>
    <mergeCell ref="Z38:Z40"/>
    <mergeCell ref="A41:A43"/>
    <mergeCell ref="B41:B43"/>
    <mergeCell ref="C41:C43"/>
    <mergeCell ref="G41:G43"/>
    <mergeCell ref="H41:H43"/>
    <mergeCell ref="P38:P40"/>
    <mergeCell ref="Q38:Q40"/>
    <mergeCell ref="R38:R40"/>
    <mergeCell ref="S38:S40"/>
    <mergeCell ref="T38:T40"/>
    <mergeCell ref="U38:U40"/>
    <mergeCell ref="J38:J40"/>
    <mergeCell ref="K38:K40"/>
    <mergeCell ref="L38:L40"/>
    <mergeCell ref="M38:M40"/>
    <mergeCell ref="N38:N40"/>
    <mergeCell ref="O38:O40"/>
    <mergeCell ref="A38:A40"/>
    <mergeCell ref="B38:B40"/>
    <mergeCell ref="C38:C40"/>
    <mergeCell ref="G38:G40"/>
    <mergeCell ref="H38:H40"/>
    <mergeCell ref="I38:I40"/>
    <mergeCell ref="U41:U43"/>
    <mergeCell ref="V41:V43"/>
    <mergeCell ref="W41:W43"/>
    <mergeCell ref="X41:X43"/>
    <mergeCell ref="Y41:Y43"/>
    <mergeCell ref="Z41:Z43"/>
    <mergeCell ref="O41:O43"/>
    <mergeCell ref="P41:P43"/>
    <mergeCell ref="Q41:Q43"/>
    <mergeCell ref="R41:R43"/>
    <mergeCell ref="S41:S43"/>
    <mergeCell ref="T41:T43"/>
    <mergeCell ref="I41:I43"/>
    <mergeCell ref="J41:J43"/>
    <mergeCell ref="K41:K43"/>
    <mergeCell ref="L41:L43"/>
    <mergeCell ref="M41:M43"/>
    <mergeCell ref="N41:N43"/>
    <mergeCell ref="V44:V46"/>
    <mergeCell ref="W44:W46"/>
    <mergeCell ref="X44:X46"/>
    <mergeCell ref="Y44:Y46"/>
    <mergeCell ref="Z44:Z46"/>
    <mergeCell ref="A47:A49"/>
    <mergeCell ref="B47:B49"/>
    <mergeCell ref="C47:C49"/>
    <mergeCell ref="G47:G49"/>
    <mergeCell ref="H47:H49"/>
    <mergeCell ref="P44:P46"/>
    <mergeCell ref="Q44:Q46"/>
    <mergeCell ref="R44:R46"/>
    <mergeCell ref="S44:S46"/>
    <mergeCell ref="T44:T46"/>
    <mergeCell ref="U44:U46"/>
    <mergeCell ref="J44:J46"/>
    <mergeCell ref="K44:K46"/>
    <mergeCell ref="L44:L46"/>
    <mergeCell ref="M44:M46"/>
    <mergeCell ref="N44:N46"/>
    <mergeCell ref="O44:O46"/>
    <mergeCell ref="A44:A46"/>
    <mergeCell ref="B44:B46"/>
    <mergeCell ref="C44:C46"/>
    <mergeCell ref="G44:G46"/>
    <mergeCell ref="H44:H46"/>
    <mergeCell ref="I44:I46"/>
    <mergeCell ref="U47:U49"/>
    <mergeCell ref="D47:D49"/>
    <mergeCell ref="V47:V49"/>
    <mergeCell ref="W47:W49"/>
    <mergeCell ref="X47:X49"/>
    <mergeCell ref="Y47:Y49"/>
    <mergeCell ref="Z47:Z49"/>
    <mergeCell ref="O47:O49"/>
    <mergeCell ref="P47:P49"/>
    <mergeCell ref="Q47:Q49"/>
    <mergeCell ref="R47:R49"/>
    <mergeCell ref="S47:S49"/>
    <mergeCell ref="T47:T49"/>
    <mergeCell ref="I47:I49"/>
    <mergeCell ref="J47:J49"/>
    <mergeCell ref="K47:K49"/>
    <mergeCell ref="L47:L49"/>
    <mergeCell ref="M47:M49"/>
    <mergeCell ref="N47:N49"/>
    <mergeCell ref="V50:V52"/>
    <mergeCell ref="W50:W52"/>
    <mergeCell ref="X50:X52"/>
    <mergeCell ref="Y50:Y52"/>
    <mergeCell ref="Z50:Z52"/>
    <mergeCell ref="A53:A55"/>
    <mergeCell ref="B53:B55"/>
    <mergeCell ref="C53:C55"/>
    <mergeCell ref="G53:G55"/>
    <mergeCell ref="H53:H55"/>
    <mergeCell ref="P50:P52"/>
    <mergeCell ref="Q50:Q52"/>
    <mergeCell ref="R50:R52"/>
    <mergeCell ref="S50:S52"/>
    <mergeCell ref="T50:T52"/>
    <mergeCell ref="U50:U52"/>
    <mergeCell ref="J50:J52"/>
    <mergeCell ref="K50:K52"/>
    <mergeCell ref="L50:L52"/>
    <mergeCell ref="M50:M52"/>
    <mergeCell ref="N50:N52"/>
    <mergeCell ref="O50:O52"/>
    <mergeCell ref="A50:A52"/>
    <mergeCell ref="B50:B52"/>
    <mergeCell ref="C50:C52"/>
    <mergeCell ref="G50:G52"/>
    <mergeCell ref="H50:H52"/>
    <mergeCell ref="I50:I52"/>
    <mergeCell ref="U53:U55"/>
    <mergeCell ref="V53:V55"/>
    <mergeCell ref="W53:W55"/>
    <mergeCell ref="X53:X55"/>
    <mergeCell ref="Y53:Y55"/>
    <mergeCell ref="Z53:Z55"/>
    <mergeCell ref="O53:O55"/>
    <mergeCell ref="P53:P55"/>
    <mergeCell ref="Q53:Q55"/>
    <mergeCell ref="R53:R55"/>
    <mergeCell ref="S53:S55"/>
    <mergeCell ref="T53:T55"/>
    <mergeCell ref="I53:I55"/>
    <mergeCell ref="J53:J55"/>
    <mergeCell ref="K53:K55"/>
    <mergeCell ref="L53:L55"/>
    <mergeCell ref="M53:M55"/>
    <mergeCell ref="N53:N55"/>
    <mergeCell ref="V56:V58"/>
    <mergeCell ref="W56:W58"/>
    <mergeCell ref="X56:X58"/>
    <mergeCell ref="Y56:Y58"/>
    <mergeCell ref="Z56:Z58"/>
    <mergeCell ref="A59:A61"/>
    <mergeCell ref="B59:B61"/>
    <mergeCell ref="C59:C61"/>
    <mergeCell ref="G59:G61"/>
    <mergeCell ref="H59:H61"/>
    <mergeCell ref="P56:P58"/>
    <mergeCell ref="Q56:Q58"/>
    <mergeCell ref="R56:R58"/>
    <mergeCell ref="S56:S58"/>
    <mergeCell ref="T56:T58"/>
    <mergeCell ref="U56:U58"/>
    <mergeCell ref="J56:J58"/>
    <mergeCell ref="K56:K58"/>
    <mergeCell ref="L56:L58"/>
    <mergeCell ref="M56:M58"/>
    <mergeCell ref="N56:N58"/>
    <mergeCell ref="O56:O58"/>
    <mergeCell ref="A56:A58"/>
    <mergeCell ref="B56:B58"/>
    <mergeCell ref="C56:C58"/>
    <mergeCell ref="G56:G58"/>
    <mergeCell ref="H56:H58"/>
    <mergeCell ref="I56:I58"/>
    <mergeCell ref="U59:U61"/>
    <mergeCell ref="V59:V61"/>
    <mergeCell ref="W59:W61"/>
    <mergeCell ref="X59:X61"/>
    <mergeCell ref="Y59:Y61"/>
    <mergeCell ref="Z59:Z61"/>
    <mergeCell ref="O59:O61"/>
    <mergeCell ref="P59:P61"/>
    <mergeCell ref="Q59:Q61"/>
    <mergeCell ref="R59:R61"/>
    <mergeCell ref="S59:S61"/>
    <mergeCell ref="T59:T61"/>
    <mergeCell ref="I59:I61"/>
    <mergeCell ref="J59:J61"/>
    <mergeCell ref="K59:K61"/>
    <mergeCell ref="L59:L61"/>
    <mergeCell ref="M59:M61"/>
    <mergeCell ref="N59:N61"/>
    <mergeCell ref="V62:V64"/>
    <mergeCell ref="W62:W64"/>
    <mergeCell ref="X62:X64"/>
    <mergeCell ref="Y62:Y64"/>
    <mergeCell ref="Z62:Z64"/>
    <mergeCell ref="A65:A67"/>
    <mergeCell ref="B65:B67"/>
    <mergeCell ref="C65:C67"/>
    <mergeCell ref="G65:G67"/>
    <mergeCell ref="H65:H67"/>
    <mergeCell ref="P62:P64"/>
    <mergeCell ref="Q62:Q64"/>
    <mergeCell ref="R62:R64"/>
    <mergeCell ref="S62:S64"/>
    <mergeCell ref="T62:T64"/>
    <mergeCell ref="U62:U64"/>
    <mergeCell ref="J62:J64"/>
    <mergeCell ref="K62:K64"/>
    <mergeCell ref="L62:L64"/>
    <mergeCell ref="M62:M64"/>
    <mergeCell ref="N62:N64"/>
    <mergeCell ref="O62:O64"/>
    <mergeCell ref="A62:A64"/>
    <mergeCell ref="B62:B64"/>
    <mergeCell ref="C62:C64"/>
    <mergeCell ref="G62:G64"/>
    <mergeCell ref="H62:H64"/>
    <mergeCell ref="I62:I64"/>
    <mergeCell ref="U65:U67"/>
    <mergeCell ref="V65:V67"/>
    <mergeCell ref="W65:W67"/>
    <mergeCell ref="X65:X67"/>
    <mergeCell ref="Y65:Y67"/>
    <mergeCell ref="Z65:Z67"/>
    <mergeCell ref="O65:O67"/>
    <mergeCell ref="P65:P67"/>
    <mergeCell ref="Q65:Q67"/>
    <mergeCell ref="R65:R67"/>
    <mergeCell ref="S65:S67"/>
    <mergeCell ref="T65:T67"/>
    <mergeCell ref="I65:I67"/>
    <mergeCell ref="J65:J67"/>
    <mergeCell ref="K65:K67"/>
    <mergeCell ref="L65:L67"/>
    <mergeCell ref="M65:M67"/>
    <mergeCell ref="N65:N67"/>
    <mergeCell ref="V68:V70"/>
    <mergeCell ref="W68:W70"/>
    <mergeCell ref="X68:X70"/>
    <mergeCell ref="Y68:Y70"/>
    <mergeCell ref="Z68:Z70"/>
    <mergeCell ref="A71:A73"/>
    <mergeCell ref="B71:B73"/>
    <mergeCell ref="C71:C73"/>
    <mergeCell ref="G71:G73"/>
    <mergeCell ref="H71:H73"/>
    <mergeCell ref="P68:P70"/>
    <mergeCell ref="Q68:Q70"/>
    <mergeCell ref="R68:R70"/>
    <mergeCell ref="S68:S70"/>
    <mergeCell ref="T68:T70"/>
    <mergeCell ref="U68:U70"/>
    <mergeCell ref="J68:J70"/>
    <mergeCell ref="K68:K70"/>
    <mergeCell ref="L68:L70"/>
    <mergeCell ref="M68:M70"/>
    <mergeCell ref="N68:N70"/>
    <mergeCell ref="O68:O70"/>
    <mergeCell ref="A68:A70"/>
    <mergeCell ref="B68:B70"/>
    <mergeCell ref="C68:C70"/>
    <mergeCell ref="G68:G70"/>
    <mergeCell ref="H68:H70"/>
    <mergeCell ref="I68:I70"/>
    <mergeCell ref="U71:U73"/>
    <mergeCell ref="V71:V73"/>
    <mergeCell ref="W71:W73"/>
    <mergeCell ref="X71:X73"/>
    <mergeCell ref="Y71:Y73"/>
    <mergeCell ref="Z71:Z73"/>
    <mergeCell ref="O71:O73"/>
    <mergeCell ref="P71:P73"/>
    <mergeCell ref="Q71:Q73"/>
    <mergeCell ref="R71:R73"/>
    <mergeCell ref="S71:S73"/>
    <mergeCell ref="T71:T73"/>
    <mergeCell ref="I71:I73"/>
    <mergeCell ref="J71:J73"/>
    <mergeCell ref="K71:K73"/>
    <mergeCell ref="L71:L73"/>
    <mergeCell ref="M71:M73"/>
    <mergeCell ref="N71:N73"/>
    <mergeCell ref="V74:V76"/>
    <mergeCell ref="W74:W76"/>
    <mergeCell ref="X74:X76"/>
    <mergeCell ref="Y74:Y76"/>
    <mergeCell ref="Z74:Z76"/>
    <mergeCell ref="A77:A79"/>
    <mergeCell ref="B77:B79"/>
    <mergeCell ref="C77:C79"/>
    <mergeCell ref="G77:G79"/>
    <mergeCell ref="H77:H79"/>
    <mergeCell ref="P74:P76"/>
    <mergeCell ref="Q74:Q76"/>
    <mergeCell ref="R74:R76"/>
    <mergeCell ref="S74:S76"/>
    <mergeCell ref="T74:T76"/>
    <mergeCell ref="U74:U76"/>
    <mergeCell ref="J74:J76"/>
    <mergeCell ref="K74:K76"/>
    <mergeCell ref="L74:L76"/>
    <mergeCell ref="M74:M76"/>
    <mergeCell ref="N74:N76"/>
    <mergeCell ref="O74:O76"/>
    <mergeCell ref="A74:A76"/>
    <mergeCell ref="B74:B76"/>
    <mergeCell ref="C74:C76"/>
    <mergeCell ref="G74:G76"/>
    <mergeCell ref="H74:H76"/>
    <mergeCell ref="I74:I76"/>
    <mergeCell ref="U77:U79"/>
    <mergeCell ref="V77:V79"/>
    <mergeCell ref="W77:W79"/>
    <mergeCell ref="X77:X79"/>
    <mergeCell ref="Y77:Y79"/>
    <mergeCell ref="Z77:Z79"/>
    <mergeCell ref="O77:O79"/>
    <mergeCell ref="P77:P79"/>
    <mergeCell ref="Q77:Q79"/>
    <mergeCell ref="R77:R79"/>
    <mergeCell ref="S77:S79"/>
    <mergeCell ref="T77:T79"/>
    <mergeCell ref="I77:I79"/>
    <mergeCell ref="J77:J79"/>
    <mergeCell ref="K77:K79"/>
    <mergeCell ref="L77:L79"/>
    <mergeCell ref="M77:M79"/>
    <mergeCell ref="N77:N79"/>
    <mergeCell ref="V80:V82"/>
    <mergeCell ref="W80:W82"/>
    <mergeCell ref="X80:X82"/>
    <mergeCell ref="Y80:Y82"/>
    <mergeCell ref="Z80:Z82"/>
    <mergeCell ref="A83:A85"/>
    <mergeCell ref="B83:B85"/>
    <mergeCell ref="C83:C85"/>
    <mergeCell ref="G83:G85"/>
    <mergeCell ref="H83:H85"/>
    <mergeCell ref="P80:P82"/>
    <mergeCell ref="Q80:Q82"/>
    <mergeCell ref="R80:R82"/>
    <mergeCell ref="S80:S82"/>
    <mergeCell ref="T80:T82"/>
    <mergeCell ref="U80:U82"/>
    <mergeCell ref="J80:J82"/>
    <mergeCell ref="K80:K82"/>
    <mergeCell ref="L80:L82"/>
    <mergeCell ref="M80:M82"/>
    <mergeCell ref="N80:N82"/>
    <mergeCell ref="O80:O82"/>
    <mergeCell ref="A80:A82"/>
    <mergeCell ref="B80:B82"/>
    <mergeCell ref="C80:C82"/>
    <mergeCell ref="G80:G82"/>
    <mergeCell ref="H80:H82"/>
    <mergeCell ref="I80:I82"/>
    <mergeCell ref="U83:U85"/>
    <mergeCell ref="V83:V85"/>
    <mergeCell ref="W83:W85"/>
    <mergeCell ref="X83:X85"/>
    <mergeCell ref="Y83:Y85"/>
    <mergeCell ref="Z83:Z85"/>
    <mergeCell ref="O83:O85"/>
    <mergeCell ref="P83:P85"/>
    <mergeCell ref="Q83:Q85"/>
    <mergeCell ref="R83:R85"/>
    <mergeCell ref="S83:S85"/>
    <mergeCell ref="T83:T85"/>
    <mergeCell ref="I83:I85"/>
    <mergeCell ref="J83:J85"/>
    <mergeCell ref="K83:K85"/>
    <mergeCell ref="L83:L85"/>
    <mergeCell ref="M83:M85"/>
    <mergeCell ref="N83:N85"/>
    <mergeCell ref="V86:V88"/>
    <mergeCell ref="W86:W88"/>
    <mergeCell ref="X86:X88"/>
    <mergeCell ref="Y86:Y88"/>
    <mergeCell ref="Z86:Z88"/>
    <mergeCell ref="A89:A91"/>
    <mergeCell ref="B89:B91"/>
    <mergeCell ref="C89:C91"/>
    <mergeCell ref="G89:G91"/>
    <mergeCell ref="H89:H91"/>
    <mergeCell ref="P86:P88"/>
    <mergeCell ref="Q86:Q88"/>
    <mergeCell ref="R86:R88"/>
    <mergeCell ref="S86:S88"/>
    <mergeCell ref="T86:T88"/>
    <mergeCell ref="U86:U88"/>
    <mergeCell ref="J86:J88"/>
    <mergeCell ref="K86:K88"/>
    <mergeCell ref="L86:L88"/>
    <mergeCell ref="M86:M88"/>
    <mergeCell ref="N86:N88"/>
    <mergeCell ref="O86:O88"/>
    <mergeCell ref="A86:A88"/>
    <mergeCell ref="B86:B88"/>
    <mergeCell ref="C86:C88"/>
    <mergeCell ref="G86:G88"/>
    <mergeCell ref="H86:H88"/>
    <mergeCell ref="I86:I88"/>
    <mergeCell ref="U89:U91"/>
    <mergeCell ref="V89:V91"/>
    <mergeCell ref="W89:W91"/>
    <mergeCell ref="X89:X91"/>
    <mergeCell ref="Y89:Y91"/>
    <mergeCell ref="Z89:Z91"/>
    <mergeCell ref="O89:O91"/>
    <mergeCell ref="P89:P91"/>
    <mergeCell ref="Q89:Q91"/>
    <mergeCell ref="R89:R91"/>
    <mergeCell ref="S89:S91"/>
    <mergeCell ref="T89:T91"/>
    <mergeCell ref="I89:I91"/>
    <mergeCell ref="J89:J91"/>
    <mergeCell ref="K89:K91"/>
    <mergeCell ref="L89:L91"/>
    <mergeCell ref="M89:M91"/>
    <mergeCell ref="N89:N91"/>
    <mergeCell ref="V92:V94"/>
    <mergeCell ref="W92:W94"/>
    <mergeCell ref="X92:X94"/>
    <mergeCell ref="Y92:Y94"/>
    <mergeCell ref="Z92:Z94"/>
    <mergeCell ref="A95:A97"/>
    <mergeCell ref="B95:B97"/>
    <mergeCell ref="C95:C97"/>
    <mergeCell ref="G95:G97"/>
    <mergeCell ref="H95:H97"/>
    <mergeCell ref="P92:P94"/>
    <mergeCell ref="Q92:Q94"/>
    <mergeCell ref="R92:R94"/>
    <mergeCell ref="S92:S94"/>
    <mergeCell ref="T92:T94"/>
    <mergeCell ref="U92:U94"/>
    <mergeCell ref="J92:J94"/>
    <mergeCell ref="K92:K94"/>
    <mergeCell ref="L92:L94"/>
    <mergeCell ref="M92:M94"/>
    <mergeCell ref="N92:N94"/>
    <mergeCell ref="O92:O94"/>
    <mergeCell ref="A92:A94"/>
    <mergeCell ref="B92:B94"/>
    <mergeCell ref="C92:C94"/>
    <mergeCell ref="G92:G94"/>
    <mergeCell ref="H92:H94"/>
    <mergeCell ref="I92:I94"/>
    <mergeCell ref="U95:U97"/>
    <mergeCell ref="V95:V97"/>
    <mergeCell ref="W95:W97"/>
    <mergeCell ref="X95:X97"/>
    <mergeCell ref="Y95:Y97"/>
    <mergeCell ref="Z95:Z97"/>
    <mergeCell ref="O95:O97"/>
    <mergeCell ref="P95:P97"/>
    <mergeCell ref="Q95:Q97"/>
    <mergeCell ref="R95:R97"/>
    <mergeCell ref="S95:S97"/>
    <mergeCell ref="T95:T97"/>
    <mergeCell ref="I95:I97"/>
    <mergeCell ref="J95:J97"/>
    <mergeCell ref="K95:K97"/>
    <mergeCell ref="L95:L97"/>
    <mergeCell ref="M95:M97"/>
    <mergeCell ref="N95:N97"/>
    <mergeCell ref="V98:V100"/>
    <mergeCell ref="W98:W100"/>
    <mergeCell ref="X98:X100"/>
    <mergeCell ref="Y98:Y100"/>
    <mergeCell ref="Z98:Z100"/>
    <mergeCell ref="A101:A103"/>
    <mergeCell ref="B101:B103"/>
    <mergeCell ref="C101:C103"/>
    <mergeCell ref="G101:G103"/>
    <mergeCell ref="H101:H103"/>
    <mergeCell ref="P98:P100"/>
    <mergeCell ref="Q98:Q100"/>
    <mergeCell ref="R98:R100"/>
    <mergeCell ref="S98:S100"/>
    <mergeCell ref="T98:T100"/>
    <mergeCell ref="U98:U100"/>
    <mergeCell ref="J98:J100"/>
    <mergeCell ref="K98:K100"/>
    <mergeCell ref="L98:L100"/>
    <mergeCell ref="M98:M100"/>
    <mergeCell ref="N98:N100"/>
    <mergeCell ref="O98:O100"/>
    <mergeCell ref="A98:A100"/>
    <mergeCell ref="B98:B100"/>
    <mergeCell ref="C98:C100"/>
    <mergeCell ref="G98:G100"/>
    <mergeCell ref="H98:H100"/>
    <mergeCell ref="I98:I100"/>
    <mergeCell ref="U101:U103"/>
    <mergeCell ref="V101:V103"/>
    <mergeCell ref="W101:W103"/>
    <mergeCell ref="X101:X103"/>
    <mergeCell ref="Y101:Y103"/>
    <mergeCell ref="Z101:Z103"/>
    <mergeCell ref="O101:O103"/>
    <mergeCell ref="P101:P103"/>
    <mergeCell ref="Q101:Q103"/>
    <mergeCell ref="R101:R103"/>
    <mergeCell ref="S101:S103"/>
    <mergeCell ref="T101:T103"/>
    <mergeCell ref="I101:I103"/>
    <mergeCell ref="J101:J103"/>
    <mergeCell ref="K101:K103"/>
    <mergeCell ref="L101:L103"/>
    <mergeCell ref="M101:M103"/>
    <mergeCell ref="N101:N103"/>
    <mergeCell ref="V104:V106"/>
    <mergeCell ref="W104:W106"/>
    <mergeCell ref="X104:X106"/>
    <mergeCell ref="Y104:Y106"/>
    <mergeCell ref="Z104:Z106"/>
    <mergeCell ref="A107:A109"/>
    <mergeCell ref="B107:B109"/>
    <mergeCell ref="C107:C109"/>
    <mergeCell ref="G107:G109"/>
    <mergeCell ref="H107:H109"/>
    <mergeCell ref="P104:P106"/>
    <mergeCell ref="Q104:Q106"/>
    <mergeCell ref="R104:R106"/>
    <mergeCell ref="S104:S106"/>
    <mergeCell ref="T104:T106"/>
    <mergeCell ref="U104:U106"/>
    <mergeCell ref="J104:J106"/>
    <mergeCell ref="K104:K106"/>
    <mergeCell ref="L104:L106"/>
    <mergeCell ref="M104:M106"/>
    <mergeCell ref="N104:N106"/>
    <mergeCell ref="O104:O106"/>
    <mergeCell ref="A104:A106"/>
    <mergeCell ref="B104:B106"/>
    <mergeCell ref="C104:C106"/>
    <mergeCell ref="G104:G106"/>
    <mergeCell ref="H104:H106"/>
    <mergeCell ref="I104:I106"/>
    <mergeCell ref="U107:U109"/>
    <mergeCell ref="D104:D106"/>
    <mergeCell ref="D107:D109"/>
    <mergeCell ref="V107:V109"/>
    <mergeCell ref="W107:W109"/>
    <mergeCell ref="X107:X109"/>
    <mergeCell ref="Y107:Y109"/>
    <mergeCell ref="Z107:Z109"/>
    <mergeCell ref="O107:O109"/>
    <mergeCell ref="P107:P109"/>
    <mergeCell ref="Q107:Q109"/>
    <mergeCell ref="R107:R109"/>
    <mergeCell ref="S107:S109"/>
    <mergeCell ref="T107:T109"/>
    <mergeCell ref="I107:I109"/>
    <mergeCell ref="J107:J109"/>
    <mergeCell ref="K107:K109"/>
    <mergeCell ref="L107:L109"/>
    <mergeCell ref="M107:M109"/>
    <mergeCell ref="N107:N109"/>
    <mergeCell ref="V110:V112"/>
    <mergeCell ref="W110:W112"/>
    <mergeCell ref="X110:X112"/>
    <mergeCell ref="Y110:Y112"/>
    <mergeCell ref="Z110:Z112"/>
    <mergeCell ref="A113:A115"/>
    <mergeCell ref="B113:B115"/>
    <mergeCell ref="C113:C115"/>
    <mergeCell ref="G113:G115"/>
    <mergeCell ref="H113:H115"/>
    <mergeCell ref="P110:P112"/>
    <mergeCell ref="Q110:Q112"/>
    <mergeCell ref="R110:R112"/>
    <mergeCell ref="S110:S112"/>
    <mergeCell ref="T110:T112"/>
    <mergeCell ref="U110:U112"/>
    <mergeCell ref="J110:J112"/>
    <mergeCell ref="K110:K112"/>
    <mergeCell ref="L110:L112"/>
    <mergeCell ref="M110:M112"/>
    <mergeCell ref="N110:N112"/>
    <mergeCell ref="O110:O112"/>
    <mergeCell ref="A110:A112"/>
    <mergeCell ref="B110:B112"/>
    <mergeCell ref="C110:C112"/>
    <mergeCell ref="G110:G112"/>
    <mergeCell ref="H110:H112"/>
    <mergeCell ref="I110:I112"/>
    <mergeCell ref="U113:U115"/>
    <mergeCell ref="V113:V115"/>
    <mergeCell ref="W113:W115"/>
    <mergeCell ref="X113:X115"/>
    <mergeCell ref="Y113:Y115"/>
    <mergeCell ref="Z113:Z115"/>
    <mergeCell ref="O113:O115"/>
    <mergeCell ref="P113:P115"/>
    <mergeCell ref="Q113:Q115"/>
    <mergeCell ref="R113:R115"/>
    <mergeCell ref="S113:S115"/>
    <mergeCell ref="T113:T115"/>
    <mergeCell ref="I113:I115"/>
    <mergeCell ref="J113:J115"/>
    <mergeCell ref="K113:K115"/>
    <mergeCell ref="L113:L115"/>
    <mergeCell ref="M113:M115"/>
    <mergeCell ref="N113:N115"/>
    <mergeCell ref="V116:V118"/>
    <mergeCell ref="W116:W118"/>
    <mergeCell ref="X116:X118"/>
    <mergeCell ref="Y116:Y118"/>
    <mergeCell ref="Z116:Z118"/>
    <mergeCell ref="A119:A121"/>
    <mergeCell ref="B119:B121"/>
    <mergeCell ref="C119:C121"/>
    <mergeCell ref="G119:G121"/>
    <mergeCell ref="H119:H121"/>
    <mergeCell ref="P116:P118"/>
    <mergeCell ref="Q116:Q118"/>
    <mergeCell ref="R116:R118"/>
    <mergeCell ref="S116:S118"/>
    <mergeCell ref="T116:T118"/>
    <mergeCell ref="U116:U118"/>
    <mergeCell ref="J116:J118"/>
    <mergeCell ref="K116:K118"/>
    <mergeCell ref="L116:L118"/>
    <mergeCell ref="M116:M118"/>
    <mergeCell ref="N116:N118"/>
    <mergeCell ref="O116:O118"/>
    <mergeCell ref="A116:A118"/>
    <mergeCell ref="B116:B118"/>
    <mergeCell ref="C116:C118"/>
    <mergeCell ref="G116:G118"/>
    <mergeCell ref="H116:H118"/>
    <mergeCell ref="I116:I118"/>
    <mergeCell ref="U119:U121"/>
    <mergeCell ref="V119:V121"/>
    <mergeCell ref="W119:W121"/>
    <mergeCell ref="X119:X121"/>
    <mergeCell ref="Y119:Y121"/>
    <mergeCell ref="Z119:Z121"/>
    <mergeCell ref="O119:O121"/>
    <mergeCell ref="P119:P121"/>
    <mergeCell ref="Q119:Q121"/>
    <mergeCell ref="R119:R121"/>
    <mergeCell ref="S119:S121"/>
    <mergeCell ref="T119:T121"/>
    <mergeCell ref="I119:I121"/>
    <mergeCell ref="J119:J121"/>
    <mergeCell ref="K119:K121"/>
    <mergeCell ref="L119:L121"/>
    <mergeCell ref="M119:M121"/>
    <mergeCell ref="N119:N121"/>
    <mergeCell ref="V122:V124"/>
    <mergeCell ref="W122:W124"/>
    <mergeCell ref="X122:X124"/>
    <mergeCell ref="Y122:Y124"/>
    <mergeCell ref="Z122:Z124"/>
    <mergeCell ref="A125:A127"/>
    <mergeCell ref="B125:B127"/>
    <mergeCell ref="C125:C127"/>
    <mergeCell ref="G125:G127"/>
    <mergeCell ref="H125:H127"/>
    <mergeCell ref="P122:P124"/>
    <mergeCell ref="Q122:Q124"/>
    <mergeCell ref="R122:R124"/>
    <mergeCell ref="S122:S124"/>
    <mergeCell ref="T122:T124"/>
    <mergeCell ref="U122:U124"/>
    <mergeCell ref="J122:J124"/>
    <mergeCell ref="K122:K124"/>
    <mergeCell ref="L122:L124"/>
    <mergeCell ref="M122:M124"/>
    <mergeCell ref="N122:N124"/>
    <mergeCell ref="O122:O124"/>
    <mergeCell ref="A122:A124"/>
    <mergeCell ref="B122:B124"/>
    <mergeCell ref="C122:C124"/>
    <mergeCell ref="G122:G124"/>
    <mergeCell ref="H122:H124"/>
    <mergeCell ref="I122:I124"/>
    <mergeCell ref="U125:U127"/>
    <mergeCell ref="V125:V127"/>
    <mergeCell ref="W125:W127"/>
    <mergeCell ref="X125:X127"/>
    <mergeCell ref="Y125:Y127"/>
    <mergeCell ref="Z125:Z127"/>
    <mergeCell ref="O125:O127"/>
    <mergeCell ref="P125:P127"/>
    <mergeCell ref="Q125:Q127"/>
    <mergeCell ref="R125:R127"/>
    <mergeCell ref="S125:S127"/>
    <mergeCell ref="T125:T127"/>
    <mergeCell ref="I125:I127"/>
    <mergeCell ref="J125:J127"/>
    <mergeCell ref="K125:K127"/>
    <mergeCell ref="L125:L127"/>
    <mergeCell ref="M125:M127"/>
    <mergeCell ref="N125:N127"/>
    <mergeCell ref="V128:V130"/>
    <mergeCell ref="W128:W130"/>
    <mergeCell ref="X128:X130"/>
    <mergeCell ref="Y128:Y130"/>
    <mergeCell ref="Z128:Z130"/>
    <mergeCell ref="A131:A133"/>
    <mergeCell ref="B131:B133"/>
    <mergeCell ref="C131:C133"/>
    <mergeCell ref="G131:G133"/>
    <mergeCell ref="H131:H133"/>
    <mergeCell ref="P128:P130"/>
    <mergeCell ref="Q128:Q130"/>
    <mergeCell ref="R128:R130"/>
    <mergeCell ref="S128:S130"/>
    <mergeCell ref="T128:T130"/>
    <mergeCell ref="U128:U130"/>
    <mergeCell ref="J128:J130"/>
    <mergeCell ref="K128:K130"/>
    <mergeCell ref="L128:L130"/>
    <mergeCell ref="M128:M130"/>
    <mergeCell ref="N128:N130"/>
    <mergeCell ref="O128:O130"/>
    <mergeCell ref="A128:A130"/>
    <mergeCell ref="B128:B130"/>
    <mergeCell ref="C128:C130"/>
    <mergeCell ref="G128:G130"/>
    <mergeCell ref="H128:H130"/>
    <mergeCell ref="I128:I130"/>
    <mergeCell ref="U131:U133"/>
    <mergeCell ref="V131:V133"/>
    <mergeCell ref="W131:W133"/>
    <mergeCell ref="X131:X133"/>
    <mergeCell ref="Y131:Y133"/>
    <mergeCell ref="Z131:Z133"/>
    <mergeCell ref="O131:O133"/>
    <mergeCell ref="P131:P133"/>
    <mergeCell ref="Q131:Q133"/>
    <mergeCell ref="R131:R133"/>
    <mergeCell ref="S131:S133"/>
    <mergeCell ref="T131:T133"/>
    <mergeCell ref="I131:I133"/>
    <mergeCell ref="J131:J133"/>
    <mergeCell ref="K131:K133"/>
    <mergeCell ref="L131:L133"/>
    <mergeCell ref="M131:M133"/>
    <mergeCell ref="N131:N133"/>
    <mergeCell ref="V134:V136"/>
    <mergeCell ref="W134:W136"/>
    <mergeCell ref="X134:X136"/>
    <mergeCell ref="Y134:Y136"/>
    <mergeCell ref="Z134:Z136"/>
    <mergeCell ref="A137:A139"/>
    <mergeCell ref="B137:B139"/>
    <mergeCell ref="C137:C139"/>
    <mergeCell ref="G137:G139"/>
    <mergeCell ref="H137:H139"/>
    <mergeCell ref="P134:P136"/>
    <mergeCell ref="Q134:Q136"/>
    <mergeCell ref="R134:R136"/>
    <mergeCell ref="S134:S136"/>
    <mergeCell ref="T134:T136"/>
    <mergeCell ref="U134:U136"/>
    <mergeCell ref="J134:J136"/>
    <mergeCell ref="K134:K136"/>
    <mergeCell ref="L134:L136"/>
    <mergeCell ref="M134:M136"/>
    <mergeCell ref="N134:N136"/>
    <mergeCell ref="O134:O136"/>
    <mergeCell ref="A134:A136"/>
    <mergeCell ref="B134:B136"/>
    <mergeCell ref="C134:C136"/>
    <mergeCell ref="G134:G136"/>
    <mergeCell ref="H134:H136"/>
    <mergeCell ref="I134:I136"/>
    <mergeCell ref="U137:U139"/>
    <mergeCell ref="V137:V139"/>
    <mergeCell ref="W137:W139"/>
    <mergeCell ref="X137:X139"/>
    <mergeCell ref="Y137:Y139"/>
    <mergeCell ref="Z137:Z139"/>
    <mergeCell ref="O137:O139"/>
    <mergeCell ref="P137:P139"/>
    <mergeCell ref="Q137:Q139"/>
    <mergeCell ref="R137:R139"/>
    <mergeCell ref="S137:S139"/>
    <mergeCell ref="T137:T139"/>
    <mergeCell ref="I137:I139"/>
    <mergeCell ref="J137:J139"/>
    <mergeCell ref="K137:K139"/>
    <mergeCell ref="L137:L139"/>
    <mergeCell ref="M137:M139"/>
    <mergeCell ref="N137:N139"/>
    <mergeCell ref="V140:V142"/>
    <mergeCell ref="W140:W142"/>
    <mergeCell ref="X140:X142"/>
    <mergeCell ref="Y140:Y142"/>
    <mergeCell ref="Z140:Z142"/>
    <mergeCell ref="A143:A145"/>
    <mergeCell ref="B143:B145"/>
    <mergeCell ref="C143:C145"/>
    <mergeCell ref="G143:G145"/>
    <mergeCell ref="H143:H145"/>
    <mergeCell ref="P140:P142"/>
    <mergeCell ref="Q140:Q142"/>
    <mergeCell ref="R140:R142"/>
    <mergeCell ref="S140:S142"/>
    <mergeCell ref="T140:T142"/>
    <mergeCell ref="U140:U142"/>
    <mergeCell ref="J140:J142"/>
    <mergeCell ref="K140:K142"/>
    <mergeCell ref="L140:L142"/>
    <mergeCell ref="M140:M142"/>
    <mergeCell ref="N140:N142"/>
    <mergeCell ref="O140:O142"/>
    <mergeCell ref="A140:A142"/>
    <mergeCell ref="B140:B142"/>
    <mergeCell ref="C140:C142"/>
    <mergeCell ref="G140:G142"/>
    <mergeCell ref="H140:H142"/>
    <mergeCell ref="I140:I142"/>
    <mergeCell ref="U143:U145"/>
    <mergeCell ref="V143:V145"/>
    <mergeCell ref="W143:W145"/>
    <mergeCell ref="X143:X145"/>
    <mergeCell ref="Y143:Y145"/>
    <mergeCell ref="Z143:Z145"/>
    <mergeCell ref="O143:O145"/>
    <mergeCell ref="P143:P145"/>
    <mergeCell ref="Q143:Q145"/>
    <mergeCell ref="R143:R145"/>
    <mergeCell ref="S143:S145"/>
    <mergeCell ref="T143:T145"/>
    <mergeCell ref="I143:I145"/>
    <mergeCell ref="J143:J145"/>
    <mergeCell ref="K143:K145"/>
    <mergeCell ref="L143:L145"/>
    <mergeCell ref="M143:M145"/>
    <mergeCell ref="N143:N145"/>
    <mergeCell ref="V146:V148"/>
    <mergeCell ref="W146:W148"/>
    <mergeCell ref="X146:X148"/>
    <mergeCell ref="Y146:Y148"/>
    <mergeCell ref="Z146:Z148"/>
    <mergeCell ref="A149:A151"/>
    <mergeCell ref="B149:B151"/>
    <mergeCell ref="C149:C151"/>
    <mergeCell ref="G149:G151"/>
    <mergeCell ref="H149:H151"/>
    <mergeCell ref="P146:P148"/>
    <mergeCell ref="Q146:Q148"/>
    <mergeCell ref="R146:R148"/>
    <mergeCell ref="S146:S148"/>
    <mergeCell ref="T146:T148"/>
    <mergeCell ref="U146:U148"/>
    <mergeCell ref="J146:J148"/>
    <mergeCell ref="K146:K148"/>
    <mergeCell ref="L146:L148"/>
    <mergeCell ref="M146:M148"/>
    <mergeCell ref="N146:N148"/>
    <mergeCell ref="O146:O148"/>
    <mergeCell ref="A146:A148"/>
    <mergeCell ref="B146:B148"/>
    <mergeCell ref="C146:C148"/>
    <mergeCell ref="G146:G148"/>
    <mergeCell ref="H146:H148"/>
    <mergeCell ref="I146:I148"/>
    <mergeCell ref="U149:U151"/>
    <mergeCell ref="V149:V151"/>
    <mergeCell ref="W149:W151"/>
    <mergeCell ref="X149:X151"/>
    <mergeCell ref="Y149:Y151"/>
    <mergeCell ref="Z149:Z151"/>
    <mergeCell ref="O149:O151"/>
    <mergeCell ref="P149:P151"/>
    <mergeCell ref="Q149:Q151"/>
    <mergeCell ref="R149:R151"/>
    <mergeCell ref="S149:S151"/>
    <mergeCell ref="T149:T151"/>
    <mergeCell ref="I149:I151"/>
    <mergeCell ref="J149:J151"/>
    <mergeCell ref="K149:K151"/>
    <mergeCell ref="L149:L151"/>
    <mergeCell ref="M149:M151"/>
    <mergeCell ref="N149:N151"/>
    <mergeCell ref="V152:V154"/>
    <mergeCell ref="W152:W154"/>
    <mergeCell ref="X152:X154"/>
    <mergeCell ref="Y152:Y154"/>
    <mergeCell ref="Z152:Z154"/>
    <mergeCell ref="A155:A157"/>
    <mergeCell ref="B155:B157"/>
    <mergeCell ref="C155:C157"/>
    <mergeCell ref="G155:G157"/>
    <mergeCell ref="H155:H157"/>
    <mergeCell ref="P152:P154"/>
    <mergeCell ref="Q152:Q154"/>
    <mergeCell ref="R152:R154"/>
    <mergeCell ref="S152:S154"/>
    <mergeCell ref="T152:T154"/>
    <mergeCell ref="U152:U154"/>
    <mergeCell ref="J152:J154"/>
    <mergeCell ref="K152:K154"/>
    <mergeCell ref="L152:L154"/>
    <mergeCell ref="M152:M154"/>
    <mergeCell ref="N152:N154"/>
    <mergeCell ref="O152:O154"/>
    <mergeCell ref="A152:A154"/>
    <mergeCell ref="B152:B154"/>
    <mergeCell ref="C152:C154"/>
    <mergeCell ref="G152:G154"/>
    <mergeCell ref="H152:H154"/>
    <mergeCell ref="I152:I154"/>
    <mergeCell ref="U155:U157"/>
    <mergeCell ref="V155:V157"/>
    <mergeCell ref="W155:W157"/>
    <mergeCell ref="X155:X157"/>
    <mergeCell ref="Y155:Y157"/>
    <mergeCell ref="Z155:Z157"/>
    <mergeCell ref="O155:O157"/>
    <mergeCell ref="P155:P157"/>
    <mergeCell ref="Q155:Q157"/>
    <mergeCell ref="R155:R157"/>
    <mergeCell ref="S155:S157"/>
    <mergeCell ref="T155:T157"/>
    <mergeCell ref="I155:I157"/>
    <mergeCell ref="J155:J157"/>
    <mergeCell ref="K155:K157"/>
    <mergeCell ref="L155:L157"/>
    <mergeCell ref="M155:M157"/>
    <mergeCell ref="N155:N157"/>
    <mergeCell ref="Z158:Z160"/>
    <mergeCell ref="A161:A163"/>
    <mergeCell ref="B161:B163"/>
    <mergeCell ref="C161:C163"/>
    <mergeCell ref="G161:G163"/>
    <mergeCell ref="H161:H163"/>
    <mergeCell ref="P158:P160"/>
    <mergeCell ref="Q158:Q160"/>
    <mergeCell ref="R158:R160"/>
    <mergeCell ref="S158:S160"/>
    <mergeCell ref="T158:T160"/>
    <mergeCell ref="U158:U160"/>
    <mergeCell ref="J158:J160"/>
    <mergeCell ref="K158:K160"/>
    <mergeCell ref="L158:L160"/>
    <mergeCell ref="M158:M160"/>
    <mergeCell ref="N158:N160"/>
    <mergeCell ref="O158:O160"/>
    <mergeCell ref="A158:A160"/>
    <mergeCell ref="B158:B160"/>
    <mergeCell ref="C158:C160"/>
    <mergeCell ref="G158:G160"/>
    <mergeCell ref="H158:H160"/>
    <mergeCell ref="I158:I160"/>
    <mergeCell ref="U161:U163"/>
    <mergeCell ref="V161:V163"/>
    <mergeCell ref="W161:W163"/>
    <mergeCell ref="X161:X163"/>
    <mergeCell ref="D161:D163"/>
    <mergeCell ref="O161:O163"/>
    <mergeCell ref="P161:P163"/>
    <mergeCell ref="Q161:Q163"/>
    <mergeCell ref="R161:R163"/>
    <mergeCell ref="S161:S163"/>
    <mergeCell ref="T161:T163"/>
    <mergeCell ref="I161:I163"/>
    <mergeCell ref="J161:J163"/>
    <mergeCell ref="K161:K163"/>
    <mergeCell ref="L161:L163"/>
    <mergeCell ref="M161:M163"/>
    <mergeCell ref="N161:N163"/>
    <mergeCell ref="A167:A169"/>
    <mergeCell ref="B167:B169"/>
    <mergeCell ref="C167:C169"/>
    <mergeCell ref="G167:G169"/>
    <mergeCell ref="H167:H169"/>
    <mergeCell ref="P164:P166"/>
    <mergeCell ref="Q164:Q166"/>
    <mergeCell ref="R164:R166"/>
    <mergeCell ref="S164:S166"/>
    <mergeCell ref="T164:T166"/>
    <mergeCell ref="J164:J166"/>
    <mergeCell ref="K164:K166"/>
    <mergeCell ref="L164:L166"/>
    <mergeCell ref="M164:M166"/>
    <mergeCell ref="N164:N166"/>
    <mergeCell ref="O164:O166"/>
    <mergeCell ref="A164:A166"/>
    <mergeCell ref="D164:D166"/>
    <mergeCell ref="D167:D169"/>
    <mergeCell ref="B164:B166"/>
    <mergeCell ref="C164:C166"/>
    <mergeCell ref="G164:G166"/>
    <mergeCell ref="H164:H166"/>
    <mergeCell ref="I164:I166"/>
    <mergeCell ref="U167:U169"/>
    <mergeCell ref="V167:V169"/>
    <mergeCell ref="W167:W169"/>
    <mergeCell ref="X167:X169"/>
    <mergeCell ref="Y167:Y169"/>
    <mergeCell ref="Z167:Z169"/>
    <mergeCell ref="O167:O169"/>
    <mergeCell ref="P167:P169"/>
    <mergeCell ref="Q167:Q169"/>
    <mergeCell ref="R167:R169"/>
    <mergeCell ref="S167:S169"/>
    <mergeCell ref="T167:T169"/>
    <mergeCell ref="I167:I169"/>
    <mergeCell ref="J167:J169"/>
    <mergeCell ref="K167:K169"/>
    <mergeCell ref="L167:L169"/>
    <mergeCell ref="M167:M169"/>
    <mergeCell ref="N167:N169"/>
    <mergeCell ref="U164:U166"/>
    <mergeCell ref="A173:A175"/>
    <mergeCell ref="B173:B175"/>
    <mergeCell ref="C173:C175"/>
    <mergeCell ref="G173:G175"/>
    <mergeCell ref="H173:H175"/>
    <mergeCell ref="P170:P172"/>
    <mergeCell ref="Q170:Q172"/>
    <mergeCell ref="R170:R172"/>
    <mergeCell ref="S170:S172"/>
    <mergeCell ref="T170:T172"/>
    <mergeCell ref="U170:U172"/>
    <mergeCell ref="J170:J172"/>
    <mergeCell ref="K170:K172"/>
    <mergeCell ref="L170:L172"/>
    <mergeCell ref="M170:M172"/>
    <mergeCell ref="N170:N172"/>
    <mergeCell ref="O170:O172"/>
    <mergeCell ref="A170:A172"/>
    <mergeCell ref="B170:B172"/>
    <mergeCell ref="C170:C172"/>
    <mergeCell ref="G170:G172"/>
    <mergeCell ref="H170:H172"/>
    <mergeCell ref="I170:I172"/>
    <mergeCell ref="U173:U175"/>
    <mergeCell ref="D170:D172"/>
    <mergeCell ref="D173:D175"/>
    <mergeCell ref="U179:U181"/>
    <mergeCell ref="V173:V175"/>
    <mergeCell ref="W173:W175"/>
    <mergeCell ref="X173:X175"/>
    <mergeCell ref="Y173:Y175"/>
    <mergeCell ref="Z173:Z175"/>
    <mergeCell ref="O173:O175"/>
    <mergeCell ref="P173:P175"/>
    <mergeCell ref="Q173:Q175"/>
    <mergeCell ref="R173:R175"/>
    <mergeCell ref="S173:S175"/>
    <mergeCell ref="T173:T175"/>
    <mergeCell ref="I173:I175"/>
    <mergeCell ref="J173:J175"/>
    <mergeCell ref="K173:K175"/>
    <mergeCell ref="L173:L175"/>
    <mergeCell ref="M173:M175"/>
    <mergeCell ref="N173:N175"/>
    <mergeCell ref="P176:P178"/>
    <mergeCell ref="Q176:Q178"/>
    <mergeCell ref="R176:R178"/>
    <mergeCell ref="S176:S178"/>
    <mergeCell ref="T176:T178"/>
    <mergeCell ref="U176:U178"/>
    <mergeCell ref="J176:J178"/>
    <mergeCell ref="K176:K178"/>
    <mergeCell ref="L176:L178"/>
    <mergeCell ref="M176:M178"/>
    <mergeCell ref="N176:N178"/>
    <mergeCell ref="O176:O178"/>
    <mergeCell ref="A176:A178"/>
    <mergeCell ref="B176:B178"/>
    <mergeCell ref="C176:C178"/>
    <mergeCell ref="G176:G178"/>
    <mergeCell ref="H176:H178"/>
    <mergeCell ref="I176:I178"/>
    <mergeCell ref="D176:D178"/>
    <mergeCell ref="O179:O181"/>
    <mergeCell ref="P179:P181"/>
    <mergeCell ref="Q179:Q181"/>
    <mergeCell ref="R179:R181"/>
    <mergeCell ref="S179:S181"/>
    <mergeCell ref="T179:T181"/>
    <mergeCell ref="I179:I181"/>
    <mergeCell ref="J179:J181"/>
    <mergeCell ref="K179:K181"/>
    <mergeCell ref="L179:L181"/>
    <mergeCell ref="M179:M181"/>
    <mergeCell ref="N179:N181"/>
    <mergeCell ref="A179:A181"/>
    <mergeCell ref="B179:B181"/>
    <mergeCell ref="C179:C181"/>
    <mergeCell ref="G179:G181"/>
    <mergeCell ref="H179:H181"/>
    <mergeCell ref="D179:D181"/>
    <mergeCell ref="P182:P184"/>
    <mergeCell ref="Q182:Q184"/>
    <mergeCell ref="R182:R184"/>
    <mergeCell ref="S182:S184"/>
    <mergeCell ref="T182:T184"/>
    <mergeCell ref="U182:U184"/>
    <mergeCell ref="J182:J184"/>
    <mergeCell ref="K182:K184"/>
    <mergeCell ref="L182:L184"/>
    <mergeCell ref="M182:M184"/>
    <mergeCell ref="N182:N184"/>
    <mergeCell ref="O182:O184"/>
    <mergeCell ref="A182:A184"/>
    <mergeCell ref="B182:B184"/>
    <mergeCell ref="C182:C184"/>
    <mergeCell ref="G182:G184"/>
    <mergeCell ref="H182:H184"/>
    <mergeCell ref="I182:I184"/>
    <mergeCell ref="D182:D184"/>
    <mergeCell ref="Z3:AA3"/>
    <mergeCell ref="V182:V184"/>
    <mergeCell ref="W182:W184"/>
    <mergeCell ref="X182:X184"/>
    <mergeCell ref="Y182:Y184"/>
    <mergeCell ref="Z182:Z184"/>
    <mergeCell ref="V176:V178"/>
    <mergeCell ref="W176:W178"/>
    <mergeCell ref="X176:X178"/>
    <mergeCell ref="Y176:Y178"/>
    <mergeCell ref="Z176:Z178"/>
    <mergeCell ref="V170:V172"/>
    <mergeCell ref="W170:W172"/>
    <mergeCell ref="X170:X172"/>
    <mergeCell ref="Y170:Y172"/>
    <mergeCell ref="Z170:Z172"/>
    <mergeCell ref="V164:V166"/>
    <mergeCell ref="W164:W166"/>
    <mergeCell ref="X164:X166"/>
    <mergeCell ref="Y164:Y166"/>
    <mergeCell ref="Z164:Z166"/>
    <mergeCell ref="V179:V181"/>
    <mergeCell ref="W179:W181"/>
    <mergeCell ref="X179:X181"/>
    <mergeCell ref="Y179:Y181"/>
    <mergeCell ref="Z179:Z181"/>
    <mergeCell ref="Y161:Y163"/>
    <mergeCell ref="Z161:Z163"/>
    <mergeCell ref="V158:V160"/>
    <mergeCell ref="W158:W160"/>
    <mergeCell ref="X158:X160"/>
    <mergeCell ref="Y158:Y160"/>
  </mergeCells>
  <phoneticPr fontId="3"/>
  <conditionalFormatting sqref="P2:Q2">
    <cfRule type="expression" dxfId="1" priority="2">
      <formula>$P$2=""</formula>
    </cfRule>
  </conditionalFormatting>
  <conditionalFormatting sqref="U2:V2">
    <cfRule type="expression" dxfId="0" priority="1">
      <formula>$U$2=""</formula>
    </cfRule>
  </conditionalFormatting>
  <dataValidations count="5">
    <dataValidation type="list" allowBlank="1" showInputMessage="1" showErrorMessage="1" sqref="P5:Y184" xr:uid="{00000000-0002-0000-0600-000000000000}">
      <formula1>"有"</formula1>
    </dataValidation>
    <dataValidation type="list" errorStyle="warning" allowBlank="1" showInputMessage="1" showErrorMessage="1" error="選択項目以外の入力がされています。" sqref="Z5:Z184" xr:uid="{00000000-0002-0000-0600-000003000000}">
      <formula1>$AF$6:$AF$18</formula1>
    </dataValidation>
    <dataValidation type="list" allowBlank="1" showInputMessage="1" showErrorMessage="1" sqref="D8:D184" xr:uid="{C78C7C99-C61D-496E-A511-A2686463D766}">
      <formula1>"0歳児担任,1歳児担任,2歳児担任,3歳児担任,4歳児担任,5歳児担任,一時保育担当,子育て広場専任職員,幼稚園型一時預り専任,フリー,その他,　,"</formula1>
    </dataValidation>
    <dataValidation type="list" allowBlank="1" showInputMessage="1" showErrorMessage="1" sqref="D5:D7" xr:uid="{95CF3741-B682-4DD3-B0DC-CB010888091C}">
      <formula1>"0歳児担任,1歳児担任,2歳児担任,3歳児担任,4歳児担任,5歳児担任,一時保育担当,幼稚園型一時預り専任,子育て広場専任職員,フリー,その他,　,"</formula1>
    </dataValidation>
    <dataValidation type="list" errorStyle="warning" allowBlank="1" showInputMessage="1" showErrorMessage="1" error="選択項目以外の入力がされています。" sqref="C5:C184" xr:uid="{00000000-0002-0000-0600-000002000000}">
      <formula1>$AD$6:$AD$30</formula1>
    </dataValidation>
  </dataValidations>
  <printOptions horizontalCentered="1"/>
  <pageMargins left="0.31496062992125984" right="0.31496062992125984" top="0.55118110236220474" bottom="0.35433070866141736" header="0.31496062992125984" footer="0.31496062992125984"/>
  <pageSetup paperSize="9" scale="77" fitToHeight="0" orientation="landscape" r:id="rId1"/>
  <rowBreaks count="1" manualBreakCount="1">
    <brk id="49" max="26" man="1"/>
  </rowBreaks>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9">
    <pageSetUpPr fitToPage="1"/>
  </sheetPr>
  <dimension ref="A1:AJ184"/>
  <sheetViews>
    <sheetView view="pageBreakPreview" zoomScale="85" zoomScaleNormal="100" zoomScaleSheetLayoutView="85" workbookViewId="0">
      <selection activeCell="Z11" sqref="Z11:Z13"/>
    </sheetView>
  </sheetViews>
  <sheetFormatPr defaultColWidth="9" defaultRowHeight="13.2"/>
  <cols>
    <col min="1" max="1" width="3.21875" style="11" bestFit="1" customWidth="1"/>
    <col min="2" max="2" width="14.44140625" style="11" customWidth="1"/>
    <col min="3" max="3" width="11" style="11" customWidth="1"/>
    <col min="4" max="4" width="10.77734375" style="11" customWidth="1"/>
    <col min="5" max="5" width="11" style="11" customWidth="1"/>
    <col min="6" max="6" width="9.33203125" style="11" customWidth="1"/>
    <col min="7" max="7" width="15" style="11" customWidth="1"/>
    <col min="8" max="8" width="10.33203125" style="11" customWidth="1"/>
    <col min="9" max="9" width="8.33203125" style="11" customWidth="1"/>
    <col min="10" max="10" width="4.44140625" style="11" customWidth="1"/>
    <col min="11" max="11" width="4.77734375" style="11" customWidth="1"/>
    <col min="12" max="12" width="4.33203125" style="11" customWidth="1"/>
    <col min="13" max="13" width="4.77734375" style="11" customWidth="1"/>
    <col min="14" max="14" width="4.33203125" style="11" customWidth="1"/>
    <col min="15" max="15" width="4.77734375" style="11" customWidth="1"/>
    <col min="16" max="17" width="3.6640625" style="11" customWidth="1"/>
    <col min="18" max="18" width="12" style="11" customWidth="1"/>
    <col min="19" max="19" width="2.88671875" style="11" bestFit="1" customWidth="1"/>
    <col min="20" max="27" width="4.44140625" style="12" customWidth="1"/>
    <col min="28" max="29" width="4.44140625" style="11" customWidth="1"/>
    <col min="30" max="30" width="9.109375" style="11" customWidth="1"/>
    <col min="31" max="31" width="10.44140625" style="11" customWidth="1"/>
    <col min="32" max="36" width="9" style="11" hidden="1" customWidth="1"/>
    <col min="37" max="16384" width="9" style="11"/>
  </cols>
  <sheetData>
    <row r="1" spans="1:36" ht="18" customHeight="1">
      <c r="A1" s="2406" t="s">
        <v>508</v>
      </c>
      <c r="B1" s="2406"/>
      <c r="C1" s="2406"/>
      <c r="D1" s="2406"/>
      <c r="E1" s="2406"/>
      <c r="F1" s="2406"/>
      <c r="G1" s="2406"/>
      <c r="H1" s="2407"/>
      <c r="I1" s="2407"/>
      <c r="T1" s="11"/>
      <c r="U1" s="11"/>
      <c r="V1" s="11"/>
      <c r="W1" s="11"/>
      <c r="X1" s="11"/>
      <c r="Y1" s="11"/>
      <c r="Z1" s="11"/>
      <c r="AA1" s="11"/>
      <c r="AC1" s="2447" t="s">
        <v>507</v>
      </c>
      <c r="AD1" s="2448"/>
    </row>
    <row r="2" spans="1:36" ht="18" customHeight="1">
      <c r="A2" s="11" t="s">
        <v>815</v>
      </c>
      <c r="T2" s="11"/>
      <c r="U2" s="11"/>
      <c r="V2" s="11"/>
      <c r="W2" s="11"/>
      <c r="X2" s="11"/>
      <c r="Y2" s="11"/>
      <c r="Z2" s="11"/>
      <c r="AA2" s="11"/>
    </row>
    <row r="3" spans="1:36" s="13" customFormat="1" ht="23.25" customHeight="1">
      <c r="A3" s="2401" t="s">
        <v>499</v>
      </c>
      <c r="B3" s="2401" t="s">
        <v>465</v>
      </c>
      <c r="C3" s="2401" t="s">
        <v>486</v>
      </c>
      <c r="D3" s="2404" t="s">
        <v>613</v>
      </c>
      <c r="E3" s="2405" t="s">
        <v>615</v>
      </c>
      <c r="F3" s="2405" t="s">
        <v>498</v>
      </c>
      <c r="G3" s="2405"/>
      <c r="H3" s="2405" t="s">
        <v>497</v>
      </c>
      <c r="I3" s="2402" t="s">
        <v>506</v>
      </c>
      <c r="J3" s="2401" t="s">
        <v>740</v>
      </c>
      <c r="K3" s="2401"/>
      <c r="L3" s="2401"/>
      <c r="M3" s="2401"/>
      <c r="N3" s="2441"/>
      <c r="O3" s="2441"/>
      <c r="P3" s="2401"/>
      <c r="Q3" s="2401"/>
      <c r="R3" s="2401"/>
      <c r="S3" s="2401"/>
      <c r="T3" s="2397" t="s">
        <v>494</v>
      </c>
      <c r="U3" s="2397"/>
      <c r="V3" s="2397"/>
      <c r="W3" s="2397"/>
      <c r="X3" s="2397"/>
      <c r="Y3" s="2397"/>
      <c r="Z3" s="2397"/>
      <c r="AA3" s="2397"/>
      <c r="AB3" s="2397"/>
      <c r="AC3" s="2397"/>
      <c r="AD3" s="2397" t="s">
        <v>616</v>
      </c>
      <c r="AE3" s="2397"/>
    </row>
    <row r="4" spans="1:36" s="13" customFormat="1" ht="48.75" customHeight="1" thickBot="1">
      <c r="A4" s="2401"/>
      <c r="B4" s="2401"/>
      <c r="C4" s="2401"/>
      <c r="D4" s="2404"/>
      <c r="E4" s="2405"/>
      <c r="F4" s="17" t="s">
        <v>493</v>
      </c>
      <c r="G4" s="16" t="s">
        <v>492</v>
      </c>
      <c r="H4" s="2405"/>
      <c r="I4" s="2449"/>
      <c r="J4" s="2442" t="s">
        <v>505</v>
      </c>
      <c r="K4" s="2442"/>
      <c r="L4" s="2443" t="s">
        <v>504</v>
      </c>
      <c r="M4" s="2443"/>
      <c r="N4" s="2450" t="s">
        <v>1103</v>
      </c>
      <c r="O4" s="2450"/>
      <c r="P4" s="2444" t="s">
        <v>503</v>
      </c>
      <c r="Q4" s="2445"/>
      <c r="R4" s="2445"/>
      <c r="S4" s="2446"/>
      <c r="T4" s="38" t="s">
        <v>767</v>
      </c>
      <c r="U4" s="39" t="s">
        <v>768</v>
      </c>
      <c r="V4" s="39"/>
      <c r="W4" s="39"/>
      <c r="X4" s="39"/>
      <c r="Y4" s="39"/>
      <c r="Z4" s="39"/>
      <c r="AA4" s="40"/>
      <c r="AB4" s="41"/>
      <c r="AC4" s="42"/>
      <c r="AD4" s="20" t="s">
        <v>726</v>
      </c>
      <c r="AE4" s="21" t="s">
        <v>728</v>
      </c>
    </row>
    <row r="5" spans="1:36" s="13" customFormat="1" ht="12">
      <c r="A5" s="2355">
        <v>1</v>
      </c>
      <c r="B5" s="2376" t="s">
        <v>806</v>
      </c>
      <c r="C5" s="2376" t="s">
        <v>776</v>
      </c>
      <c r="D5" s="2379"/>
      <c r="E5" s="2380" t="s">
        <v>807</v>
      </c>
      <c r="F5" s="43" t="s">
        <v>619</v>
      </c>
      <c r="G5" s="44"/>
      <c r="H5" s="2435">
        <v>44652</v>
      </c>
      <c r="I5" s="2438" t="s">
        <v>808</v>
      </c>
      <c r="J5" s="2451">
        <v>20</v>
      </c>
      <c r="K5" s="2452" t="s">
        <v>255</v>
      </c>
      <c r="L5" s="2451">
        <v>8</v>
      </c>
      <c r="M5" s="2452" t="s">
        <v>500</v>
      </c>
      <c r="N5" s="2451">
        <v>60</v>
      </c>
      <c r="O5" s="2452" t="s">
        <v>580</v>
      </c>
      <c r="P5" s="2465" t="s">
        <v>809</v>
      </c>
      <c r="Q5" s="2466"/>
      <c r="R5" s="2471">
        <v>2000000</v>
      </c>
      <c r="S5" s="2459" t="s">
        <v>400</v>
      </c>
      <c r="T5" s="2462"/>
      <c r="U5" s="2358"/>
      <c r="V5" s="2358"/>
      <c r="W5" s="2358"/>
      <c r="X5" s="2358"/>
      <c r="Y5" s="2358"/>
      <c r="Z5" s="2358"/>
      <c r="AA5" s="2358"/>
      <c r="AB5" s="2358"/>
      <c r="AC5" s="2364"/>
      <c r="AD5" s="2456"/>
      <c r="AE5" s="45" t="s">
        <v>730</v>
      </c>
      <c r="AG5" s="2355">
        <f>IF(ISERROR(VLOOKUP(C5,$AH$6:$AI$27,2,0))=TRUE,"",VLOOKUP(C5,$AH$6:$AI$27,2,0))</f>
        <v>0</v>
      </c>
      <c r="AH5" s="13" t="s">
        <v>771</v>
      </c>
    </row>
    <row r="6" spans="1:36" s="13" customFormat="1" ht="12">
      <c r="A6" s="2356"/>
      <c r="B6" s="2377"/>
      <c r="C6" s="2377"/>
      <c r="D6" s="2377"/>
      <c r="E6" s="2381"/>
      <c r="F6" s="46" t="s">
        <v>620</v>
      </c>
      <c r="G6" s="47"/>
      <c r="H6" s="2436"/>
      <c r="I6" s="2439"/>
      <c r="J6" s="2428"/>
      <c r="K6" s="2431"/>
      <c r="L6" s="2428"/>
      <c r="M6" s="2431"/>
      <c r="N6" s="2428"/>
      <c r="O6" s="2431"/>
      <c r="P6" s="2467"/>
      <c r="Q6" s="2468"/>
      <c r="R6" s="2368"/>
      <c r="S6" s="2460"/>
      <c r="T6" s="2463"/>
      <c r="U6" s="2359"/>
      <c r="V6" s="2359"/>
      <c r="W6" s="2359"/>
      <c r="X6" s="2359"/>
      <c r="Y6" s="2359"/>
      <c r="Z6" s="2359"/>
      <c r="AA6" s="2359"/>
      <c r="AB6" s="2359"/>
      <c r="AC6" s="2365"/>
      <c r="AD6" s="2457"/>
      <c r="AE6" s="48" t="s">
        <v>581</v>
      </c>
      <c r="AG6" s="2356"/>
      <c r="AH6" s="13" t="s">
        <v>774</v>
      </c>
      <c r="AI6" s="13">
        <v>0</v>
      </c>
      <c r="AJ6" s="13" t="s">
        <v>793</v>
      </c>
    </row>
    <row r="7" spans="1:36" s="13" customFormat="1" ht="12">
      <c r="A7" s="2357"/>
      <c r="B7" s="2378"/>
      <c r="C7" s="2378"/>
      <c r="D7" s="2378"/>
      <c r="E7" s="2382"/>
      <c r="F7" s="49" t="s">
        <v>621</v>
      </c>
      <c r="G7" s="50"/>
      <c r="H7" s="2437"/>
      <c r="I7" s="2440"/>
      <c r="J7" s="2429"/>
      <c r="K7" s="2432"/>
      <c r="L7" s="2429"/>
      <c r="M7" s="2432"/>
      <c r="N7" s="2429"/>
      <c r="O7" s="2432"/>
      <c r="P7" s="2469"/>
      <c r="Q7" s="2470"/>
      <c r="R7" s="2369"/>
      <c r="S7" s="2461"/>
      <c r="T7" s="2464"/>
      <c r="U7" s="2360"/>
      <c r="V7" s="2360"/>
      <c r="W7" s="2360"/>
      <c r="X7" s="2360"/>
      <c r="Y7" s="2360"/>
      <c r="Z7" s="2360"/>
      <c r="AA7" s="2360"/>
      <c r="AB7" s="2360"/>
      <c r="AC7" s="2366"/>
      <c r="AD7" s="2458"/>
      <c r="AE7" s="51" t="s">
        <v>731</v>
      </c>
      <c r="AG7" s="2357"/>
      <c r="AH7" s="13" t="s">
        <v>792</v>
      </c>
      <c r="AI7" s="13">
        <v>0</v>
      </c>
      <c r="AJ7" s="13" t="s">
        <v>794</v>
      </c>
    </row>
    <row r="8" spans="1:36" s="13" customFormat="1" ht="12">
      <c r="A8" s="2355">
        <v>2</v>
      </c>
      <c r="B8" s="2376" t="s">
        <v>810</v>
      </c>
      <c r="C8" s="2376" t="s">
        <v>932</v>
      </c>
      <c r="D8" s="2379" t="s">
        <v>833</v>
      </c>
      <c r="E8" s="2380" t="s">
        <v>811</v>
      </c>
      <c r="F8" s="43" t="s">
        <v>619</v>
      </c>
      <c r="G8" s="44" t="s">
        <v>769</v>
      </c>
      <c r="H8" s="2435">
        <v>44652</v>
      </c>
      <c r="I8" s="2453" t="s">
        <v>808</v>
      </c>
      <c r="J8" s="2454">
        <v>20</v>
      </c>
      <c r="K8" s="2455" t="s">
        <v>255</v>
      </c>
      <c r="L8" s="2454">
        <v>8</v>
      </c>
      <c r="M8" s="2455" t="s">
        <v>500</v>
      </c>
      <c r="N8" s="2427">
        <v>60</v>
      </c>
      <c r="O8" s="2430" t="s">
        <v>580</v>
      </c>
      <c r="P8" s="2472" t="s">
        <v>812</v>
      </c>
      <c r="Q8" s="2473"/>
      <c r="R8" s="2367">
        <v>1200</v>
      </c>
      <c r="S8" s="2474" t="s">
        <v>400</v>
      </c>
      <c r="T8" s="2462" t="s">
        <v>770</v>
      </c>
      <c r="U8" s="2358" t="s">
        <v>770</v>
      </c>
      <c r="V8" s="2358"/>
      <c r="W8" s="2358"/>
      <c r="X8" s="2358"/>
      <c r="Y8" s="2358"/>
      <c r="Z8" s="2358"/>
      <c r="AA8" s="2358"/>
      <c r="AB8" s="2358"/>
      <c r="AC8" s="2364"/>
      <c r="AD8" s="2456"/>
      <c r="AE8" s="45" t="s">
        <v>730</v>
      </c>
      <c r="AG8" s="2355">
        <f t="shared" ref="AG8" si="0">IF(ISERROR(VLOOKUP(C8,$AH$6:$AI$27,2,0))=TRUE,"",VLOOKUP(C8,$AH$6:$AI$27,2,0))</f>
        <v>1</v>
      </c>
      <c r="AH8" s="13" t="s">
        <v>775</v>
      </c>
      <c r="AI8" s="13">
        <v>1</v>
      </c>
      <c r="AJ8" s="13" t="s">
        <v>795</v>
      </c>
    </row>
    <row r="9" spans="1:36" s="13" customFormat="1" ht="12">
      <c r="A9" s="2356"/>
      <c r="B9" s="2377"/>
      <c r="C9" s="2377"/>
      <c r="D9" s="2377"/>
      <c r="E9" s="2381"/>
      <c r="F9" s="46" t="s">
        <v>620</v>
      </c>
      <c r="G9" s="47" t="s">
        <v>831</v>
      </c>
      <c r="H9" s="2436"/>
      <c r="I9" s="2439"/>
      <c r="J9" s="2428"/>
      <c r="K9" s="2431"/>
      <c r="L9" s="2428"/>
      <c r="M9" s="2431"/>
      <c r="N9" s="2428"/>
      <c r="O9" s="2431"/>
      <c r="P9" s="2467"/>
      <c r="Q9" s="2468"/>
      <c r="R9" s="2368"/>
      <c r="S9" s="2460"/>
      <c r="T9" s="2463"/>
      <c r="U9" s="2359"/>
      <c r="V9" s="2359"/>
      <c r="W9" s="2359"/>
      <c r="X9" s="2359"/>
      <c r="Y9" s="2359"/>
      <c r="Z9" s="2359"/>
      <c r="AA9" s="2359"/>
      <c r="AB9" s="2359"/>
      <c r="AC9" s="2365"/>
      <c r="AD9" s="2457"/>
      <c r="AE9" s="48" t="s">
        <v>581</v>
      </c>
      <c r="AG9" s="2356"/>
      <c r="AH9" s="13" t="s">
        <v>776</v>
      </c>
      <c r="AI9" s="13">
        <v>0</v>
      </c>
      <c r="AJ9" s="13" t="s">
        <v>796</v>
      </c>
    </row>
    <row r="10" spans="1:36" s="13" customFormat="1" ht="12">
      <c r="A10" s="2357"/>
      <c r="B10" s="2378"/>
      <c r="C10" s="2378"/>
      <c r="D10" s="2378"/>
      <c r="E10" s="2382"/>
      <c r="F10" s="49" t="s">
        <v>621</v>
      </c>
      <c r="G10" s="50"/>
      <c r="H10" s="2437"/>
      <c r="I10" s="2440"/>
      <c r="J10" s="2429"/>
      <c r="K10" s="2432"/>
      <c r="L10" s="2429"/>
      <c r="M10" s="2432"/>
      <c r="N10" s="2429"/>
      <c r="O10" s="2432"/>
      <c r="P10" s="2469"/>
      <c r="Q10" s="2470"/>
      <c r="R10" s="2369"/>
      <c r="S10" s="2461"/>
      <c r="T10" s="2464"/>
      <c r="U10" s="2360"/>
      <c r="V10" s="2360"/>
      <c r="W10" s="2360"/>
      <c r="X10" s="2360"/>
      <c r="Y10" s="2360"/>
      <c r="Z10" s="2360"/>
      <c r="AA10" s="2360"/>
      <c r="AB10" s="2360"/>
      <c r="AC10" s="2366"/>
      <c r="AD10" s="2458"/>
      <c r="AE10" s="51" t="s">
        <v>731</v>
      </c>
      <c r="AG10" s="2357"/>
      <c r="AH10" s="13" t="s">
        <v>777</v>
      </c>
      <c r="AI10" s="13">
        <v>1</v>
      </c>
      <c r="AJ10" s="13" t="s">
        <v>797</v>
      </c>
    </row>
    <row r="11" spans="1:36" s="13" customFormat="1" ht="12">
      <c r="A11" s="2355">
        <v>3</v>
      </c>
      <c r="B11" s="2376" t="s">
        <v>834</v>
      </c>
      <c r="C11" s="2376" t="s">
        <v>932</v>
      </c>
      <c r="D11" s="2379" t="s">
        <v>1096</v>
      </c>
      <c r="E11" s="2380" t="s">
        <v>813</v>
      </c>
      <c r="F11" s="43" t="s">
        <v>619</v>
      </c>
      <c r="G11" s="44" t="s">
        <v>769</v>
      </c>
      <c r="H11" s="2435">
        <v>45017</v>
      </c>
      <c r="I11" s="2453" t="s">
        <v>808</v>
      </c>
      <c r="J11" s="2454">
        <v>10</v>
      </c>
      <c r="K11" s="2455" t="s">
        <v>255</v>
      </c>
      <c r="L11" s="2454">
        <v>5</v>
      </c>
      <c r="M11" s="2455" t="s">
        <v>500</v>
      </c>
      <c r="N11" s="2427">
        <v>0</v>
      </c>
      <c r="O11" s="2430" t="s">
        <v>580</v>
      </c>
      <c r="P11" s="2472" t="s">
        <v>812</v>
      </c>
      <c r="Q11" s="2473"/>
      <c r="R11" s="2367">
        <v>1200</v>
      </c>
      <c r="S11" s="2474" t="s">
        <v>400</v>
      </c>
      <c r="T11" s="2462" t="s">
        <v>770</v>
      </c>
      <c r="U11" s="2358" t="s">
        <v>770</v>
      </c>
      <c r="V11" s="2358"/>
      <c r="W11" s="2358"/>
      <c r="X11" s="2358"/>
      <c r="Y11" s="2358"/>
      <c r="Z11" s="2358"/>
      <c r="AA11" s="2358"/>
      <c r="AB11" s="2358"/>
      <c r="AC11" s="2364"/>
      <c r="AD11" s="2456"/>
      <c r="AE11" s="45" t="s">
        <v>730</v>
      </c>
      <c r="AG11" s="2355">
        <f t="shared" ref="AG11" si="1">IF(ISERROR(VLOOKUP(C11,$AH$6:$AI$27,2,0))=TRUE,"",VLOOKUP(C11,$AH$6:$AI$27,2,0))</f>
        <v>1</v>
      </c>
      <c r="AH11" s="13" t="s">
        <v>932</v>
      </c>
      <c r="AI11" s="13">
        <v>1</v>
      </c>
      <c r="AJ11" s="13" t="s">
        <v>798</v>
      </c>
    </row>
    <row r="12" spans="1:36" s="13" customFormat="1" ht="12">
      <c r="A12" s="2356"/>
      <c r="B12" s="2377"/>
      <c r="C12" s="2377"/>
      <c r="D12" s="2377"/>
      <c r="E12" s="2381"/>
      <c r="F12" s="46" t="s">
        <v>620</v>
      </c>
      <c r="G12" s="47" t="s">
        <v>831</v>
      </c>
      <c r="H12" s="2436"/>
      <c r="I12" s="2439"/>
      <c r="J12" s="2428"/>
      <c r="K12" s="2431"/>
      <c r="L12" s="2428"/>
      <c r="M12" s="2431"/>
      <c r="N12" s="2428"/>
      <c r="O12" s="2431"/>
      <c r="P12" s="2467"/>
      <c r="Q12" s="2468"/>
      <c r="R12" s="2368"/>
      <c r="S12" s="2460"/>
      <c r="T12" s="2463"/>
      <c r="U12" s="2359"/>
      <c r="V12" s="2359"/>
      <c r="W12" s="2359"/>
      <c r="X12" s="2359"/>
      <c r="Y12" s="2359"/>
      <c r="Z12" s="2359"/>
      <c r="AA12" s="2359"/>
      <c r="AB12" s="2359"/>
      <c r="AC12" s="2365"/>
      <c r="AD12" s="2457"/>
      <c r="AE12" s="48" t="s">
        <v>581</v>
      </c>
      <c r="AG12" s="2356"/>
      <c r="AH12" s="13" t="s">
        <v>778</v>
      </c>
      <c r="AI12" s="13">
        <v>0</v>
      </c>
      <c r="AJ12" s="13" t="s">
        <v>799</v>
      </c>
    </row>
    <row r="13" spans="1:36" s="13" customFormat="1" ht="12.6" thickBot="1">
      <c r="A13" s="2357"/>
      <c r="B13" s="2378"/>
      <c r="C13" s="2378"/>
      <c r="D13" s="2378"/>
      <c r="E13" s="2381"/>
      <c r="F13" s="49" t="s">
        <v>621</v>
      </c>
      <c r="G13" s="50"/>
      <c r="H13" s="2437"/>
      <c r="I13" s="2440"/>
      <c r="J13" s="2429"/>
      <c r="K13" s="2432"/>
      <c r="L13" s="2429"/>
      <c r="M13" s="2432"/>
      <c r="N13" s="2429"/>
      <c r="O13" s="2432"/>
      <c r="P13" s="2469"/>
      <c r="Q13" s="2470"/>
      <c r="R13" s="2369"/>
      <c r="S13" s="2461"/>
      <c r="T13" s="2464"/>
      <c r="U13" s="2360"/>
      <c r="V13" s="2360"/>
      <c r="W13" s="2360"/>
      <c r="X13" s="2360"/>
      <c r="Y13" s="2360"/>
      <c r="Z13" s="2360"/>
      <c r="AA13" s="2360"/>
      <c r="AB13" s="2360"/>
      <c r="AC13" s="2366"/>
      <c r="AD13" s="2458"/>
      <c r="AE13" s="51" t="s">
        <v>731</v>
      </c>
      <c r="AG13" s="2357"/>
      <c r="AH13" s="13" t="s">
        <v>779</v>
      </c>
      <c r="AI13" s="13">
        <v>0</v>
      </c>
      <c r="AJ13" s="13" t="s">
        <v>800</v>
      </c>
    </row>
    <row r="14" spans="1:36" s="13" customFormat="1" ht="12">
      <c r="A14" s="2355">
        <v>4</v>
      </c>
      <c r="B14" s="2376" t="s">
        <v>835</v>
      </c>
      <c r="C14" s="2481" t="s">
        <v>932</v>
      </c>
      <c r="D14" s="2379" t="s">
        <v>1096</v>
      </c>
      <c r="E14" s="2484" t="s">
        <v>814</v>
      </c>
      <c r="F14" s="52" t="s">
        <v>619</v>
      </c>
      <c r="G14" s="44" t="s">
        <v>769</v>
      </c>
      <c r="H14" s="2435">
        <v>45748</v>
      </c>
      <c r="I14" s="2453" t="s">
        <v>808</v>
      </c>
      <c r="J14" s="2454">
        <v>5</v>
      </c>
      <c r="K14" s="2455" t="s">
        <v>255</v>
      </c>
      <c r="L14" s="2454">
        <v>5</v>
      </c>
      <c r="M14" s="2455" t="s">
        <v>500</v>
      </c>
      <c r="N14" s="2427">
        <v>0</v>
      </c>
      <c r="O14" s="2430" t="s">
        <v>580</v>
      </c>
      <c r="P14" s="2472" t="s">
        <v>172</v>
      </c>
      <c r="Q14" s="2473"/>
      <c r="R14" s="2367"/>
      <c r="S14" s="2474" t="s">
        <v>400</v>
      </c>
      <c r="T14" s="2462"/>
      <c r="U14" s="2358"/>
      <c r="V14" s="2358"/>
      <c r="W14" s="2358"/>
      <c r="X14" s="2358"/>
      <c r="Y14" s="2358"/>
      <c r="Z14" s="2358"/>
      <c r="AA14" s="2358"/>
      <c r="AB14" s="2358"/>
      <c r="AC14" s="2364"/>
      <c r="AD14" s="2456"/>
      <c r="AE14" s="45" t="s">
        <v>730</v>
      </c>
      <c r="AG14" s="2355">
        <f t="shared" ref="AG14" si="2">IF(ISERROR(VLOOKUP(C14,$AH$6:$AI$27,2,0))=TRUE,"",VLOOKUP(C14,$AH$6:$AI$27,2,0))</f>
        <v>1</v>
      </c>
      <c r="AH14" s="13" t="s">
        <v>780</v>
      </c>
      <c r="AI14" s="13">
        <v>0</v>
      </c>
      <c r="AJ14" s="13" t="s">
        <v>801</v>
      </c>
    </row>
    <row r="15" spans="1:36" s="13" customFormat="1" ht="12">
      <c r="A15" s="2356"/>
      <c r="B15" s="2377"/>
      <c r="C15" s="2482"/>
      <c r="D15" s="2377"/>
      <c r="E15" s="2485"/>
      <c r="F15" s="53" t="s">
        <v>620</v>
      </c>
      <c r="G15" s="47" t="s">
        <v>831</v>
      </c>
      <c r="H15" s="2436"/>
      <c r="I15" s="2439"/>
      <c r="J15" s="2428"/>
      <c r="K15" s="2431"/>
      <c r="L15" s="2428"/>
      <c r="M15" s="2431"/>
      <c r="N15" s="2428"/>
      <c r="O15" s="2431"/>
      <c r="P15" s="2467"/>
      <c r="Q15" s="2468"/>
      <c r="R15" s="2368"/>
      <c r="S15" s="2460"/>
      <c r="T15" s="2463"/>
      <c r="U15" s="2359"/>
      <c r="V15" s="2359"/>
      <c r="W15" s="2359"/>
      <c r="X15" s="2359"/>
      <c r="Y15" s="2359"/>
      <c r="Z15" s="2359"/>
      <c r="AA15" s="2359"/>
      <c r="AB15" s="2359"/>
      <c r="AC15" s="2365"/>
      <c r="AD15" s="2457"/>
      <c r="AE15" s="48" t="s">
        <v>581</v>
      </c>
      <c r="AG15" s="2356"/>
      <c r="AH15" s="13" t="s">
        <v>781</v>
      </c>
      <c r="AI15" s="13">
        <v>0</v>
      </c>
      <c r="AJ15" s="13" t="s">
        <v>802</v>
      </c>
    </row>
    <row r="16" spans="1:36" s="13" customFormat="1" ht="12.6" thickBot="1">
      <c r="A16" s="2357"/>
      <c r="B16" s="2378"/>
      <c r="C16" s="2483"/>
      <c r="D16" s="2378"/>
      <c r="E16" s="2486"/>
      <c r="F16" s="54" t="s">
        <v>621</v>
      </c>
      <c r="G16" s="50"/>
      <c r="H16" s="2437"/>
      <c r="I16" s="2487"/>
      <c r="J16" s="2433"/>
      <c r="K16" s="2434"/>
      <c r="L16" s="2433"/>
      <c r="M16" s="2434"/>
      <c r="N16" s="2433"/>
      <c r="O16" s="2434"/>
      <c r="P16" s="2477"/>
      <c r="Q16" s="2478"/>
      <c r="R16" s="2479"/>
      <c r="S16" s="2480"/>
      <c r="T16" s="2464"/>
      <c r="U16" s="2360"/>
      <c r="V16" s="2360"/>
      <c r="W16" s="2360"/>
      <c r="X16" s="2360"/>
      <c r="Y16" s="2360"/>
      <c r="Z16" s="2360"/>
      <c r="AA16" s="2360"/>
      <c r="AB16" s="2360"/>
      <c r="AC16" s="2366"/>
      <c r="AD16" s="2458"/>
      <c r="AE16" s="51" t="s">
        <v>731</v>
      </c>
      <c r="AG16" s="2357"/>
      <c r="AH16" s="13" t="s">
        <v>782</v>
      </c>
      <c r="AI16" s="13">
        <v>0</v>
      </c>
      <c r="AJ16" s="13" t="s">
        <v>803</v>
      </c>
    </row>
    <row r="17" spans="1:36" s="13" customFormat="1" ht="12">
      <c r="A17" s="2355">
        <v>5</v>
      </c>
      <c r="B17" s="2376"/>
      <c r="C17" s="2376"/>
      <c r="D17" s="2379"/>
      <c r="E17" s="2381"/>
      <c r="F17" s="43" t="s">
        <v>619</v>
      </c>
      <c r="G17" s="44"/>
      <c r="H17" s="2380"/>
      <c r="I17" s="2475" t="s">
        <v>502</v>
      </c>
      <c r="J17" s="2428"/>
      <c r="K17" s="2431" t="s">
        <v>255</v>
      </c>
      <c r="L17" s="2428"/>
      <c r="M17" s="2431" t="s">
        <v>500</v>
      </c>
      <c r="N17" s="2428"/>
      <c r="O17" s="2431" t="s">
        <v>580</v>
      </c>
      <c r="P17" s="2467" t="s">
        <v>172</v>
      </c>
      <c r="Q17" s="2468"/>
      <c r="R17" s="2368"/>
      <c r="S17" s="2488" t="s">
        <v>400</v>
      </c>
      <c r="T17" s="2361"/>
      <c r="U17" s="2358"/>
      <c r="V17" s="2358"/>
      <c r="W17" s="2358"/>
      <c r="X17" s="2358"/>
      <c r="Y17" s="2358"/>
      <c r="Z17" s="2358"/>
      <c r="AA17" s="2358"/>
      <c r="AB17" s="2358"/>
      <c r="AC17" s="2364"/>
      <c r="AD17" s="2456"/>
      <c r="AE17" s="45" t="s">
        <v>730</v>
      </c>
      <c r="AG17" s="2355" t="str">
        <f t="shared" ref="AG17" si="3">IF(ISERROR(VLOOKUP(C17,$AH$6:$AI$27,2,0))=TRUE,"",VLOOKUP(C17,$AH$6:$AI$27,2,0))</f>
        <v/>
      </c>
      <c r="AH17" s="13" t="s">
        <v>783</v>
      </c>
      <c r="AI17" s="13">
        <v>0</v>
      </c>
      <c r="AJ17" s="13" t="s">
        <v>804</v>
      </c>
    </row>
    <row r="18" spans="1:36" s="13" customFormat="1" ht="12">
      <c r="A18" s="2356"/>
      <c r="B18" s="2377"/>
      <c r="C18" s="2377"/>
      <c r="D18" s="2377"/>
      <c r="E18" s="2381"/>
      <c r="F18" s="46" t="s">
        <v>620</v>
      </c>
      <c r="G18" s="47"/>
      <c r="H18" s="2381"/>
      <c r="I18" s="2475"/>
      <c r="J18" s="2428"/>
      <c r="K18" s="2431"/>
      <c r="L18" s="2428"/>
      <c r="M18" s="2431"/>
      <c r="N18" s="2428"/>
      <c r="O18" s="2431"/>
      <c r="P18" s="2467"/>
      <c r="Q18" s="2468"/>
      <c r="R18" s="2368"/>
      <c r="S18" s="2488"/>
      <c r="T18" s="2362"/>
      <c r="U18" s="2359"/>
      <c r="V18" s="2359"/>
      <c r="W18" s="2359"/>
      <c r="X18" s="2359"/>
      <c r="Y18" s="2359"/>
      <c r="Z18" s="2359"/>
      <c r="AA18" s="2359"/>
      <c r="AB18" s="2359"/>
      <c r="AC18" s="2365"/>
      <c r="AD18" s="2457"/>
      <c r="AE18" s="48" t="s">
        <v>581</v>
      </c>
      <c r="AG18" s="2356"/>
      <c r="AH18" s="13" t="s">
        <v>784</v>
      </c>
      <c r="AI18" s="13">
        <v>0</v>
      </c>
      <c r="AJ18" s="13" t="s">
        <v>805</v>
      </c>
    </row>
    <row r="19" spans="1:36" s="13" customFormat="1">
      <c r="A19" s="2357"/>
      <c r="B19" s="2378"/>
      <c r="C19" s="2378"/>
      <c r="D19" s="2378"/>
      <c r="E19" s="2382"/>
      <c r="F19" s="49" t="s">
        <v>621</v>
      </c>
      <c r="G19" s="50"/>
      <c r="H19" s="2382"/>
      <c r="I19" s="2476"/>
      <c r="J19" s="2429"/>
      <c r="K19" s="2432"/>
      <c r="L19" s="2429"/>
      <c r="M19" s="2432"/>
      <c r="N19" s="2429"/>
      <c r="O19" s="2432"/>
      <c r="P19" s="2469"/>
      <c r="Q19" s="2470"/>
      <c r="R19" s="2369"/>
      <c r="S19" s="2489"/>
      <c r="T19" s="2363"/>
      <c r="U19" s="2360"/>
      <c r="V19" s="2360"/>
      <c r="W19" s="2360"/>
      <c r="X19" s="2360"/>
      <c r="Y19" s="2360"/>
      <c r="Z19" s="2360"/>
      <c r="AA19" s="2360"/>
      <c r="AB19" s="2360"/>
      <c r="AC19" s="2366"/>
      <c r="AD19" s="2458"/>
      <c r="AE19" s="51" t="s">
        <v>731</v>
      </c>
      <c r="AG19" s="2357"/>
      <c r="AH19" s="11" t="s">
        <v>785</v>
      </c>
      <c r="AI19" s="11">
        <v>0</v>
      </c>
    </row>
    <row r="20" spans="1:36" s="13" customFormat="1">
      <c r="A20" s="2355">
        <v>6</v>
      </c>
      <c r="B20" s="2376"/>
      <c r="C20" s="2376"/>
      <c r="D20" s="2379"/>
      <c r="E20" s="2380"/>
      <c r="F20" s="43" t="s">
        <v>619</v>
      </c>
      <c r="G20" s="44"/>
      <c r="H20" s="2380"/>
      <c r="I20" s="2490" t="s">
        <v>502</v>
      </c>
      <c r="J20" s="2454"/>
      <c r="K20" s="2455" t="s">
        <v>255</v>
      </c>
      <c r="L20" s="2454"/>
      <c r="M20" s="2455" t="s">
        <v>500</v>
      </c>
      <c r="N20" s="2427"/>
      <c r="O20" s="2430" t="s">
        <v>580</v>
      </c>
      <c r="P20" s="2472" t="s">
        <v>172</v>
      </c>
      <c r="Q20" s="2473"/>
      <c r="R20" s="2367"/>
      <c r="S20" s="2491" t="s">
        <v>400</v>
      </c>
      <c r="T20" s="2361"/>
      <c r="U20" s="2358"/>
      <c r="V20" s="2358"/>
      <c r="W20" s="2358"/>
      <c r="X20" s="2358"/>
      <c r="Y20" s="2358"/>
      <c r="Z20" s="2358"/>
      <c r="AA20" s="2358"/>
      <c r="AB20" s="2358"/>
      <c r="AC20" s="2364"/>
      <c r="AD20" s="2456"/>
      <c r="AE20" s="45" t="s">
        <v>730</v>
      </c>
      <c r="AG20" s="2355" t="str">
        <f t="shared" ref="AG20" si="4">IF(ISERROR(VLOOKUP(C20,$AH$6:$AI$27,2,0))=TRUE,"",VLOOKUP(C20,$AH$6:$AI$27,2,0))</f>
        <v/>
      </c>
      <c r="AH20" s="11" t="s">
        <v>786</v>
      </c>
      <c r="AI20" s="11">
        <v>0</v>
      </c>
    </row>
    <row r="21" spans="1:36" s="13" customFormat="1">
      <c r="A21" s="2356"/>
      <c r="B21" s="2377"/>
      <c r="C21" s="2377"/>
      <c r="D21" s="2377"/>
      <c r="E21" s="2381"/>
      <c r="F21" s="46" t="s">
        <v>620</v>
      </c>
      <c r="G21" s="47"/>
      <c r="H21" s="2381"/>
      <c r="I21" s="2475"/>
      <c r="J21" s="2428"/>
      <c r="K21" s="2431"/>
      <c r="L21" s="2428"/>
      <c r="M21" s="2431"/>
      <c r="N21" s="2428"/>
      <c r="O21" s="2431"/>
      <c r="P21" s="2467"/>
      <c r="Q21" s="2468"/>
      <c r="R21" s="2368"/>
      <c r="S21" s="2488"/>
      <c r="T21" s="2362"/>
      <c r="U21" s="2359"/>
      <c r="V21" s="2359"/>
      <c r="W21" s="2359"/>
      <c r="X21" s="2359"/>
      <c r="Y21" s="2359"/>
      <c r="Z21" s="2359"/>
      <c r="AA21" s="2359"/>
      <c r="AB21" s="2359"/>
      <c r="AC21" s="2365"/>
      <c r="AD21" s="2457"/>
      <c r="AE21" s="48" t="s">
        <v>581</v>
      </c>
      <c r="AG21" s="2356"/>
      <c r="AH21" s="11" t="s">
        <v>787</v>
      </c>
      <c r="AI21" s="11">
        <v>0</v>
      </c>
    </row>
    <row r="22" spans="1:36" s="13" customFormat="1">
      <c r="A22" s="2357"/>
      <c r="B22" s="2378"/>
      <c r="C22" s="2378"/>
      <c r="D22" s="2378"/>
      <c r="E22" s="2382"/>
      <c r="F22" s="49" t="s">
        <v>621</v>
      </c>
      <c r="G22" s="50"/>
      <c r="H22" s="2382"/>
      <c r="I22" s="2476"/>
      <c r="J22" s="2429"/>
      <c r="K22" s="2432"/>
      <c r="L22" s="2429"/>
      <c r="M22" s="2432"/>
      <c r="N22" s="2429"/>
      <c r="O22" s="2432"/>
      <c r="P22" s="2469"/>
      <c r="Q22" s="2470"/>
      <c r="R22" s="2369"/>
      <c r="S22" s="2489"/>
      <c r="T22" s="2363"/>
      <c r="U22" s="2360"/>
      <c r="V22" s="2360"/>
      <c r="W22" s="2360"/>
      <c r="X22" s="2360"/>
      <c r="Y22" s="2360"/>
      <c r="Z22" s="2360"/>
      <c r="AA22" s="2360"/>
      <c r="AB22" s="2360"/>
      <c r="AC22" s="2366"/>
      <c r="AD22" s="2458"/>
      <c r="AE22" s="51" t="s">
        <v>731</v>
      </c>
      <c r="AG22" s="2357"/>
      <c r="AH22" s="11" t="s">
        <v>772</v>
      </c>
      <c r="AI22" s="11">
        <v>0</v>
      </c>
    </row>
    <row r="23" spans="1:36" s="13" customFormat="1">
      <c r="A23" s="2355">
        <v>7</v>
      </c>
      <c r="B23" s="2376"/>
      <c r="C23" s="2376"/>
      <c r="D23" s="2379"/>
      <c r="E23" s="2380"/>
      <c r="F23" s="43" t="s">
        <v>619</v>
      </c>
      <c r="G23" s="44"/>
      <c r="H23" s="2380"/>
      <c r="I23" s="2490" t="s">
        <v>502</v>
      </c>
      <c r="J23" s="2454"/>
      <c r="K23" s="2455" t="s">
        <v>255</v>
      </c>
      <c r="L23" s="2454"/>
      <c r="M23" s="2455" t="s">
        <v>500</v>
      </c>
      <c r="N23" s="2427"/>
      <c r="O23" s="2430" t="s">
        <v>580</v>
      </c>
      <c r="P23" s="2472" t="s">
        <v>172</v>
      </c>
      <c r="Q23" s="2473"/>
      <c r="R23" s="2367"/>
      <c r="S23" s="2491" t="s">
        <v>400</v>
      </c>
      <c r="T23" s="2361"/>
      <c r="U23" s="2358"/>
      <c r="V23" s="2358"/>
      <c r="W23" s="2358"/>
      <c r="X23" s="2358"/>
      <c r="Y23" s="2358"/>
      <c r="Z23" s="2358"/>
      <c r="AA23" s="2358"/>
      <c r="AB23" s="2358"/>
      <c r="AC23" s="2364"/>
      <c r="AD23" s="2456"/>
      <c r="AE23" s="45" t="s">
        <v>730</v>
      </c>
      <c r="AG23" s="2355" t="str">
        <f t="shared" ref="AG23" si="5">IF(ISERROR(VLOOKUP(C23,$AH$6:$AI$27,2,0))=TRUE,"",VLOOKUP(C23,$AH$6:$AI$27,2,0))</f>
        <v/>
      </c>
      <c r="AH23" s="11" t="s">
        <v>788</v>
      </c>
      <c r="AI23" s="11">
        <v>0</v>
      </c>
    </row>
    <row r="24" spans="1:36" s="13" customFormat="1">
      <c r="A24" s="2356"/>
      <c r="B24" s="2377"/>
      <c r="C24" s="2377"/>
      <c r="D24" s="2377"/>
      <c r="E24" s="2381"/>
      <c r="F24" s="46" t="s">
        <v>620</v>
      </c>
      <c r="G24" s="47"/>
      <c r="H24" s="2381"/>
      <c r="I24" s="2475"/>
      <c r="J24" s="2428"/>
      <c r="K24" s="2431"/>
      <c r="L24" s="2428"/>
      <c r="M24" s="2431"/>
      <c r="N24" s="2428"/>
      <c r="O24" s="2431"/>
      <c r="P24" s="2467"/>
      <c r="Q24" s="2468"/>
      <c r="R24" s="2368"/>
      <c r="S24" s="2488"/>
      <c r="T24" s="2362"/>
      <c r="U24" s="2359"/>
      <c r="V24" s="2359"/>
      <c r="W24" s="2359"/>
      <c r="X24" s="2359"/>
      <c r="Y24" s="2359"/>
      <c r="Z24" s="2359"/>
      <c r="AA24" s="2359"/>
      <c r="AB24" s="2359"/>
      <c r="AC24" s="2365"/>
      <c r="AD24" s="2457"/>
      <c r="AE24" s="48" t="s">
        <v>581</v>
      </c>
      <c r="AG24" s="2356"/>
      <c r="AH24" s="11" t="s">
        <v>789</v>
      </c>
      <c r="AI24" s="11">
        <v>0</v>
      </c>
    </row>
    <row r="25" spans="1:36" s="13" customFormat="1">
      <c r="A25" s="2357"/>
      <c r="B25" s="2378"/>
      <c r="C25" s="2378"/>
      <c r="D25" s="2378"/>
      <c r="E25" s="2382"/>
      <c r="F25" s="49" t="s">
        <v>621</v>
      </c>
      <c r="G25" s="50"/>
      <c r="H25" s="2382"/>
      <c r="I25" s="2476"/>
      <c r="J25" s="2429"/>
      <c r="K25" s="2432"/>
      <c r="L25" s="2429"/>
      <c r="M25" s="2432"/>
      <c r="N25" s="2429"/>
      <c r="O25" s="2432"/>
      <c r="P25" s="2469"/>
      <c r="Q25" s="2470"/>
      <c r="R25" s="2369"/>
      <c r="S25" s="2489"/>
      <c r="T25" s="2363"/>
      <c r="U25" s="2360"/>
      <c r="V25" s="2360"/>
      <c r="W25" s="2360"/>
      <c r="X25" s="2360"/>
      <c r="Y25" s="2360"/>
      <c r="Z25" s="2360"/>
      <c r="AA25" s="2360"/>
      <c r="AB25" s="2360"/>
      <c r="AC25" s="2366"/>
      <c r="AD25" s="2458"/>
      <c r="AE25" s="51" t="s">
        <v>731</v>
      </c>
      <c r="AG25" s="2357"/>
      <c r="AH25" s="11" t="s">
        <v>790</v>
      </c>
      <c r="AI25" s="11">
        <v>0</v>
      </c>
    </row>
    <row r="26" spans="1:36" s="13" customFormat="1">
      <c r="A26" s="2355">
        <v>8</v>
      </c>
      <c r="B26" s="2376"/>
      <c r="C26" s="2376"/>
      <c r="D26" s="2379"/>
      <c r="E26" s="2380"/>
      <c r="F26" s="43" t="s">
        <v>619</v>
      </c>
      <c r="G26" s="44"/>
      <c r="H26" s="2380"/>
      <c r="I26" s="2490" t="s">
        <v>502</v>
      </c>
      <c r="J26" s="2454"/>
      <c r="K26" s="2455" t="s">
        <v>255</v>
      </c>
      <c r="L26" s="2454"/>
      <c r="M26" s="2455" t="s">
        <v>500</v>
      </c>
      <c r="N26" s="2427"/>
      <c r="O26" s="2430" t="s">
        <v>580</v>
      </c>
      <c r="P26" s="2472" t="s">
        <v>172</v>
      </c>
      <c r="Q26" s="2473"/>
      <c r="R26" s="2367"/>
      <c r="S26" s="2491" t="s">
        <v>400</v>
      </c>
      <c r="T26" s="2361"/>
      <c r="U26" s="2358"/>
      <c r="V26" s="2358"/>
      <c r="W26" s="2358"/>
      <c r="X26" s="2358"/>
      <c r="Y26" s="2358"/>
      <c r="Z26" s="2358"/>
      <c r="AA26" s="2358"/>
      <c r="AB26" s="2358"/>
      <c r="AC26" s="2364"/>
      <c r="AD26" s="2456"/>
      <c r="AE26" s="45" t="s">
        <v>730</v>
      </c>
      <c r="AG26" s="2355" t="str">
        <f t="shared" ref="AG26" si="6">IF(ISERROR(VLOOKUP(C26,$AH$6:$AI$27,2,0))=TRUE,"",VLOOKUP(C26,$AH$6:$AI$27,2,0))</f>
        <v/>
      </c>
      <c r="AH26" s="11" t="s">
        <v>791</v>
      </c>
      <c r="AI26" s="11">
        <v>0</v>
      </c>
    </row>
    <row r="27" spans="1:36" s="13" customFormat="1">
      <c r="A27" s="2356"/>
      <c r="B27" s="2377"/>
      <c r="C27" s="2377"/>
      <c r="D27" s="2377"/>
      <c r="E27" s="2381"/>
      <c r="F27" s="46" t="s">
        <v>620</v>
      </c>
      <c r="G27" s="47"/>
      <c r="H27" s="2381"/>
      <c r="I27" s="2475"/>
      <c r="J27" s="2428"/>
      <c r="K27" s="2431"/>
      <c r="L27" s="2428"/>
      <c r="M27" s="2431"/>
      <c r="N27" s="2428"/>
      <c r="O27" s="2431"/>
      <c r="P27" s="2467"/>
      <c r="Q27" s="2468"/>
      <c r="R27" s="2368"/>
      <c r="S27" s="2488"/>
      <c r="T27" s="2362"/>
      <c r="U27" s="2359"/>
      <c r="V27" s="2359"/>
      <c r="W27" s="2359"/>
      <c r="X27" s="2359"/>
      <c r="Y27" s="2359"/>
      <c r="Z27" s="2359"/>
      <c r="AA27" s="2359"/>
      <c r="AB27" s="2359"/>
      <c r="AC27" s="2365"/>
      <c r="AD27" s="2457"/>
      <c r="AE27" s="48" t="s">
        <v>581</v>
      </c>
      <c r="AG27" s="2356"/>
      <c r="AH27" s="11"/>
      <c r="AI27" s="11">
        <v>0</v>
      </c>
    </row>
    <row r="28" spans="1:36" s="13" customFormat="1">
      <c r="A28" s="2357"/>
      <c r="B28" s="2378"/>
      <c r="C28" s="2378"/>
      <c r="D28" s="2378"/>
      <c r="E28" s="2382"/>
      <c r="F28" s="49" t="s">
        <v>621</v>
      </c>
      <c r="G28" s="50"/>
      <c r="H28" s="2382"/>
      <c r="I28" s="2476"/>
      <c r="J28" s="2429"/>
      <c r="K28" s="2432"/>
      <c r="L28" s="2429"/>
      <c r="M28" s="2432"/>
      <c r="N28" s="2429"/>
      <c r="O28" s="2432"/>
      <c r="P28" s="2469"/>
      <c r="Q28" s="2470"/>
      <c r="R28" s="2369"/>
      <c r="S28" s="2489"/>
      <c r="T28" s="2363"/>
      <c r="U28" s="2360"/>
      <c r="V28" s="2360"/>
      <c r="W28" s="2360"/>
      <c r="X28" s="2360"/>
      <c r="Y28" s="2360"/>
      <c r="Z28" s="2360"/>
      <c r="AA28" s="2360"/>
      <c r="AB28" s="2360"/>
      <c r="AC28" s="2366"/>
      <c r="AD28" s="2458"/>
      <c r="AE28" s="51" t="s">
        <v>731</v>
      </c>
      <c r="AG28" s="2357"/>
      <c r="AH28" s="11"/>
      <c r="AI28" s="11"/>
    </row>
    <row r="29" spans="1:36" s="13" customFormat="1">
      <c r="A29" s="2355">
        <v>9</v>
      </c>
      <c r="B29" s="2376"/>
      <c r="C29" s="2376"/>
      <c r="D29" s="2379"/>
      <c r="E29" s="2380"/>
      <c r="F29" s="43" t="s">
        <v>619</v>
      </c>
      <c r="G29" s="44"/>
      <c r="H29" s="2380"/>
      <c r="I29" s="2490" t="s">
        <v>502</v>
      </c>
      <c r="J29" s="2454"/>
      <c r="K29" s="2455" t="s">
        <v>255</v>
      </c>
      <c r="L29" s="2454"/>
      <c r="M29" s="2455" t="s">
        <v>500</v>
      </c>
      <c r="N29" s="2427"/>
      <c r="O29" s="2430" t="s">
        <v>580</v>
      </c>
      <c r="P29" s="2472" t="s">
        <v>172</v>
      </c>
      <c r="Q29" s="2473"/>
      <c r="R29" s="2367"/>
      <c r="S29" s="2491" t="s">
        <v>400</v>
      </c>
      <c r="T29" s="2361"/>
      <c r="U29" s="2358"/>
      <c r="V29" s="2358"/>
      <c r="W29" s="2358"/>
      <c r="X29" s="2358"/>
      <c r="Y29" s="2358"/>
      <c r="Z29" s="2358"/>
      <c r="AA29" s="2358"/>
      <c r="AB29" s="2358"/>
      <c r="AC29" s="2364"/>
      <c r="AD29" s="2456"/>
      <c r="AE29" s="45" t="s">
        <v>730</v>
      </c>
      <c r="AG29" s="2355" t="str">
        <f t="shared" ref="AG29" si="7">IF(ISERROR(VLOOKUP(C29,$AH$6:$AI$27,2,0))=TRUE,"",VLOOKUP(C29,$AH$6:$AI$27,2,0))</f>
        <v/>
      </c>
      <c r="AH29" s="11"/>
      <c r="AI29" s="11"/>
    </row>
    <row r="30" spans="1:36" s="13" customFormat="1">
      <c r="A30" s="2356"/>
      <c r="B30" s="2377"/>
      <c r="C30" s="2377"/>
      <c r="D30" s="2377"/>
      <c r="E30" s="2381"/>
      <c r="F30" s="46" t="s">
        <v>620</v>
      </c>
      <c r="G30" s="47"/>
      <c r="H30" s="2381"/>
      <c r="I30" s="2475"/>
      <c r="J30" s="2428"/>
      <c r="K30" s="2431"/>
      <c r="L30" s="2428"/>
      <c r="M30" s="2431"/>
      <c r="N30" s="2428"/>
      <c r="O30" s="2431"/>
      <c r="P30" s="2467"/>
      <c r="Q30" s="2468"/>
      <c r="R30" s="2368"/>
      <c r="S30" s="2488"/>
      <c r="T30" s="2362"/>
      <c r="U30" s="2359"/>
      <c r="V30" s="2359"/>
      <c r="W30" s="2359"/>
      <c r="X30" s="2359"/>
      <c r="Y30" s="2359"/>
      <c r="Z30" s="2359"/>
      <c r="AA30" s="2359"/>
      <c r="AB30" s="2359"/>
      <c r="AC30" s="2365"/>
      <c r="AD30" s="2457"/>
      <c r="AE30" s="48" t="s">
        <v>581</v>
      </c>
      <c r="AG30" s="2356"/>
      <c r="AH30" s="11"/>
      <c r="AI30" s="11"/>
    </row>
    <row r="31" spans="1:36" s="13" customFormat="1">
      <c r="A31" s="2357"/>
      <c r="B31" s="2378"/>
      <c r="C31" s="2378"/>
      <c r="D31" s="2378"/>
      <c r="E31" s="2382"/>
      <c r="F31" s="49" t="s">
        <v>621</v>
      </c>
      <c r="G31" s="50"/>
      <c r="H31" s="2382"/>
      <c r="I31" s="2476"/>
      <c r="J31" s="2429"/>
      <c r="K31" s="2432"/>
      <c r="L31" s="2429"/>
      <c r="M31" s="2432"/>
      <c r="N31" s="2429"/>
      <c r="O31" s="2432"/>
      <c r="P31" s="2469"/>
      <c r="Q31" s="2470"/>
      <c r="R31" s="2369"/>
      <c r="S31" s="2489"/>
      <c r="T31" s="2363"/>
      <c r="U31" s="2360"/>
      <c r="V31" s="2360"/>
      <c r="W31" s="2360"/>
      <c r="X31" s="2360"/>
      <c r="Y31" s="2360"/>
      <c r="Z31" s="2360"/>
      <c r="AA31" s="2360"/>
      <c r="AB31" s="2360"/>
      <c r="AC31" s="2366"/>
      <c r="AD31" s="2458"/>
      <c r="AE31" s="51" t="s">
        <v>731</v>
      </c>
      <c r="AG31" s="2357"/>
      <c r="AH31" s="11"/>
      <c r="AI31" s="11"/>
    </row>
    <row r="32" spans="1:36" s="13" customFormat="1">
      <c r="A32" s="2355">
        <v>10</v>
      </c>
      <c r="B32" s="2376"/>
      <c r="C32" s="2376"/>
      <c r="D32" s="2379"/>
      <c r="E32" s="2380"/>
      <c r="F32" s="43" t="s">
        <v>619</v>
      </c>
      <c r="G32" s="44"/>
      <c r="H32" s="2380"/>
      <c r="I32" s="2490" t="s">
        <v>502</v>
      </c>
      <c r="J32" s="2454"/>
      <c r="K32" s="2455" t="s">
        <v>255</v>
      </c>
      <c r="L32" s="2454"/>
      <c r="M32" s="2455" t="s">
        <v>500</v>
      </c>
      <c r="N32" s="2427"/>
      <c r="O32" s="2430" t="s">
        <v>580</v>
      </c>
      <c r="P32" s="2472" t="s">
        <v>172</v>
      </c>
      <c r="Q32" s="2473"/>
      <c r="R32" s="2367"/>
      <c r="S32" s="2491" t="s">
        <v>400</v>
      </c>
      <c r="T32" s="2361"/>
      <c r="U32" s="2358"/>
      <c r="V32" s="2358"/>
      <c r="W32" s="2358"/>
      <c r="X32" s="2358"/>
      <c r="Y32" s="2358"/>
      <c r="Z32" s="2358"/>
      <c r="AA32" s="2358"/>
      <c r="AB32" s="2358"/>
      <c r="AC32" s="2364"/>
      <c r="AD32" s="2456"/>
      <c r="AE32" s="45" t="s">
        <v>730</v>
      </c>
      <c r="AG32" s="2355" t="str">
        <f t="shared" ref="AG32" si="8">IF(ISERROR(VLOOKUP(C32,$AH$6:$AI$27,2,0))=TRUE,"",VLOOKUP(C32,$AH$6:$AI$27,2,0))</f>
        <v/>
      </c>
      <c r="AH32" s="11"/>
      <c r="AI32" s="11"/>
    </row>
    <row r="33" spans="1:35" s="13" customFormat="1">
      <c r="A33" s="2356"/>
      <c r="B33" s="2377"/>
      <c r="C33" s="2377"/>
      <c r="D33" s="2377"/>
      <c r="E33" s="2381"/>
      <c r="F33" s="46" t="s">
        <v>620</v>
      </c>
      <c r="G33" s="47"/>
      <c r="H33" s="2381"/>
      <c r="I33" s="2475"/>
      <c r="J33" s="2428"/>
      <c r="K33" s="2431"/>
      <c r="L33" s="2428"/>
      <c r="M33" s="2431"/>
      <c r="N33" s="2428"/>
      <c r="O33" s="2431"/>
      <c r="P33" s="2467"/>
      <c r="Q33" s="2468"/>
      <c r="R33" s="2368"/>
      <c r="S33" s="2488"/>
      <c r="T33" s="2362"/>
      <c r="U33" s="2359"/>
      <c r="V33" s="2359"/>
      <c r="W33" s="2359"/>
      <c r="X33" s="2359"/>
      <c r="Y33" s="2359"/>
      <c r="Z33" s="2359"/>
      <c r="AA33" s="2359"/>
      <c r="AB33" s="2359"/>
      <c r="AC33" s="2365"/>
      <c r="AD33" s="2457"/>
      <c r="AE33" s="48" t="s">
        <v>581</v>
      </c>
      <c r="AG33" s="2356"/>
      <c r="AH33" s="11"/>
      <c r="AI33" s="11"/>
    </row>
    <row r="34" spans="1:35" s="13" customFormat="1">
      <c r="A34" s="2357"/>
      <c r="B34" s="2378"/>
      <c r="C34" s="2378"/>
      <c r="D34" s="2378"/>
      <c r="E34" s="2382"/>
      <c r="F34" s="49" t="s">
        <v>621</v>
      </c>
      <c r="G34" s="50"/>
      <c r="H34" s="2382"/>
      <c r="I34" s="2476"/>
      <c r="J34" s="2429"/>
      <c r="K34" s="2432"/>
      <c r="L34" s="2429"/>
      <c r="M34" s="2432"/>
      <c r="N34" s="2429"/>
      <c r="O34" s="2432"/>
      <c r="P34" s="2469"/>
      <c r="Q34" s="2470"/>
      <c r="R34" s="2369"/>
      <c r="S34" s="2489"/>
      <c r="T34" s="2363"/>
      <c r="U34" s="2360"/>
      <c r="V34" s="2360"/>
      <c r="W34" s="2360"/>
      <c r="X34" s="2360"/>
      <c r="Y34" s="2360"/>
      <c r="Z34" s="2360"/>
      <c r="AA34" s="2360"/>
      <c r="AB34" s="2360"/>
      <c r="AC34" s="2366"/>
      <c r="AD34" s="2458"/>
      <c r="AE34" s="51" t="s">
        <v>731</v>
      </c>
      <c r="AG34" s="2357"/>
      <c r="AH34" s="11"/>
      <c r="AI34" s="11"/>
    </row>
    <row r="35" spans="1:35" s="13" customFormat="1">
      <c r="A35" s="2355">
        <v>11</v>
      </c>
      <c r="B35" s="2376"/>
      <c r="C35" s="2376"/>
      <c r="D35" s="2379"/>
      <c r="E35" s="2380"/>
      <c r="F35" s="43" t="s">
        <v>619</v>
      </c>
      <c r="G35" s="44"/>
      <c r="H35" s="2380"/>
      <c r="I35" s="2490" t="s">
        <v>502</v>
      </c>
      <c r="J35" s="2454"/>
      <c r="K35" s="2455" t="s">
        <v>255</v>
      </c>
      <c r="L35" s="2454"/>
      <c r="M35" s="2455" t="s">
        <v>500</v>
      </c>
      <c r="N35" s="2427"/>
      <c r="O35" s="2430" t="s">
        <v>580</v>
      </c>
      <c r="P35" s="2472" t="s">
        <v>172</v>
      </c>
      <c r="Q35" s="2473"/>
      <c r="R35" s="2367"/>
      <c r="S35" s="2491" t="s">
        <v>400</v>
      </c>
      <c r="T35" s="2361"/>
      <c r="U35" s="2358"/>
      <c r="V35" s="2358"/>
      <c r="W35" s="2358"/>
      <c r="X35" s="2358"/>
      <c r="Y35" s="2358"/>
      <c r="Z35" s="2358"/>
      <c r="AA35" s="2358"/>
      <c r="AB35" s="2358"/>
      <c r="AC35" s="2364"/>
      <c r="AD35" s="2456"/>
      <c r="AE35" s="45" t="s">
        <v>730</v>
      </c>
      <c r="AG35" s="2355" t="str">
        <f t="shared" ref="AG35" si="9">IF(ISERROR(VLOOKUP(C35,$AH$6:$AI$27,2,0))=TRUE,"",VLOOKUP(C35,$AH$6:$AI$27,2,0))</f>
        <v/>
      </c>
      <c r="AH35" s="11"/>
      <c r="AI35" s="11"/>
    </row>
    <row r="36" spans="1:35" s="13" customFormat="1">
      <c r="A36" s="2356"/>
      <c r="B36" s="2377"/>
      <c r="C36" s="2377"/>
      <c r="D36" s="2377"/>
      <c r="E36" s="2381"/>
      <c r="F36" s="46" t="s">
        <v>620</v>
      </c>
      <c r="G36" s="47"/>
      <c r="H36" s="2381"/>
      <c r="I36" s="2475"/>
      <c r="J36" s="2428"/>
      <c r="K36" s="2431"/>
      <c r="L36" s="2428"/>
      <c r="M36" s="2431"/>
      <c r="N36" s="2428"/>
      <c r="O36" s="2431"/>
      <c r="P36" s="2467"/>
      <c r="Q36" s="2468"/>
      <c r="R36" s="2368"/>
      <c r="S36" s="2488"/>
      <c r="T36" s="2362"/>
      <c r="U36" s="2359"/>
      <c r="V36" s="2359"/>
      <c r="W36" s="2359"/>
      <c r="X36" s="2359"/>
      <c r="Y36" s="2359"/>
      <c r="Z36" s="2359"/>
      <c r="AA36" s="2359"/>
      <c r="AB36" s="2359"/>
      <c r="AC36" s="2365"/>
      <c r="AD36" s="2457"/>
      <c r="AE36" s="48" t="s">
        <v>581</v>
      </c>
      <c r="AG36" s="2356"/>
      <c r="AH36" s="11"/>
      <c r="AI36" s="11"/>
    </row>
    <row r="37" spans="1:35" s="13" customFormat="1">
      <c r="A37" s="2357"/>
      <c r="B37" s="2378"/>
      <c r="C37" s="2378"/>
      <c r="D37" s="2378"/>
      <c r="E37" s="2382"/>
      <c r="F37" s="49" t="s">
        <v>621</v>
      </c>
      <c r="G37" s="50"/>
      <c r="H37" s="2382"/>
      <c r="I37" s="2476"/>
      <c r="J37" s="2429"/>
      <c r="K37" s="2432"/>
      <c r="L37" s="2429"/>
      <c r="M37" s="2432"/>
      <c r="N37" s="2429"/>
      <c r="O37" s="2432"/>
      <c r="P37" s="2469"/>
      <c r="Q37" s="2470"/>
      <c r="R37" s="2369"/>
      <c r="S37" s="2489"/>
      <c r="T37" s="2363"/>
      <c r="U37" s="2360"/>
      <c r="V37" s="2360"/>
      <c r="W37" s="2360"/>
      <c r="X37" s="2360"/>
      <c r="Y37" s="2360"/>
      <c r="Z37" s="2360"/>
      <c r="AA37" s="2360"/>
      <c r="AB37" s="2360"/>
      <c r="AC37" s="2366"/>
      <c r="AD37" s="2458"/>
      <c r="AE37" s="51" t="s">
        <v>731</v>
      </c>
      <c r="AG37" s="2357"/>
      <c r="AH37" s="11"/>
      <c r="AI37" s="11"/>
    </row>
    <row r="38" spans="1:35" s="13" customFormat="1">
      <c r="A38" s="2355">
        <v>12</v>
      </c>
      <c r="B38" s="2376"/>
      <c r="C38" s="2376"/>
      <c r="D38" s="2379"/>
      <c r="E38" s="2380"/>
      <c r="F38" s="43" t="s">
        <v>619</v>
      </c>
      <c r="G38" s="44"/>
      <c r="H38" s="2380"/>
      <c r="I38" s="2490" t="s">
        <v>502</v>
      </c>
      <c r="J38" s="2454"/>
      <c r="K38" s="2455" t="s">
        <v>255</v>
      </c>
      <c r="L38" s="2454"/>
      <c r="M38" s="2455" t="s">
        <v>500</v>
      </c>
      <c r="N38" s="2427"/>
      <c r="O38" s="2430" t="s">
        <v>580</v>
      </c>
      <c r="P38" s="2472" t="s">
        <v>172</v>
      </c>
      <c r="Q38" s="2473"/>
      <c r="R38" s="2367"/>
      <c r="S38" s="2491" t="s">
        <v>400</v>
      </c>
      <c r="T38" s="2361"/>
      <c r="U38" s="2358"/>
      <c r="V38" s="2358"/>
      <c r="W38" s="2358"/>
      <c r="X38" s="2358"/>
      <c r="Y38" s="2358"/>
      <c r="Z38" s="2358"/>
      <c r="AA38" s="2358"/>
      <c r="AB38" s="2358"/>
      <c r="AC38" s="2364"/>
      <c r="AD38" s="2456"/>
      <c r="AE38" s="45" t="s">
        <v>730</v>
      </c>
      <c r="AG38" s="2355" t="str">
        <f t="shared" ref="AG38" si="10">IF(ISERROR(VLOOKUP(C38,$AH$6:$AI$27,2,0))=TRUE,"",VLOOKUP(C38,$AH$6:$AI$27,2,0))</f>
        <v/>
      </c>
      <c r="AH38" s="11"/>
      <c r="AI38" s="11"/>
    </row>
    <row r="39" spans="1:35" s="13" customFormat="1">
      <c r="A39" s="2356"/>
      <c r="B39" s="2377"/>
      <c r="C39" s="2377"/>
      <c r="D39" s="2377"/>
      <c r="E39" s="2381"/>
      <c r="F39" s="46" t="s">
        <v>620</v>
      </c>
      <c r="G39" s="47"/>
      <c r="H39" s="2381"/>
      <c r="I39" s="2475"/>
      <c r="J39" s="2428"/>
      <c r="K39" s="2431"/>
      <c r="L39" s="2428"/>
      <c r="M39" s="2431"/>
      <c r="N39" s="2428"/>
      <c r="O39" s="2431"/>
      <c r="P39" s="2467"/>
      <c r="Q39" s="2468"/>
      <c r="R39" s="2368"/>
      <c r="S39" s="2488"/>
      <c r="T39" s="2362"/>
      <c r="U39" s="2359"/>
      <c r="V39" s="2359"/>
      <c r="W39" s="2359"/>
      <c r="X39" s="2359"/>
      <c r="Y39" s="2359"/>
      <c r="Z39" s="2359"/>
      <c r="AA39" s="2359"/>
      <c r="AB39" s="2359"/>
      <c r="AC39" s="2365"/>
      <c r="AD39" s="2457"/>
      <c r="AE39" s="48" t="s">
        <v>581</v>
      </c>
      <c r="AG39" s="2356"/>
      <c r="AH39" s="11"/>
      <c r="AI39" s="11"/>
    </row>
    <row r="40" spans="1:35" s="13" customFormat="1">
      <c r="A40" s="2357"/>
      <c r="B40" s="2378"/>
      <c r="C40" s="2378"/>
      <c r="D40" s="2378"/>
      <c r="E40" s="2382"/>
      <c r="F40" s="49" t="s">
        <v>621</v>
      </c>
      <c r="G40" s="50"/>
      <c r="H40" s="2382"/>
      <c r="I40" s="2476"/>
      <c r="J40" s="2429"/>
      <c r="K40" s="2432"/>
      <c r="L40" s="2429"/>
      <c r="M40" s="2432"/>
      <c r="N40" s="2429"/>
      <c r="O40" s="2432"/>
      <c r="P40" s="2469"/>
      <c r="Q40" s="2470"/>
      <c r="R40" s="2369"/>
      <c r="S40" s="2489"/>
      <c r="T40" s="2363"/>
      <c r="U40" s="2360"/>
      <c r="V40" s="2360"/>
      <c r="W40" s="2360"/>
      <c r="X40" s="2360"/>
      <c r="Y40" s="2360"/>
      <c r="Z40" s="2360"/>
      <c r="AA40" s="2360"/>
      <c r="AB40" s="2360"/>
      <c r="AC40" s="2366"/>
      <c r="AD40" s="2458"/>
      <c r="AE40" s="51" t="s">
        <v>731</v>
      </c>
      <c r="AG40" s="2357"/>
      <c r="AH40" s="11"/>
      <c r="AI40" s="11"/>
    </row>
    <row r="41" spans="1:35" s="13" customFormat="1">
      <c r="A41" s="2355">
        <v>13</v>
      </c>
      <c r="B41" s="2376"/>
      <c r="C41" s="2376"/>
      <c r="D41" s="2379"/>
      <c r="E41" s="2380"/>
      <c r="F41" s="43" t="s">
        <v>619</v>
      </c>
      <c r="G41" s="44"/>
      <c r="H41" s="2380"/>
      <c r="I41" s="2490" t="s">
        <v>502</v>
      </c>
      <c r="J41" s="2454"/>
      <c r="K41" s="2455" t="s">
        <v>255</v>
      </c>
      <c r="L41" s="2454"/>
      <c r="M41" s="2455" t="s">
        <v>500</v>
      </c>
      <c r="N41" s="2427"/>
      <c r="O41" s="2430" t="s">
        <v>580</v>
      </c>
      <c r="P41" s="2472" t="s">
        <v>172</v>
      </c>
      <c r="Q41" s="2473"/>
      <c r="R41" s="2367"/>
      <c r="S41" s="2491" t="s">
        <v>400</v>
      </c>
      <c r="T41" s="2361"/>
      <c r="U41" s="2358"/>
      <c r="V41" s="2358"/>
      <c r="W41" s="2358"/>
      <c r="X41" s="2358"/>
      <c r="Y41" s="2358"/>
      <c r="Z41" s="2358"/>
      <c r="AA41" s="2358"/>
      <c r="AB41" s="2358"/>
      <c r="AC41" s="2364"/>
      <c r="AD41" s="2456"/>
      <c r="AE41" s="45" t="s">
        <v>730</v>
      </c>
      <c r="AG41" s="2355" t="str">
        <f t="shared" ref="AG41" si="11">IF(ISERROR(VLOOKUP(C41,$AH$6:$AI$27,2,0))=TRUE,"",VLOOKUP(C41,$AH$6:$AI$27,2,0))</f>
        <v/>
      </c>
      <c r="AH41" s="11"/>
      <c r="AI41" s="11"/>
    </row>
    <row r="42" spans="1:35" s="13" customFormat="1">
      <c r="A42" s="2356"/>
      <c r="B42" s="2377"/>
      <c r="C42" s="2377"/>
      <c r="D42" s="2377"/>
      <c r="E42" s="2381"/>
      <c r="F42" s="46" t="s">
        <v>620</v>
      </c>
      <c r="G42" s="47"/>
      <c r="H42" s="2381"/>
      <c r="I42" s="2475"/>
      <c r="J42" s="2428"/>
      <c r="K42" s="2431"/>
      <c r="L42" s="2428"/>
      <c r="M42" s="2431"/>
      <c r="N42" s="2428"/>
      <c r="O42" s="2431"/>
      <c r="P42" s="2467"/>
      <c r="Q42" s="2468"/>
      <c r="R42" s="2368"/>
      <c r="S42" s="2488"/>
      <c r="T42" s="2362"/>
      <c r="U42" s="2359"/>
      <c r="V42" s="2359"/>
      <c r="W42" s="2359"/>
      <c r="X42" s="2359"/>
      <c r="Y42" s="2359"/>
      <c r="Z42" s="2359"/>
      <c r="AA42" s="2359"/>
      <c r="AB42" s="2359"/>
      <c r="AC42" s="2365"/>
      <c r="AD42" s="2457"/>
      <c r="AE42" s="48" t="s">
        <v>581</v>
      </c>
      <c r="AG42" s="2356"/>
      <c r="AH42" s="11"/>
      <c r="AI42" s="11"/>
    </row>
    <row r="43" spans="1:35" s="13" customFormat="1">
      <c r="A43" s="2357"/>
      <c r="B43" s="2378"/>
      <c r="C43" s="2378"/>
      <c r="D43" s="2378"/>
      <c r="E43" s="2382"/>
      <c r="F43" s="49" t="s">
        <v>621</v>
      </c>
      <c r="G43" s="50"/>
      <c r="H43" s="2382"/>
      <c r="I43" s="2476"/>
      <c r="J43" s="2429"/>
      <c r="K43" s="2432"/>
      <c r="L43" s="2429"/>
      <c r="M43" s="2432"/>
      <c r="N43" s="2429"/>
      <c r="O43" s="2432"/>
      <c r="P43" s="2469"/>
      <c r="Q43" s="2470"/>
      <c r="R43" s="2369"/>
      <c r="S43" s="2489"/>
      <c r="T43" s="2363"/>
      <c r="U43" s="2360"/>
      <c r="V43" s="2360"/>
      <c r="W43" s="2360"/>
      <c r="X43" s="2360"/>
      <c r="Y43" s="2360"/>
      <c r="Z43" s="2360"/>
      <c r="AA43" s="2360"/>
      <c r="AB43" s="2360"/>
      <c r="AC43" s="2366"/>
      <c r="AD43" s="2458"/>
      <c r="AE43" s="51" t="s">
        <v>731</v>
      </c>
      <c r="AG43" s="2357"/>
      <c r="AH43" s="11"/>
      <c r="AI43" s="11"/>
    </row>
    <row r="44" spans="1:35" s="13" customFormat="1">
      <c r="A44" s="2355">
        <v>14</v>
      </c>
      <c r="B44" s="2376"/>
      <c r="C44" s="2376"/>
      <c r="D44" s="2379"/>
      <c r="E44" s="2380"/>
      <c r="F44" s="43" t="s">
        <v>619</v>
      </c>
      <c r="G44" s="44"/>
      <c r="H44" s="2380"/>
      <c r="I44" s="2490" t="s">
        <v>502</v>
      </c>
      <c r="J44" s="2454"/>
      <c r="K44" s="2455" t="s">
        <v>255</v>
      </c>
      <c r="L44" s="2454"/>
      <c r="M44" s="2455" t="s">
        <v>500</v>
      </c>
      <c r="N44" s="2427"/>
      <c r="O44" s="2430" t="s">
        <v>580</v>
      </c>
      <c r="P44" s="2472" t="s">
        <v>172</v>
      </c>
      <c r="Q44" s="2473"/>
      <c r="R44" s="2367"/>
      <c r="S44" s="2491" t="s">
        <v>400</v>
      </c>
      <c r="T44" s="2361"/>
      <c r="U44" s="2358"/>
      <c r="V44" s="2358"/>
      <c r="W44" s="2358"/>
      <c r="X44" s="2358"/>
      <c r="Y44" s="2358"/>
      <c r="Z44" s="2358"/>
      <c r="AA44" s="2358"/>
      <c r="AB44" s="2358"/>
      <c r="AC44" s="2364"/>
      <c r="AD44" s="2456"/>
      <c r="AE44" s="45" t="s">
        <v>730</v>
      </c>
      <c r="AG44" s="2355" t="str">
        <f t="shared" ref="AG44" si="12">IF(ISERROR(VLOOKUP(C44,$AH$6:$AI$27,2,0))=TRUE,"",VLOOKUP(C44,$AH$6:$AI$27,2,0))</f>
        <v/>
      </c>
      <c r="AH44" s="11"/>
      <c r="AI44" s="11"/>
    </row>
    <row r="45" spans="1:35" s="13" customFormat="1">
      <c r="A45" s="2356"/>
      <c r="B45" s="2377"/>
      <c r="C45" s="2377"/>
      <c r="D45" s="2377"/>
      <c r="E45" s="2381"/>
      <c r="F45" s="46" t="s">
        <v>620</v>
      </c>
      <c r="G45" s="47"/>
      <c r="H45" s="2381"/>
      <c r="I45" s="2475"/>
      <c r="J45" s="2428"/>
      <c r="K45" s="2431"/>
      <c r="L45" s="2428"/>
      <c r="M45" s="2431"/>
      <c r="N45" s="2428"/>
      <c r="O45" s="2431"/>
      <c r="P45" s="2467"/>
      <c r="Q45" s="2468"/>
      <c r="R45" s="2368"/>
      <c r="S45" s="2488"/>
      <c r="T45" s="2362"/>
      <c r="U45" s="2359"/>
      <c r="V45" s="2359"/>
      <c r="W45" s="2359"/>
      <c r="X45" s="2359"/>
      <c r="Y45" s="2359"/>
      <c r="Z45" s="2359"/>
      <c r="AA45" s="2359"/>
      <c r="AB45" s="2359"/>
      <c r="AC45" s="2365"/>
      <c r="AD45" s="2457"/>
      <c r="AE45" s="48" t="s">
        <v>581</v>
      </c>
      <c r="AG45" s="2356"/>
      <c r="AH45" s="11"/>
      <c r="AI45" s="11"/>
    </row>
    <row r="46" spans="1:35" s="13" customFormat="1">
      <c r="A46" s="2357"/>
      <c r="B46" s="2378"/>
      <c r="C46" s="2378"/>
      <c r="D46" s="2378"/>
      <c r="E46" s="2382"/>
      <c r="F46" s="49" t="s">
        <v>621</v>
      </c>
      <c r="G46" s="50"/>
      <c r="H46" s="2382"/>
      <c r="I46" s="2476"/>
      <c r="J46" s="2429"/>
      <c r="K46" s="2432"/>
      <c r="L46" s="2429"/>
      <c r="M46" s="2432"/>
      <c r="N46" s="2429"/>
      <c r="O46" s="2432"/>
      <c r="P46" s="2469"/>
      <c r="Q46" s="2470"/>
      <c r="R46" s="2369"/>
      <c r="S46" s="2489"/>
      <c r="T46" s="2363"/>
      <c r="U46" s="2360"/>
      <c r="V46" s="2360"/>
      <c r="W46" s="2360"/>
      <c r="X46" s="2360"/>
      <c r="Y46" s="2360"/>
      <c r="Z46" s="2360"/>
      <c r="AA46" s="2360"/>
      <c r="AB46" s="2360"/>
      <c r="AC46" s="2366"/>
      <c r="AD46" s="2458"/>
      <c r="AE46" s="51" t="s">
        <v>731</v>
      </c>
      <c r="AG46" s="2357"/>
      <c r="AH46" s="11"/>
      <c r="AI46" s="11"/>
    </row>
    <row r="47" spans="1:35" s="13" customFormat="1">
      <c r="A47" s="2355">
        <v>15</v>
      </c>
      <c r="B47" s="2376"/>
      <c r="C47" s="2376"/>
      <c r="D47" s="2379"/>
      <c r="E47" s="2380"/>
      <c r="F47" s="43" t="s">
        <v>619</v>
      </c>
      <c r="G47" s="44"/>
      <c r="H47" s="2380"/>
      <c r="I47" s="2490" t="s">
        <v>502</v>
      </c>
      <c r="J47" s="2454"/>
      <c r="K47" s="2455" t="s">
        <v>255</v>
      </c>
      <c r="L47" s="2454"/>
      <c r="M47" s="2455" t="s">
        <v>500</v>
      </c>
      <c r="N47" s="2427"/>
      <c r="O47" s="2430" t="s">
        <v>580</v>
      </c>
      <c r="P47" s="2472" t="s">
        <v>172</v>
      </c>
      <c r="Q47" s="2473"/>
      <c r="R47" s="2367"/>
      <c r="S47" s="2491" t="s">
        <v>400</v>
      </c>
      <c r="T47" s="2361"/>
      <c r="U47" s="2358"/>
      <c r="V47" s="2358"/>
      <c r="W47" s="2358"/>
      <c r="X47" s="2358"/>
      <c r="Y47" s="2358"/>
      <c r="Z47" s="2358"/>
      <c r="AA47" s="2358"/>
      <c r="AB47" s="2358"/>
      <c r="AC47" s="2364"/>
      <c r="AD47" s="2456"/>
      <c r="AE47" s="45" t="s">
        <v>730</v>
      </c>
      <c r="AG47" s="2355" t="str">
        <f t="shared" ref="AG47" si="13">IF(ISERROR(VLOOKUP(C47,$AH$6:$AI$27,2,0))=TRUE,"",VLOOKUP(C47,$AH$6:$AI$27,2,0))</f>
        <v/>
      </c>
      <c r="AH47" s="11"/>
      <c r="AI47" s="11"/>
    </row>
    <row r="48" spans="1:35" s="13" customFormat="1">
      <c r="A48" s="2356"/>
      <c r="B48" s="2377"/>
      <c r="C48" s="2377"/>
      <c r="D48" s="2377"/>
      <c r="E48" s="2381"/>
      <c r="F48" s="46" t="s">
        <v>620</v>
      </c>
      <c r="G48" s="47"/>
      <c r="H48" s="2381"/>
      <c r="I48" s="2475"/>
      <c r="J48" s="2428"/>
      <c r="K48" s="2431"/>
      <c r="L48" s="2428"/>
      <c r="M48" s="2431"/>
      <c r="N48" s="2428"/>
      <c r="O48" s="2431"/>
      <c r="P48" s="2467"/>
      <c r="Q48" s="2468"/>
      <c r="R48" s="2368"/>
      <c r="S48" s="2488"/>
      <c r="T48" s="2362"/>
      <c r="U48" s="2359"/>
      <c r="V48" s="2359"/>
      <c r="W48" s="2359"/>
      <c r="X48" s="2359"/>
      <c r="Y48" s="2359"/>
      <c r="Z48" s="2359"/>
      <c r="AA48" s="2359"/>
      <c r="AB48" s="2359"/>
      <c r="AC48" s="2365"/>
      <c r="AD48" s="2457"/>
      <c r="AE48" s="48" t="s">
        <v>581</v>
      </c>
      <c r="AG48" s="2356"/>
      <c r="AH48" s="11"/>
      <c r="AI48" s="11"/>
    </row>
    <row r="49" spans="1:35" s="13" customFormat="1">
      <c r="A49" s="2357"/>
      <c r="B49" s="2378"/>
      <c r="C49" s="2378"/>
      <c r="D49" s="2378"/>
      <c r="E49" s="2382"/>
      <c r="F49" s="49" t="s">
        <v>621</v>
      </c>
      <c r="G49" s="50"/>
      <c r="H49" s="2382"/>
      <c r="I49" s="2476"/>
      <c r="J49" s="2429"/>
      <c r="K49" s="2432"/>
      <c r="L49" s="2429"/>
      <c r="M49" s="2432"/>
      <c r="N49" s="2429"/>
      <c r="O49" s="2432"/>
      <c r="P49" s="2469"/>
      <c r="Q49" s="2470"/>
      <c r="R49" s="2369"/>
      <c r="S49" s="2489"/>
      <c r="T49" s="2363"/>
      <c r="U49" s="2360"/>
      <c r="V49" s="2360"/>
      <c r="W49" s="2360"/>
      <c r="X49" s="2360"/>
      <c r="Y49" s="2360"/>
      <c r="Z49" s="2360"/>
      <c r="AA49" s="2360"/>
      <c r="AB49" s="2360"/>
      <c r="AC49" s="2366"/>
      <c r="AD49" s="2458"/>
      <c r="AE49" s="51" t="s">
        <v>731</v>
      </c>
      <c r="AG49" s="2357"/>
      <c r="AH49" s="11"/>
      <c r="AI49" s="11"/>
    </row>
    <row r="50" spans="1:35" s="13" customFormat="1">
      <c r="A50" s="2355">
        <v>16</v>
      </c>
      <c r="B50" s="2376"/>
      <c r="C50" s="2376"/>
      <c r="D50" s="2379"/>
      <c r="E50" s="2380"/>
      <c r="F50" s="43" t="s">
        <v>619</v>
      </c>
      <c r="G50" s="44"/>
      <c r="H50" s="2380"/>
      <c r="I50" s="2490" t="s">
        <v>502</v>
      </c>
      <c r="J50" s="2454"/>
      <c r="K50" s="2455" t="s">
        <v>255</v>
      </c>
      <c r="L50" s="2454"/>
      <c r="M50" s="2455" t="s">
        <v>500</v>
      </c>
      <c r="N50" s="2427"/>
      <c r="O50" s="2430" t="s">
        <v>580</v>
      </c>
      <c r="P50" s="2472" t="s">
        <v>172</v>
      </c>
      <c r="Q50" s="2473"/>
      <c r="R50" s="2367"/>
      <c r="S50" s="2491" t="s">
        <v>400</v>
      </c>
      <c r="T50" s="2361"/>
      <c r="U50" s="2358"/>
      <c r="V50" s="2358"/>
      <c r="W50" s="2358"/>
      <c r="X50" s="2358"/>
      <c r="Y50" s="2358"/>
      <c r="Z50" s="2358"/>
      <c r="AA50" s="2358"/>
      <c r="AB50" s="2358"/>
      <c r="AC50" s="2364"/>
      <c r="AD50" s="2456"/>
      <c r="AE50" s="45" t="s">
        <v>730</v>
      </c>
      <c r="AG50" s="2355" t="str">
        <f t="shared" ref="AG50" si="14">IF(ISERROR(VLOOKUP(C50,$AH$6:$AI$27,2,0))=TRUE,"",VLOOKUP(C50,$AH$6:$AI$27,2,0))</f>
        <v/>
      </c>
      <c r="AH50" s="11"/>
      <c r="AI50" s="11"/>
    </row>
    <row r="51" spans="1:35" s="13" customFormat="1">
      <c r="A51" s="2356"/>
      <c r="B51" s="2377"/>
      <c r="C51" s="2377"/>
      <c r="D51" s="2377"/>
      <c r="E51" s="2381"/>
      <c r="F51" s="46" t="s">
        <v>620</v>
      </c>
      <c r="G51" s="47"/>
      <c r="H51" s="2381"/>
      <c r="I51" s="2475"/>
      <c r="J51" s="2428"/>
      <c r="K51" s="2431"/>
      <c r="L51" s="2428"/>
      <c r="M51" s="2431"/>
      <c r="N51" s="2428"/>
      <c r="O51" s="2431"/>
      <c r="P51" s="2467"/>
      <c r="Q51" s="2468"/>
      <c r="R51" s="2368"/>
      <c r="S51" s="2488"/>
      <c r="T51" s="2362"/>
      <c r="U51" s="2359"/>
      <c r="V51" s="2359"/>
      <c r="W51" s="2359"/>
      <c r="X51" s="2359"/>
      <c r="Y51" s="2359"/>
      <c r="Z51" s="2359"/>
      <c r="AA51" s="2359"/>
      <c r="AB51" s="2359"/>
      <c r="AC51" s="2365"/>
      <c r="AD51" s="2457"/>
      <c r="AE51" s="48" t="s">
        <v>581</v>
      </c>
      <c r="AG51" s="2356"/>
      <c r="AH51" s="11"/>
      <c r="AI51" s="11"/>
    </row>
    <row r="52" spans="1:35" s="13" customFormat="1">
      <c r="A52" s="2357"/>
      <c r="B52" s="2378"/>
      <c r="C52" s="2378"/>
      <c r="D52" s="2378"/>
      <c r="E52" s="2382"/>
      <c r="F52" s="49" t="s">
        <v>621</v>
      </c>
      <c r="G52" s="50"/>
      <c r="H52" s="2382"/>
      <c r="I52" s="2476"/>
      <c r="J52" s="2429"/>
      <c r="K52" s="2432"/>
      <c r="L52" s="2429"/>
      <c r="M52" s="2432"/>
      <c r="N52" s="2429"/>
      <c r="O52" s="2432"/>
      <c r="P52" s="2469"/>
      <c r="Q52" s="2470"/>
      <c r="R52" s="2369"/>
      <c r="S52" s="2489"/>
      <c r="T52" s="2363"/>
      <c r="U52" s="2360"/>
      <c r="V52" s="2360"/>
      <c r="W52" s="2360"/>
      <c r="X52" s="2360"/>
      <c r="Y52" s="2360"/>
      <c r="Z52" s="2360"/>
      <c r="AA52" s="2360"/>
      <c r="AB52" s="2360"/>
      <c r="AC52" s="2366"/>
      <c r="AD52" s="2458"/>
      <c r="AE52" s="51" t="s">
        <v>731</v>
      </c>
      <c r="AG52" s="2357"/>
      <c r="AH52" s="11"/>
      <c r="AI52" s="11"/>
    </row>
    <row r="53" spans="1:35" s="13" customFormat="1">
      <c r="A53" s="2355">
        <v>17</v>
      </c>
      <c r="B53" s="2376"/>
      <c r="C53" s="2376"/>
      <c r="D53" s="2379"/>
      <c r="E53" s="2380"/>
      <c r="F53" s="43" t="s">
        <v>619</v>
      </c>
      <c r="G53" s="44"/>
      <c r="H53" s="2380"/>
      <c r="I53" s="2490" t="s">
        <v>502</v>
      </c>
      <c r="J53" s="2454"/>
      <c r="K53" s="2455" t="s">
        <v>255</v>
      </c>
      <c r="L53" s="2454"/>
      <c r="M53" s="2455" t="s">
        <v>500</v>
      </c>
      <c r="N53" s="2427"/>
      <c r="O53" s="2430" t="s">
        <v>580</v>
      </c>
      <c r="P53" s="2472" t="s">
        <v>172</v>
      </c>
      <c r="Q53" s="2473"/>
      <c r="R53" s="2367"/>
      <c r="S53" s="2491" t="s">
        <v>400</v>
      </c>
      <c r="T53" s="2361"/>
      <c r="U53" s="2358"/>
      <c r="V53" s="2358"/>
      <c r="W53" s="2358"/>
      <c r="X53" s="2358"/>
      <c r="Y53" s="2358"/>
      <c r="Z53" s="2358"/>
      <c r="AA53" s="2358"/>
      <c r="AB53" s="2358"/>
      <c r="AC53" s="2364"/>
      <c r="AD53" s="2456"/>
      <c r="AE53" s="45" t="s">
        <v>730</v>
      </c>
      <c r="AG53" s="2355" t="str">
        <f t="shared" ref="AG53" si="15">IF(ISERROR(VLOOKUP(C53,$AH$6:$AI$27,2,0))=TRUE,"",VLOOKUP(C53,$AH$6:$AI$27,2,0))</f>
        <v/>
      </c>
      <c r="AH53" s="11"/>
      <c r="AI53" s="11"/>
    </row>
    <row r="54" spans="1:35" s="13" customFormat="1">
      <c r="A54" s="2356"/>
      <c r="B54" s="2377"/>
      <c r="C54" s="2377"/>
      <c r="D54" s="2377"/>
      <c r="E54" s="2381"/>
      <c r="F54" s="46" t="s">
        <v>620</v>
      </c>
      <c r="G54" s="47"/>
      <c r="H54" s="2381"/>
      <c r="I54" s="2475"/>
      <c r="J54" s="2428"/>
      <c r="K54" s="2431"/>
      <c r="L54" s="2428"/>
      <c r="M54" s="2431"/>
      <c r="N54" s="2428"/>
      <c r="O54" s="2431"/>
      <c r="P54" s="2467"/>
      <c r="Q54" s="2468"/>
      <c r="R54" s="2368"/>
      <c r="S54" s="2488"/>
      <c r="T54" s="2362"/>
      <c r="U54" s="2359"/>
      <c r="V54" s="2359"/>
      <c r="W54" s="2359"/>
      <c r="X54" s="2359"/>
      <c r="Y54" s="2359"/>
      <c r="Z54" s="2359"/>
      <c r="AA54" s="2359"/>
      <c r="AB54" s="2359"/>
      <c r="AC54" s="2365"/>
      <c r="AD54" s="2457"/>
      <c r="AE54" s="48" t="s">
        <v>581</v>
      </c>
      <c r="AG54" s="2356"/>
      <c r="AH54" s="11"/>
      <c r="AI54" s="11"/>
    </row>
    <row r="55" spans="1:35" s="13" customFormat="1">
      <c r="A55" s="2357"/>
      <c r="B55" s="2378"/>
      <c r="C55" s="2378"/>
      <c r="D55" s="2378"/>
      <c r="E55" s="2382"/>
      <c r="F55" s="49" t="s">
        <v>621</v>
      </c>
      <c r="G55" s="50"/>
      <c r="H55" s="2382"/>
      <c r="I55" s="2476"/>
      <c r="J55" s="2429"/>
      <c r="K55" s="2432"/>
      <c r="L55" s="2429"/>
      <c r="M55" s="2432"/>
      <c r="N55" s="2429"/>
      <c r="O55" s="2432"/>
      <c r="P55" s="2469"/>
      <c r="Q55" s="2470"/>
      <c r="R55" s="2369"/>
      <c r="S55" s="2489"/>
      <c r="T55" s="2363"/>
      <c r="U55" s="2360"/>
      <c r="V55" s="2360"/>
      <c r="W55" s="2360"/>
      <c r="X55" s="2360"/>
      <c r="Y55" s="2360"/>
      <c r="Z55" s="2360"/>
      <c r="AA55" s="2360"/>
      <c r="AB55" s="2360"/>
      <c r="AC55" s="2366"/>
      <c r="AD55" s="2458"/>
      <c r="AE55" s="51" t="s">
        <v>731</v>
      </c>
      <c r="AG55" s="2357"/>
      <c r="AH55" s="11"/>
      <c r="AI55" s="11"/>
    </row>
    <row r="56" spans="1:35" s="13" customFormat="1">
      <c r="A56" s="2355">
        <v>18</v>
      </c>
      <c r="B56" s="2376"/>
      <c r="C56" s="2376"/>
      <c r="D56" s="2379"/>
      <c r="E56" s="2380"/>
      <c r="F56" s="43" t="s">
        <v>619</v>
      </c>
      <c r="G56" s="44"/>
      <c r="H56" s="2380"/>
      <c r="I56" s="2490" t="s">
        <v>502</v>
      </c>
      <c r="J56" s="2454"/>
      <c r="K56" s="2455" t="s">
        <v>255</v>
      </c>
      <c r="L56" s="2454"/>
      <c r="M56" s="2455" t="s">
        <v>500</v>
      </c>
      <c r="N56" s="2427"/>
      <c r="O56" s="2430" t="s">
        <v>580</v>
      </c>
      <c r="P56" s="2472" t="s">
        <v>172</v>
      </c>
      <c r="Q56" s="2473"/>
      <c r="R56" s="2367"/>
      <c r="S56" s="2491" t="s">
        <v>400</v>
      </c>
      <c r="T56" s="2361"/>
      <c r="U56" s="2358"/>
      <c r="V56" s="2358"/>
      <c r="W56" s="2358"/>
      <c r="X56" s="2358"/>
      <c r="Y56" s="2358"/>
      <c r="Z56" s="2358"/>
      <c r="AA56" s="2358"/>
      <c r="AB56" s="2358"/>
      <c r="AC56" s="2364"/>
      <c r="AD56" s="2456"/>
      <c r="AE56" s="45" t="s">
        <v>730</v>
      </c>
      <c r="AG56" s="2355" t="str">
        <f t="shared" ref="AG56" si="16">IF(ISERROR(VLOOKUP(C56,$AH$6:$AI$27,2,0))=TRUE,"",VLOOKUP(C56,$AH$6:$AI$27,2,0))</f>
        <v/>
      </c>
      <c r="AH56" s="11"/>
      <c r="AI56" s="11"/>
    </row>
    <row r="57" spans="1:35" s="13" customFormat="1">
      <c r="A57" s="2356"/>
      <c r="B57" s="2377"/>
      <c r="C57" s="2377"/>
      <c r="D57" s="2377"/>
      <c r="E57" s="2381"/>
      <c r="F57" s="46" t="s">
        <v>620</v>
      </c>
      <c r="G57" s="47"/>
      <c r="H57" s="2381"/>
      <c r="I57" s="2475"/>
      <c r="J57" s="2428"/>
      <c r="K57" s="2431"/>
      <c r="L57" s="2428"/>
      <c r="M57" s="2431"/>
      <c r="N57" s="2428"/>
      <c r="O57" s="2431"/>
      <c r="P57" s="2467"/>
      <c r="Q57" s="2468"/>
      <c r="R57" s="2368"/>
      <c r="S57" s="2488"/>
      <c r="T57" s="2362"/>
      <c r="U57" s="2359"/>
      <c r="V57" s="2359"/>
      <c r="W57" s="2359"/>
      <c r="X57" s="2359"/>
      <c r="Y57" s="2359"/>
      <c r="Z57" s="2359"/>
      <c r="AA57" s="2359"/>
      <c r="AB57" s="2359"/>
      <c r="AC57" s="2365"/>
      <c r="AD57" s="2457"/>
      <c r="AE57" s="48" t="s">
        <v>581</v>
      </c>
      <c r="AG57" s="2356"/>
      <c r="AH57" s="11"/>
      <c r="AI57" s="11"/>
    </row>
    <row r="58" spans="1:35" s="13" customFormat="1">
      <c r="A58" s="2357"/>
      <c r="B58" s="2378"/>
      <c r="C58" s="2378"/>
      <c r="D58" s="2378"/>
      <c r="E58" s="2382"/>
      <c r="F58" s="49" t="s">
        <v>621</v>
      </c>
      <c r="G58" s="50"/>
      <c r="H58" s="2382"/>
      <c r="I58" s="2476"/>
      <c r="J58" s="2429"/>
      <c r="K58" s="2432"/>
      <c r="L58" s="2429"/>
      <c r="M58" s="2432"/>
      <c r="N58" s="2429"/>
      <c r="O58" s="2432"/>
      <c r="P58" s="2469"/>
      <c r="Q58" s="2470"/>
      <c r="R58" s="2369"/>
      <c r="S58" s="2489"/>
      <c r="T58" s="2363"/>
      <c r="U58" s="2360"/>
      <c r="V58" s="2360"/>
      <c r="W58" s="2360"/>
      <c r="X58" s="2360"/>
      <c r="Y58" s="2360"/>
      <c r="Z58" s="2360"/>
      <c r="AA58" s="2360"/>
      <c r="AB58" s="2360"/>
      <c r="AC58" s="2366"/>
      <c r="AD58" s="2458"/>
      <c r="AE58" s="51" t="s">
        <v>731</v>
      </c>
      <c r="AG58" s="2357"/>
      <c r="AH58" s="11"/>
      <c r="AI58" s="11"/>
    </row>
    <row r="59" spans="1:35" s="13" customFormat="1">
      <c r="A59" s="2355">
        <v>19</v>
      </c>
      <c r="B59" s="2376"/>
      <c r="C59" s="2376"/>
      <c r="D59" s="2379"/>
      <c r="E59" s="2380"/>
      <c r="F59" s="43" t="s">
        <v>619</v>
      </c>
      <c r="G59" s="44"/>
      <c r="H59" s="2380"/>
      <c r="I59" s="2490" t="s">
        <v>502</v>
      </c>
      <c r="J59" s="2454"/>
      <c r="K59" s="2455" t="s">
        <v>255</v>
      </c>
      <c r="L59" s="2454"/>
      <c r="M59" s="2455" t="s">
        <v>500</v>
      </c>
      <c r="N59" s="2427"/>
      <c r="O59" s="2430" t="s">
        <v>580</v>
      </c>
      <c r="P59" s="2472" t="s">
        <v>172</v>
      </c>
      <c r="Q59" s="2473"/>
      <c r="R59" s="2367"/>
      <c r="S59" s="2491" t="s">
        <v>400</v>
      </c>
      <c r="T59" s="2361"/>
      <c r="U59" s="2358"/>
      <c r="V59" s="2358"/>
      <c r="W59" s="2358"/>
      <c r="X59" s="2358"/>
      <c r="Y59" s="2358"/>
      <c r="Z59" s="2358"/>
      <c r="AA59" s="2358"/>
      <c r="AB59" s="2358"/>
      <c r="AC59" s="2364"/>
      <c r="AD59" s="2456"/>
      <c r="AE59" s="45" t="s">
        <v>730</v>
      </c>
      <c r="AG59" s="2355" t="str">
        <f t="shared" ref="AG59" si="17">IF(ISERROR(VLOOKUP(C59,$AH$6:$AI$27,2,0))=TRUE,"",VLOOKUP(C59,$AH$6:$AI$27,2,0))</f>
        <v/>
      </c>
      <c r="AH59" s="11"/>
      <c r="AI59" s="11"/>
    </row>
    <row r="60" spans="1:35" s="13" customFormat="1">
      <c r="A60" s="2356"/>
      <c r="B60" s="2377"/>
      <c r="C60" s="2377"/>
      <c r="D60" s="2377"/>
      <c r="E60" s="2381"/>
      <c r="F60" s="46" t="s">
        <v>620</v>
      </c>
      <c r="G60" s="47"/>
      <c r="H60" s="2381"/>
      <c r="I60" s="2475"/>
      <c r="J60" s="2428"/>
      <c r="K60" s="2431"/>
      <c r="L60" s="2428"/>
      <c r="M60" s="2431"/>
      <c r="N60" s="2428"/>
      <c r="O60" s="2431"/>
      <c r="P60" s="2467"/>
      <c r="Q60" s="2468"/>
      <c r="R60" s="2368"/>
      <c r="S60" s="2488"/>
      <c r="T60" s="2362"/>
      <c r="U60" s="2359"/>
      <c r="V60" s="2359"/>
      <c r="W60" s="2359"/>
      <c r="X60" s="2359"/>
      <c r="Y60" s="2359"/>
      <c r="Z60" s="2359"/>
      <c r="AA60" s="2359"/>
      <c r="AB60" s="2359"/>
      <c r="AC60" s="2365"/>
      <c r="AD60" s="2457"/>
      <c r="AE60" s="48" t="s">
        <v>581</v>
      </c>
      <c r="AG60" s="2356"/>
      <c r="AH60" s="11"/>
      <c r="AI60" s="11"/>
    </row>
    <row r="61" spans="1:35" s="13" customFormat="1">
      <c r="A61" s="2357"/>
      <c r="B61" s="2378"/>
      <c r="C61" s="2378"/>
      <c r="D61" s="2378"/>
      <c r="E61" s="2382"/>
      <c r="F61" s="49" t="s">
        <v>621</v>
      </c>
      <c r="G61" s="50"/>
      <c r="H61" s="2382"/>
      <c r="I61" s="2476"/>
      <c r="J61" s="2429"/>
      <c r="K61" s="2432"/>
      <c r="L61" s="2429"/>
      <c r="M61" s="2432"/>
      <c r="N61" s="2429"/>
      <c r="O61" s="2432"/>
      <c r="P61" s="2469"/>
      <c r="Q61" s="2470"/>
      <c r="R61" s="2369"/>
      <c r="S61" s="2489"/>
      <c r="T61" s="2363"/>
      <c r="U61" s="2360"/>
      <c r="V61" s="2360"/>
      <c r="W61" s="2360"/>
      <c r="X61" s="2360"/>
      <c r="Y61" s="2360"/>
      <c r="Z61" s="2360"/>
      <c r="AA61" s="2360"/>
      <c r="AB61" s="2360"/>
      <c r="AC61" s="2366"/>
      <c r="AD61" s="2458"/>
      <c r="AE61" s="51" t="s">
        <v>731</v>
      </c>
      <c r="AG61" s="2357"/>
      <c r="AH61" s="11"/>
      <c r="AI61" s="11"/>
    </row>
    <row r="62" spans="1:35" s="13" customFormat="1">
      <c r="A62" s="2355">
        <v>20</v>
      </c>
      <c r="B62" s="2376"/>
      <c r="C62" s="2376"/>
      <c r="D62" s="2379"/>
      <c r="E62" s="2380"/>
      <c r="F62" s="43" t="s">
        <v>619</v>
      </c>
      <c r="G62" s="44"/>
      <c r="H62" s="2380"/>
      <c r="I62" s="2490" t="s">
        <v>502</v>
      </c>
      <c r="J62" s="2454"/>
      <c r="K62" s="2455" t="s">
        <v>255</v>
      </c>
      <c r="L62" s="2454"/>
      <c r="M62" s="2455" t="s">
        <v>500</v>
      </c>
      <c r="N62" s="2427"/>
      <c r="O62" s="2430" t="s">
        <v>580</v>
      </c>
      <c r="P62" s="2472" t="s">
        <v>172</v>
      </c>
      <c r="Q62" s="2473"/>
      <c r="R62" s="2367"/>
      <c r="S62" s="2491" t="s">
        <v>400</v>
      </c>
      <c r="T62" s="2361"/>
      <c r="U62" s="2358"/>
      <c r="V62" s="2358"/>
      <c r="W62" s="2358"/>
      <c r="X62" s="2358"/>
      <c r="Y62" s="2358"/>
      <c r="Z62" s="2358"/>
      <c r="AA62" s="2358"/>
      <c r="AB62" s="2358"/>
      <c r="AC62" s="2364"/>
      <c r="AD62" s="2456"/>
      <c r="AE62" s="45" t="s">
        <v>730</v>
      </c>
      <c r="AG62" s="2355" t="str">
        <f t="shared" ref="AG62" si="18">IF(ISERROR(VLOOKUP(C62,$AH$6:$AI$27,2,0))=TRUE,"",VLOOKUP(C62,$AH$6:$AI$27,2,0))</f>
        <v/>
      </c>
      <c r="AH62" s="11"/>
      <c r="AI62" s="11"/>
    </row>
    <row r="63" spans="1:35" s="13" customFormat="1">
      <c r="A63" s="2356"/>
      <c r="B63" s="2377"/>
      <c r="C63" s="2377"/>
      <c r="D63" s="2377"/>
      <c r="E63" s="2381"/>
      <c r="F63" s="46" t="s">
        <v>620</v>
      </c>
      <c r="G63" s="47"/>
      <c r="H63" s="2381"/>
      <c r="I63" s="2475"/>
      <c r="J63" s="2428"/>
      <c r="K63" s="2431"/>
      <c r="L63" s="2428"/>
      <c r="M63" s="2431"/>
      <c r="N63" s="2428"/>
      <c r="O63" s="2431"/>
      <c r="P63" s="2467"/>
      <c r="Q63" s="2468"/>
      <c r="R63" s="2368"/>
      <c r="S63" s="2488"/>
      <c r="T63" s="2362"/>
      <c r="U63" s="2359"/>
      <c r="V63" s="2359"/>
      <c r="W63" s="2359"/>
      <c r="X63" s="2359"/>
      <c r="Y63" s="2359"/>
      <c r="Z63" s="2359"/>
      <c r="AA63" s="2359"/>
      <c r="AB63" s="2359"/>
      <c r="AC63" s="2365"/>
      <c r="AD63" s="2457"/>
      <c r="AE63" s="48" t="s">
        <v>581</v>
      </c>
      <c r="AG63" s="2356"/>
      <c r="AH63" s="11"/>
      <c r="AI63" s="11"/>
    </row>
    <row r="64" spans="1:35" s="13" customFormat="1">
      <c r="A64" s="2357"/>
      <c r="B64" s="2378"/>
      <c r="C64" s="2378"/>
      <c r="D64" s="2378"/>
      <c r="E64" s="2382"/>
      <c r="F64" s="49" t="s">
        <v>621</v>
      </c>
      <c r="G64" s="50"/>
      <c r="H64" s="2382"/>
      <c r="I64" s="2476"/>
      <c r="J64" s="2429"/>
      <c r="K64" s="2432"/>
      <c r="L64" s="2429"/>
      <c r="M64" s="2432"/>
      <c r="N64" s="2429"/>
      <c r="O64" s="2432"/>
      <c r="P64" s="2469"/>
      <c r="Q64" s="2470"/>
      <c r="R64" s="2369"/>
      <c r="S64" s="2489"/>
      <c r="T64" s="2363"/>
      <c r="U64" s="2360"/>
      <c r="V64" s="2360"/>
      <c r="W64" s="2360"/>
      <c r="X64" s="2360"/>
      <c r="Y64" s="2360"/>
      <c r="Z64" s="2360"/>
      <c r="AA64" s="2360"/>
      <c r="AB64" s="2360"/>
      <c r="AC64" s="2366"/>
      <c r="AD64" s="2458"/>
      <c r="AE64" s="51" t="s">
        <v>731</v>
      </c>
      <c r="AG64" s="2357"/>
      <c r="AH64" s="11"/>
      <c r="AI64" s="11"/>
    </row>
    <row r="65" spans="1:35" s="13" customFormat="1">
      <c r="A65" s="2355">
        <v>21</v>
      </c>
      <c r="B65" s="2376"/>
      <c r="C65" s="2376"/>
      <c r="D65" s="2379"/>
      <c r="E65" s="2380"/>
      <c r="F65" s="43" t="s">
        <v>619</v>
      </c>
      <c r="G65" s="44"/>
      <c r="H65" s="2380"/>
      <c r="I65" s="2490" t="s">
        <v>502</v>
      </c>
      <c r="J65" s="2454"/>
      <c r="K65" s="2455" t="s">
        <v>255</v>
      </c>
      <c r="L65" s="2454"/>
      <c r="M65" s="2455" t="s">
        <v>500</v>
      </c>
      <c r="N65" s="2427"/>
      <c r="O65" s="2430" t="s">
        <v>580</v>
      </c>
      <c r="P65" s="2472" t="s">
        <v>172</v>
      </c>
      <c r="Q65" s="2473"/>
      <c r="R65" s="2367"/>
      <c r="S65" s="2491" t="s">
        <v>400</v>
      </c>
      <c r="T65" s="2361"/>
      <c r="U65" s="2358"/>
      <c r="V65" s="2358"/>
      <c r="W65" s="2358"/>
      <c r="X65" s="2358"/>
      <c r="Y65" s="2358"/>
      <c r="Z65" s="2358"/>
      <c r="AA65" s="2358"/>
      <c r="AB65" s="2358"/>
      <c r="AC65" s="2364"/>
      <c r="AD65" s="2456"/>
      <c r="AE65" s="45" t="s">
        <v>730</v>
      </c>
      <c r="AG65" s="2355" t="str">
        <f t="shared" ref="AG65" si="19">IF(ISERROR(VLOOKUP(C65,$AH$6:$AI$27,2,0))=TRUE,"",VLOOKUP(C65,$AH$6:$AI$27,2,0))</f>
        <v/>
      </c>
      <c r="AH65" s="11"/>
      <c r="AI65" s="11"/>
    </row>
    <row r="66" spans="1:35" s="13" customFormat="1">
      <c r="A66" s="2356"/>
      <c r="B66" s="2377"/>
      <c r="C66" s="2377"/>
      <c r="D66" s="2377"/>
      <c r="E66" s="2381"/>
      <c r="F66" s="46" t="s">
        <v>620</v>
      </c>
      <c r="G66" s="47"/>
      <c r="H66" s="2381"/>
      <c r="I66" s="2475"/>
      <c r="J66" s="2428"/>
      <c r="K66" s="2431"/>
      <c r="L66" s="2428"/>
      <c r="M66" s="2431"/>
      <c r="N66" s="2428"/>
      <c r="O66" s="2431"/>
      <c r="P66" s="2467"/>
      <c r="Q66" s="2468"/>
      <c r="R66" s="2368"/>
      <c r="S66" s="2488"/>
      <c r="T66" s="2362"/>
      <c r="U66" s="2359"/>
      <c r="V66" s="2359"/>
      <c r="W66" s="2359"/>
      <c r="X66" s="2359"/>
      <c r="Y66" s="2359"/>
      <c r="Z66" s="2359"/>
      <c r="AA66" s="2359"/>
      <c r="AB66" s="2359"/>
      <c r="AC66" s="2365"/>
      <c r="AD66" s="2457"/>
      <c r="AE66" s="48" t="s">
        <v>581</v>
      </c>
      <c r="AG66" s="2356"/>
      <c r="AH66" s="11"/>
      <c r="AI66" s="11"/>
    </row>
    <row r="67" spans="1:35" s="13" customFormat="1">
      <c r="A67" s="2357"/>
      <c r="B67" s="2378"/>
      <c r="C67" s="2378"/>
      <c r="D67" s="2378"/>
      <c r="E67" s="2382"/>
      <c r="F67" s="49" t="s">
        <v>621</v>
      </c>
      <c r="G67" s="50"/>
      <c r="H67" s="2382"/>
      <c r="I67" s="2476"/>
      <c r="J67" s="2429"/>
      <c r="K67" s="2432"/>
      <c r="L67" s="2429"/>
      <c r="M67" s="2432"/>
      <c r="N67" s="2429"/>
      <c r="O67" s="2432"/>
      <c r="P67" s="2469"/>
      <c r="Q67" s="2470"/>
      <c r="R67" s="2369"/>
      <c r="S67" s="2489"/>
      <c r="T67" s="2363"/>
      <c r="U67" s="2360"/>
      <c r="V67" s="2360"/>
      <c r="W67" s="2360"/>
      <c r="X67" s="2360"/>
      <c r="Y67" s="2360"/>
      <c r="Z67" s="2360"/>
      <c r="AA67" s="2360"/>
      <c r="AB67" s="2360"/>
      <c r="AC67" s="2366"/>
      <c r="AD67" s="2458"/>
      <c r="AE67" s="51" t="s">
        <v>731</v>
      </c>
      <c r="AG67" s="2357"/>
      <c r="AH67" s="11"/>
      <c r="AI67" s="11"/>
    </row>
    <row r="68" spans="1:35" s="13" customFormat="1">
      <c r="A68" s="2355">
        <v>22</v>
      </c>
      <c r="B68" s="2376"/>
      <c r="C68" s="2376"/>
      <c r="D68" s="2379"/>
      <c r="E68" s="2380"/>
      <c r="F68" s="43" t="s">
        <v>619</v>
      </c>
      <c r="G68" s="44"/>
      <c r="H68" s="2380"/>
      <c r="I68" s="2490" t="s">
        <v>502</v>
      </c>
      <c r="J68" s="2454"/>
      <c r="K68" s="2455" t="s">
        <v>255</v>
      </c>
      <c r="L68" s="2454"/>
      <c r="M68" s="2455" t="s">
        <v>500</v>
      </c>
      <c r="N68" s="2427"/>
      <c r="O68" s="2430" t="s">
        <v>580</v>
      </c>
      <c r="P68" s="2472" t="s">
        <v>172</v>
      </c>
      <c r="Q68" s="2473"/>
      <c r="R68" s="2367"/>
      <c r="S68" s="2491" t="s">
        <v>400</v>
      </c>
      <c r="T68" s="2361"/>
      <c r="U68" s="2358"/>
      <c r="V68" s="2358"/>
      <c r="W68" s="2358"/>
      <c r="X68" s="2358"/>
      <c r="Y68" s="2358"/>
      <c r="Z68" s="2358"/>
      <c r="AA68" s="2358"/>
      <c r="AB68" s="2358"/>
      <c r="AC68" s="2364"/>
      <c r="AD68" s="2456"/>
      <c r="AE68" s="45" t="s">
        <v>730</v>
      </c>
      <c r="AG68" s="2355" t="str">
        <f t="shared" ref="AG68" si="20">IF(ISERROR(VLOOKUP(C68,$AH$6:$AI$27,2,0))=TRUE,"",VLOOKUP(C68,$AH$6:$AI$27,2,0))</f>
        <v/>
      </c>
      <c r="AH68" s="11"/>
      <c r="AI68" s="11"/>
    </row>
    <row r="69" spans="1:35" s="13" customFormat="1">
      <c r="A69" s="2356"/>
      <c r="B69" s="2377"/>
      <c r="C69" s="2377"/>
      <c r="D69" s="2377"/>
      <c r="E69" s="2381"/>
      <c r="F69" s="46" t="s">
        <v>620</v>
      </c>
      <c r="G69" s="47"/>
      <c r="H69" s="2381"/>
      <c r="I69" s="2475"/>
      <c r="J69" s="2428"/>
      <c r="K69" s="2431"/>
      <c r="L69" s="2428"/>
      <c r="M69" s="2431"/>
      <c r="N69" s="2428"/>
      <c r="O69" s="2431"/>
      <c r="P69" s="2467"/>
      <c r="Q69" s="2468"/>
      <c r="R69" s="2368"/>
      <c r="S69" s="2488"/>
      <c r="T69" s="2362"/>
      <c r="U69" s="2359"/>
      <c r="V69" s="2359"/>
      <c r="W69" s="2359"/>
      <c r="X69" s="2359"/>
      <c r="Y69" s="2359"/>
      <c r="Z69" s="2359"/>
      <c r="AA69" s="2359"/>
      <c r="AB69" s="2359"/>
      <c r="AC69" s="2365"/>
      <c r="AD69" s="2457"/>
      <c r="AE69" s="48" t="s">
        <v>581</v>
      </c>
      <c r="AG69" s="2356"/>
      <c r="AH69" s="11"/>
      <c r="AI69" s="11"/>
    </row>
    <row r="70" spans="1:35" s="13" customFormat="1">
      <c r="A70" s="2357"/>
      <c r="B70" s="2378"/>
      <c r="C70" s="2378"/>
      <c r="D70" s="2378"/>
      <c r="E70" s="2382"/>
      <c r="F70" s="49" t="s">
        <v>621</v>
      </c>
      <c r="G70" s="50"/>
      <c r="H70" s="2382"/>
      <c r="I70" s="2476"/>
      <c r="J70" s="2429"/>
      <c r="K70" s="2432"/>
      <c r="L70" s="2429"/>
      <c r="M70" s="2432"/>
      <c r="N70" s="2429"/>
      <c r="O70" s="2432"/>
      <c r="P70" s="2469"/>
      <c r="Q70" s="2470"/>
      <c r="R70" s="2369"/>
      <c r="S70" s="2489"/>
      <c r="T70" s="2363"/>
      <c r="U70" s="2360"/>
      <c r="V70" s="2360"/>
      <c r="W70" s="2360"/>
      <c r="X70" s="2360"/>
      <c r="Y70" s="2360"/>
      <c r="Z70" s="2360"/>
      <c r="AA70" s="2360"/>
      <c r="AB70" s="2360"/>
      <c r="AC70" s="2366"/>
      <c r="AD70" s="2458"/>
      <c r="AE70" s="51" t="s">
        <v>731</v>
      </c>
      <c r="AG70" s="2357"/>
      <c r="AH70" s="11"/>
      <c r="AI70" s="11"/>
    </row>
    <row r="71" spans="1:35" s="13" customFormat="1">
      <c r="A71" s="2355">
        <v>23</v>
      </c>
      <c r="B71" s="2376"/>
      <c r="C71" s="2376"/>
      <c r="D71" s="2379"/>
      <c r="E71" s="2380"/>
      <c r="F71" s="43" t="s">
        <v>619</v>
      </c>
      <c r="G71" s="44"/>
      <c r="H71" s="2380"/>
      <c r="I71" s="2490" t="s">
        <v>502</v>
      </c>
      <c r="J71" s="2454"/>
      <c r="K71" s="2455" t="s">
        <v>255</v>
      </c>
      <c r="L71" s="2454"/>
      <c r="M71" s="2455" t="s">
        <v>500</v>
      </c>
      <c r="N71" s="2427"/>
      <c r="O71" s="2430" t="s">
        <v>580</v>
      </c>
      <c r="P71" s="2472" t="s">
        <v>172</v>
      </c>
      <c r="Q71" s="2473"/>
      <c r="R71" s="2367"/>
      <c r="S71" s="2491" t="s">
        <v>400</v>
      </c>
      <c r="T71" s="2361"/>
      <c r="U71" s="2358"/>
      <c r="V71" s="2358"/>
      <c r="W71" s="2358"/>
      <c r="X71" s="2358"/>
      <c r="Y71" s="2358"/>
      <c r="Z71" s="2358"/>
      <c r="AA71" s="2358"/>
      <c r="AB71" s="2358"/>
      <c r="AC71" s="2364"/>
      <c r="AD71" s="2456"/>
      <c r="AE71" s="45" t="s">
        <v>730</v>
      </c>
      <c r="AG71" s="2355" t="str">
        <f t="shared" ref="AG71" si="21">IF(ISERROR(VLOOKUP(C71,$AH$6:$AI$27,2,0))=TRUE,"",VLOOKUP(C71,$AH$6:$AI$27,2,0))</f>
        <v/>
      </c>
      <c r="AH71" s="11"/>
      <c r="AI71" s="11"/>
    </row>
    <row r="72" spans="1:35" s="13" customFormat="1">
      <c r="A72" s="2356"/>
      <c r="B72" s="2377"/>
      <c r="C72" s="2377"/>
      <c r="D72" s="2377"/>
      <c r="E72" s="2381"/>
      <c r="F72" s="46" t="s">
        <v>620</v>
      </c>
      <c r="G72" s="47"/>
      <c r="H72" s="2381"/>
      <c r="I72" s="2475"/>
      <c r="J72" s="2428"/>
      <c r="K72" s="2431"/>
      <c r="L72" s="2428"/>
      <c r="M72" s="2431"/>
      <c r="N72" s="2428"/>
      <c r="O72" s="2431"/>
      <c r="P72" s="2467"/>
      <c r="Q72" s="2468"/>
      <c r="R72" s="2368"/>
      <c r="S72" s="2488"/>
      <c r="T72" s="2362"/>
      <c r="U72" s="2359"/>
      <c r="V72" s="2359"/>
      <c r="W72" s="2359"/>
      <c r="X72" s="2359"/>
      <c r="Y72" s="2359"/>
      <c r="Z72" s="2359"/>
      <c r="AA72" s="2359"/>
      <c r="AB72" s="2359"/>
      <c r="AC72" s="2365"/>
      <c r="AD72" s="2457"/>
      <c r="AE72" s="48" t="s">
        <v>581</v>
      </c>
      <c r="AG72" s="2356"/>
      <c r="AH72" s="11"/>
      <c r="AI72" s="11"/>
    </row>
    <row r="73" spans="1:35" s="13" customFormat="1">
      <c r="A73" s="2357"/>
      <c r="B73" s="2378"/>
      <c r="C73" s="2378"/>
      <c r="D73" s="2378"/>
      <c r="E73" s="2382"/>
      <c r="F73" s="49" t="s">
        <v>621</v>
      </c>
      <c r="G73" s="50"/>
      <c r="H73" s="2382"/>
      <c r="I73" s="2476"/>
      <c r="J73" s="2429"/>
      <c r="K73" s="2432"/>
      <c r="L73" s="2429"/>
      <c r="M73" s="2432"/>
      <c r="N73" s="2429"/>
      <c r="O73" s="2432"/>
      <c r="P73" s="2469"/>
      <c r="Q73" s="2470"/>
      <c r="R73" s="2369"/>
      <c r="S73" s="2489"/>
      <c r="T73" s="2363"/>
      <c r="U73" s="2360"/>
      <c r="V73" s="2360"/>
      <c r="W73" s="2360"/>
      <c r="X73" s="2360"/>
      <c r="Y73" s="2360"/>
      <c r="Z73" s="2360"/>
      <c r="AA73" s="2360"/>
      <c r="AB73" s="2360"/>
      <c r="AC73" s="2366"/>
      <c r="AD73" s="2458"/>
      <c r="AE73" s="51" t="s">
        <v>731</v>
      </c>
      <c r="AG73" s="2357"/>
      <c r="AH73" s="11"/>
      <c r="AI73" s="11"/>
    </row>
    <row r="74" spans="1:35" s="13" customFormat="1">
      <c r="A74" s="2355">
        <v>24</v>
      </c>
      <c r="B74" s="2376"/>
      <c r="C74" s="2376"/>
      <c r="D74" s="2379"/>
      <c r="E74" s="2380"/>
      <c r="F74" s="43" t="s">
        <v>619</v>
      </c>
      <c r="G74" s="44"/>
      <c r="H74" s="2380"/>
      <c r="I74" s="2490" t="s">
        <v>502</v>
      </c>
      <c r="J74" s="2454"/>
      <c r="K74" s="2455" t="s">
        <v>255</v>
      </c>
      <c r="L74" s="2454"/>
      <c r="M74" s="2455" t="s">
        <v>500</v>
      </c>
      <c r="N74" s="2427"/>
      <c r="O74" s="2430" t="s">
        <v>580</v>
      </c>
      <c r="P74" s="2472" t="s">
        <v>172</v>
      </c>
      <c r="Q74" s="2473"/>
      <c r="R74" s="2367"/>
      <c r="S74" s="2491" t="s">
        <v>400</v>
      </c>
      <c r="T74" s="2361"/>
      <c r="U74" s="2358"/>
      <c r="V74" s="2358"/>
      <c r="W74" s="2358"/>
      <c r="X74" s="2358"/>
      <c r="Y74" s="2358"/>
      <c r="Z74" s="2358"/>
      <c r="AA74" s="2358"/>
      <c r="AB74" s="2358"/>
      <c r="AC74" s="2364"/>
      <c r="AD74" s="2456"/>
      <c r="AE74" s="45" t="s">
        <v>730</v>
      </c>
      <c r="AG74" s="2355" t="str">
        <f t="shared" ref="AG74" si="22">IF(ISERROR(VLOOKUP(C74,$AH$6:$AI$27,2,0))=TRUE,"",VLOOKUP(C74,$AH$6:$AI$27,2,0))</f>
        <v/>
      </c>
      <c r="AH74" s="11"/>
      <c r="AI74" s="11"/>
    </row>
    <row r="75" spans="1:35" s="13" customFormat="1">
      <c r="A75" s="2356"/>
      <c r="B75" s="2377"/>
      <c r="C75" s="2377"/>
      <c r="D75" s="2377"/>
      <c r="E75" s="2381"/>
      <c r="F75" s="46" t="s">
        <v>620</v>
      </c>
      <c r="G75" s="47"/>
      <c r="H75" s="2381"/>
      <c r="I75" s="2475"/>
      <c r="J75" s="2428"/>
      <c r="K75" s="2431"/>
      <c r="L75" s="2428"/>
      <c r="M75" s="2431"/>
      <c r="N75" s="2428"/>
      <c r="O75" s="2431"/>
      <c r="P75" s="2467"/>
      <c r="Q75" s="2468"/>
      <c r="R75" s="2368"/>
      <c r="S75" s="2488"/>
      <c r="T75" s="2362"/>
      <c r="U75" s="2359"/>
      <c r="V75" s="2359"/>
      <c r="W75" s="2359"/>
      <c r="X75" s="2359"/>
      <c r="Y75" s="2359"/>
      <c r="Z75" s="2359"/>
      <c r="AA75" s="2359"/>
      <c r="AB75" s="2359"/>
      <c r="AC75" s="2365"/>
      <c r="AD75" s="2457"/>
      <c r="AE75" s="48" t="s">
        <v>581</v>
      </c>
      <c r="AG75" s="2356"/>
      <c r="AH75" s="11"/>
      <c r="AI75" s="11"/>
    </row>
    <row r="76" spans="1:35" s="13" customFormat="1">
      <c r="A76" s="2357"/>
      <c r="B76" s="2378"/>
      <c r="C76" s="2378"/>
      <c r="D76" s="2378"/>
      <c r="E76" s="2382"/>
      <c r="F76" s="49" t="s">
        <v>621</v>
      </c>
      <c r="G76" s="50"/>
      <c r="H76" s="2382"/>
      <c r="I76" s="2476"/>
      <c r="J76" s="2429"/>
      <c r="K76" s="2432"/>
      <c r="L76" s="2429"/>
      <c r="M76" s="2432"/>
      <c r="N76" s="2429"/>
      <c r="O76" s="2432"/>
      <c r="P76" s="2469"/>
      <c r="Q76" s="2470"/>
      <c r="R76" s="2369"/>
      <c r="S76" s="2489"/>
      <c r="T76" s="2363"/>
      <c r="U76" s="2360"/>
      <c r="V76" s="2360"/>
      <c r="W76" s="2360"/>
      <c r="X76" s="2360"/>
      <c r="Y76" s="2360"/>
      <c r="Z76" s="2360"/>
      <c r="AA76" s="2360"/>
      <c r="AB76" s="2360"/>
      <c r="AC76" s="2366"/>
      <c r="AD76" s="2458"/>
      <c r="AE76" s="51" t="s">
        <v>731</v>
      </c>
      <c r="AG76" s="2357"/>
      <c r="AH76" s="11"/>
      <c r="AI76" s="11"/>
    </row>
    <row r="77" spans="1:35" s="13" customFormat="1">
      <c r="A77" s="2355">
        <v>25</v>
      </c>
      <c r="B77" s="2376"/>
      <c r="C77" s="2376"/>
      <c r="D77" s="2379"/>
      <c r="E77" s="2380"/>
      <c r="F77" s="43" t="s">
        <v>619</v>
      </c>
      <c r="G77" s="44"/>
      <c r="H77" s="2380"/>
      <c r="I77" s="2490" t="s">
        <v>502</v>
      </c>
      <c r="J77" s="2454"/>
      <c r="K77" s="2455" t="s">
        <v>255</v>
      </c>
      <c r="L77" s="2454"/>
      <c r="M77" s="2455" t="s">
        <v>500</v>
      </c>
      <c r="N77" s="2427"/>
      <c r="O77" s="2430" t="s">
        <v>580</v>
      </c>
      <c r="P77" s="2472" t="s">
        <v>172</v>
      </c>
      <c r="Q77" s="2473"/>
      <c r="R77" s="2367"/>
      <c r="S77" s="2491" t="s">
        <v>400</v>
      </c>
      <c r="T77" s="2361"/>
      <c r="U77" s="2358"/>
      <c r="V77" s="2358"/>
      <c r="W77" s="2358"/>
      <c r="X77" s="2358"/>
      <c r="Y77" s="2358"/>
      <c r="Z77" s="2358"/>
      <c r="AA77" s="2358"/>
      <c r="AB77" s="2358"/>
      <c r="AC77" s="2364"/>
      <c r="AD77" s="2456"/>
      <c r="AE77" s="45" t="s">
        <v>730</v>
      </c>
      <c r="AG77" s="2355" t="str">
        <f t="shared" ref="AG77" si="23">IF(ISERROR(VLOOKUP(C77,$AH$6:$AI$27,2,0))=TRUE,"",VLOOKUP(C77,$AH$6:$AI$27,2,0))</f>
        <v/>
      </c>
      <c r="AH77" s="11"/>
      <c r="AI77" s="11"/>
    </row>
    <row r="78" spans="1:35" s="13" customFormat="1">
      <c r="A78" s="2356"/>
      <c r="B78" s="2377"/>
      <c r="C78" s="2377"/>
      <c r="D78" s="2377"/>
      <c r="E78" s="2381"/>
      <c r="F78" s="46" t="s">
        <v>620</v>
      </c>
      <c r="G78" s="47"/>
      <c r="H78" s="2381"/>
      <c r="I78" s="2475"/>
      <c r="J78" s="2428"/>
      <c r="K78" s="2431"/>
      <c r="L78" s="2428"/>
      <c r="M78" s="2431"/>
      <c r="N78" s="2428"/>
      <c r="O78" s="2431"/>
      <c r="P78" s="2467"/>
      <c r="Q78" s="2468"/>
      <c r="R78" s="2368"/>
      <c r="S78" s="2488"/>
      <c r="T78" s="2362"/>
      <c r="U78" s="2359"/>
      <c r="V78" s="2359"/>
      <c r="W78" s="2359"/>
      <c r="X78" s="2359"/>
      <c r="Y78" s="2359"/>
      <c r="Z78" s="2359"/>
      <c r="AA78" s="2359"/>
      <c r="AB78" s="2359"/>
      <c r="AC78" s="2365"/>
      <c r="AD78" s="2457"/>
      <c r="AE78" s="48" t="s">
        <v>581</v>
      </c>
      <c r="AG78" s="2356"/>
      <c r="AH78" s="11"/>
      <c r="AI78" s="11"/>
    </row>
    <row r="79" spans="1:35" s="13" customFormat="1">
      <c r="A79" s="2357"/>
      <c r="B79" s="2378"/>
      <c r="C79" s="2378"/>
      <c r="D79" s="2378"/>
      <c r="E79" s="2382"/>
      <c r="F79" s="49" t="s">
        <v>621</v>
      </c>
      <c r="G79" s="50"/>
      <c r="H79" s="2382"/>
      <c r="I79" s="2476"/>
      <c r="J79" s="2429"/>
      <c r="K79" s="2432"/>
      <c r="L79" s="2429"/>
      <c r="M79" s="2432"/>
      <c r="N79" s="2429"/>
      <c r="O79" s="2432"/>
      <c r="P79" s="2469"/>
      <c r="Q79" s="2470"/>
      <c r="R79" s="2369"/>
      <c r="S79" s="2489"/>
      <c r="T79" s="2363"/>
      <c r="U79" s="2360"/>
      <c r="V79" s="2360"/>
      <c r="W79" s="2360"/>
      <c r="X79" s="2360"/>
      <c r="Y79" s="2360"/>
      <c r="Z79" s="2360"/>
      <c r="AA79" s="2360"/>
      <c r="AB79" s="2360"/>
      <c r="AC79" s="2366"/>
      <c r="AD79" s="2458"/>
      <c r="AE79" s="51" t="s">
        <v>731</v>
      </c>
      <c r="AG79" s="2357"/>
      <c r="AH79" s="11"/>
      <c r="AI79" s="11"/>
    </row>
    <row r="80" spans="1:35" s="13" customFormat="1">
      <c r="A80" s="2355">
        <v>26</v>
      </c>
      <c r="B80" s="2376"/>
      <c r="C80" s="2376"/>
      <c r="D80" s="2379"/>
      <c r="E80" s="2380"/>
      <c r="F80" s="43" t="s">
        <v>619</v>
      </c>
      <c r="G80" s="44"/>
      <c r="H80" s="2380"/>
      <c r="I80" s="2490" t="s">
        <v>502</v>
      </c>
      <c r="J80" s="2454"/>
      <c r="K80" s="2455" t="s">
        <v>255</v>
      </c>
      <c r="L80" s="2454"/>
      <c r="M80" s="2455" t="s">
        <v>500</v>
      </c>
      <c r="N80" s="2427"/>
      <c r="O80" s="2430" t="s">
        <v>580</v>
      </c>
      <c r="P80" s="2472" t="s">
        <v>172</v>
      </c>
      <c r="Q80" s="2473"/>
      <c r="R80" s="2367"/>
      <c r="S80" s="2491" t="s">
        <v>400</v>
      </c>
      <c r="T80" s="2361"/>
      <c r="U80" s="2358"/>
      <c r="V80" s="2358"/>
      <c r="W80" s="2358"/>
      <c r="X80" s="2358"/>
      <c r="Y80" s="2358"/>
      <c r="Z80" s="2358"/>
      <c r="AA80" s="2358"/>
      <c r="AB80" s="2358"/>
      <c r="AC80" s="2364"/>
      <c r="AD80" s="2456"/>
      <c r="AE80" s="45" t="s">
        <v>730</v>
      </c>
      <c r="AG80" s="2355" t="str">
        <f t="shared" ref="AG80" si="24">IF(ISERROR(VLOOKUP(C80,$AH$6:$AI$27,2,0))=TRUE,"",VLOOKUP(C80,$AH$6:$AI$27,2,0))</f>
        <v/>
      </c>
      <c r="AH80" s="11"/>
      <c r="AI80" s="11"/>
    </row>
    <row r="81" spans="1:35" s="13" customFormat="1">
      <c r="A81" s="2356"/>
      <c r="B81" s="2377"/>
      <c r="C81" s="2377"/>
      <c r="D81" s="2377"/>
      <c r="E81" s="2381"/>
      <c r="F81" s="46" t="s">
        <v>620</v>
      </c>
      <c r="G81" s="47"/>
      <c r="H81" s="2381"/>
      <c r="I81" s="2475"/>
      <c r="J81" s="2428"/>
      <c r="K81" s="2431"/>
      <c r="L81" s="2428"/>
      <c r="M81" s="2431"/>
      <c r="N81" s="2428"/>
      <c r="O81" s="2431"/>
      <c r="P81" s="2467"/>
      <c r="Q81" s="2468"/>
      <c r="R81" s="2368"/>
      <c r="S81" s="2488"/>
      <c r="T81" s="2362"/>
      <c r="U81" s="2359"/>
      <c r="V81" s="2359"/>
      <c r="W81" s="2359"/>
      <c r="X81" s="2359"/>
      <c r="Y81" s="2359"/>
      <c r="Z81" s="2359"/>
      <c r="AA81" s="2359"/>
      <c r="AB81" s="2359"/>
      <c r="AC81" s="2365"/>
      <c r="AD81" s="2457"/>
      <c r="AE81" s="48" t="s">
        <v>581</v>
      </c>
      <c r="AG81" s="2356"/>
      <c r="AH81" s="11"/>
      <c r="AI81" s="11"/>
    </row>
    <row r="82" spans="1:35" s="13" customFormat="1">
      <c r="A82" s="2357"/>
      <c r="B82" s="2378"/>
      <c r="C82" s="2378"/>
      <c r="D82" s="2378"/>
      <c r="E82" s="2382"/>
      <c r="F82" s="49" t="s">
        <v>621</v>
      </c>
      <c r="G82" s="50"/>
      <c r="H82" s="2382"/>
      <c r="I82" s="2476"/>
      <c r="J82" s="2429"/>
      <c r="K82" s="2432"/>
      <c r="L82" s="2429"/>
      <c r="M82" s="2432"/>
      <c r="N82" s="2429"/>
      <c r="O82" s="2432"/>
      <c r="P82" s="2469"/>
      <c r="Q82" s="2470"/>
      <c r="R82" s="2369"/>
      <c r="S82" s="2489"/>
      <c r="T82" s="2363"/>
      <c r="U82" s="2360"/>
      <c r="V82" s="2360"/>
      <c r="W82" s="2360"/>
      <c r="X82" s="2360"/>
      <c r="Y82" s="2360"/>
      <c r="Z82" s="2360"/>
      <c r="AA82" s="2360"/>
      <c r="AB82" s="2360"/>
      <c r="AC82" s="2366"/>
      <c r="AD82" s="2458"/>
      <c r="AE82" s="51" t="s">
        <v>731</v>
      </c>
      <c r="AG82" s="2357"/>
      <c r="AH82" s="11"/>
      <c r="AI82" s="11"/>
    </row>
    <row r="83" spans="1:35" s="13" customFormat="1">
      <c r="A83" s="2355">
        <v>27</v>
      </c>
      <c r="B83" s="2376"/>
      <c r="C83" s="2376"/>
      <c r="D83" s="2379"/>
      <c r="E83" s="2380"/>
      <c r="F83" s="43" t="s">
        <v>619</v>
      </c>
      <c r="G83" s="44"/>
      <c r="H83" s="2380"/>
      <c r="I83" s="2490" t="s">
        <v>502</v>
      </c>
      <c r="J83" s="2454"/>
      <c r="K83" s="2455" t="s">
        <v>255</v>
      </c>
      <c r="L83" s="2454"/>
      <c r="M83" s="2455" t="s">
        <v>500</v>
      </c>
      <c r="N83" s="2427"/>
      <c r="O83" s="2430" t="s">
        <v>580</v>
      </c>
      <c r="P83" s="2472" t="s">
        <v>172</v>
      </c>
      <c r="Q83" s="2473"/>
      <c r="R83" s="2367"/>
      <c r="S83" s="2491" t="s">
        <v>400</v>
      </c>
      <c r="T83" s="2361"/>
      <c r="U83" s="2358"/>
      <c r="V83" s="2358"/>
      <c r="W83" s="2358"/>
      <c r="X83" s="2358"/>
      <c r="Y83" s="2358"/>
      <c r="Z83" s="2358"/>
      <c r="AA83" s="2358"/>
      <c r="AB83" s="2358"/>
      <c r="AC83" s="2364"/>
      <c r="AD83" s="2456"/>
      <c r="AE83" s="45" t="s">
        <v>730</v>
      </c>
      <c r="AG83" s="2355" t="str">
        <f t="shared" ref="AG83" si="25">IF(ISERROR(VLOOKUP(C83,$AH$6:$AI$27,2,0))=TRUE,"",VLOOKUP(C83,$AH$6:$AI$27,2,0))</f>
        <v/>
      </c>
      <c r="AH83" s="11"/>
      <c r="AI83" s="11"/>
    </row>
    <row r="84" spans="1:35" s="13" customFormat="1">
      <c r="A84" s="2356"/>
      <c r="B84" s="2377"/>
      <c r="C84" s="2377"/>
      <c r="D84" s="2377"/>
      <c r="E84" s="2381"/>
      <c r="F84" s="46" t="s">
        <v>620</v>
      </c>
      <c r="G84" s="47"/>
      <c r="H84" s="2381"/>
      <c r="I84" s="2475"/>
      <c r="J84" s="2428"/>
      <c r="K84" s="2431"/>
      <c r="L84" s="2428"/>
      <c r="M84" s="2431"/>
      <c r="N84" s="2428"/>
      <c r="O84" s="2431"/>
      <c r="P84" s="2467"/>
      <c r="Q84" s="2468"/>
      <c r="R84" s="2368"/>
      <c r="S84" s="2488"/>
      <c r="T84" s="2362"/>
      <c r="U84" s="2359"/>
      <c r="V84" s="2359"/>
      <c r="W84" s="2359"/>
      <c r="X84" s="2359"/>
      <c r="Y84" s="2359"/>
      <c r="Z84" s="2359"/>
      <c r="AA84" s="2359"/>
      <c r="AB84" s="2359"/>
      <c r="AC84" s="2365"/>
      <c r="AD84" s="2457"/>
      <c r="AE84" s="48" t="s">
        <v>581</v>
      </c>
      <c r="AG84" s="2356"/>
      <c r="AH84" s="11"/>
      <c r="AI84" s="11"/>
    </row>
    <row r="85" spans="1:35" s="13" customFormat="1">
      <c r="A85" s="2357"/>
      <c r="B85" s="2378"/>
      <c r="C85" s="2378"/>
      <c r="D85" s="2378"/>
      <c r="E85" s="2382"/>
      <c r="F85" s="49" t="s">
        <v>621</v>
      </c>
      <c r="G85" s="50"/>
      <c r="H85" s="2382"/>
      <c r="I85" s="2476"/>
      <c r="J85" s="2429"/>
      <c r="K85" s="2432"/>
      <c r="L85" s="2429"/>
      <c r="M85" s="2432"/>
      <c r="N85" s="2429"/>
      <c r="O85" s="2432"/>
      <c r="P85" s="2469"/>
      <c r="Q85" s="2470"/>
      <c r="R85" s="2369"/>
      <c r="S85" s="2489"/>
      <c r="T85" s="2363"/>
      <c r="U85" s="2360"/>
      <c r="V85" s="2360"/>
      <c r="W85" s="2360"/>
      <c r="X85" s="2360"/>
      <c r="Y85" s="2360"/>
      <c r="Z85" s="2360"/>
      <c r="AA85" s="2360"/>
      <c r="AB85" s="2360"/>
      <c r="AC85" s="2366"/>
      <c r="AD85" s="2458"/>
      <c r="AE85" s="51" t="s">
        <v>731</v>
      </c>
      <c r="AG85" s="2357"/>
      <c r="AH85" s="11"/>
      <c r="AI85" s="11"/>
    </row>
    <row r="86" spans="1:35" s="13" customFormat="1">
      <c r="A86" s="2355">
        <v>28</v>
      </c>
      <c r="B86" s="2376"/>
      <c r="C86" s="2376"/>
      <c r="D86" s="2379"/>
      <c r="E86" s="2380"/>
      <c r="F86" s="43" t="s">
        <v>619</v>
      </c>
      <c r="G86" s="44"/>
      <c r="H86" s="2380"/>
      <c r="I86" s="2490" t="s">
        <v>502</v>
      </c>
      <c r="J86" s="2454"/>
      <c r="K86" s="2455" t="s">
        <v>255</v>
      </c>
      <c r="L86" s="2454"/>
      <c r="M86" s="2455" t="s">
        <v>500</v>
      </c>
      <c r="N86" s="2427"/>
      <c r="O86" s="2430" t="s">
        <v>580</v>
      </c>
      <c r="P86" s="2472" t="s">
        <v>172</v>
      </c>
      <c r="Q86" s="2473"/>
      <c r="R86" s="2367"/>
      <c r="S86" s="2491" t="s">
        <v>400</v>
      </c>
      <c r="T86" s="2361"/>
      <c r="U86" s="2358"/>
      <c r="V86" s="2358"/>
      <c r="W86" s="2358"/>
      <c r="X86" s="2358"/>
      <c r="Y86" s="2358"/>
      <c r="Z86" s="2358"/>
      <c r="AA86" s="2358"/>
      <c r="AB86" s="2358"/>
      <c r="AC86" s="2364"/>
      <c r="AD86" s="2456"/>
      <c r="AE86" s="45" t="s">
        <v>730</v>
      </c>
      <c r="AG86" s="2355" t="str">
        <f t="shared" ref="AG86" si="26">IF(ISERROR(VLOOKUP(C86,$AH$6:$AI$27,2,0))=TRUE,"",VLOOKUP(C86,$AH$6:$AI$27,2,0))</f>
        <v/>
      </c>
      <c r="AH86" s="11"/>
      <c r="AI86" s="11"/>
    </row>
    <row r="87" spans="1:35" s="13" customFormat="1">
      <c r="A87" s="2356"/>
      <c r="B87" s="2377"/>
      <c r="C87" s="2377"/>
      <c r="D87" s="2377"/>
      <c r="E87" s="2381"/>
      <c r="F87" s="46" t="s">
        <v>620</v>
      </c>
      <c r="G87" s="47"/>
      <c r="H87" s="2381"/>
      <c r="I87" s="2475"/>
      <c r="J87" s="2428"/>
      <c r="K87" s="2431"/>
      <c r="L87" s="2428"/>
      <c r="M87" s="2431"/>
      <c r="N87" s="2428"/>
      <c r="O87" s="2431"/>
      <c r="P87" s="2467"/>
      <c r="Q87" s="2468"/>
      <c r="R87" s="2368"/>
      <c r="S87" s="2488"/>
      <c r="T87" s="2362"/>
      <c r="U87" s="2359"/>
      <c r="V87" s="2359"/>
      <c r="W87" s="2359"/>
      <c r="X87" s="2359"/>
      <c r="Y87" s="2359"/>
      <c r="Z87" s="2359"/>
      <c r="AA87" s="2359"/>
      <c r="AB87" s="2359"/>
      <c r="AC87" s="2365"/>
      <c r="AD87" s="2457"/>
      <c r="AE87" s="48" t="s">
        <v>581</v>
      </c>
      <c r="AG87" s="2356"/>
      <c r="AH87" s="11"/>
      <c r="AI87" s="11"/>
    </row>
    <row r="88" spans="1:35" s="13" customFormat="1">
      <c r="A88" s="2357"/>
      <c r="B88" s="2378"/>
      <c r="C88" s="2378"/>
      <c r="D88" s="2378"/>
      <c r="E88" s="2382"/>
      <c r="F88" s="49" t="s">
        <v>621</v>
      </c>
      <c r="G88" s="50"/>
      <c r="H88" s="2382"/>
      <c r="I88" s="2476"/>
      <c r="J88" s="2429"/>
      <c r="K88" s="2432"/>
      <c r="L88" s="2429"/>
      <c r="M88" s="2432"/>
      <c r="N88" s="2429"/>
      <c r="O88" s="2432"/>
      <c r="P88" s="2469"/>
      <c r="Q88" s="2470"/>
      <c r="R88" s="2369"/>
      <c r="S88" s="2489"/>
      <c r="T88" s="2363"/>
      <c r="U88" s="2360"/>
      <c r="V88" s="2360"/>
      <c r="W88" s="2360"/>
      <c r="X88" s="2360"/>
      <c r="Y88" s="2360"/>
      <c r="Z88" s="2360"/>
      <c r="AA88" s="2360"/>
      <c r="AB88" s="2360"/>
      <c r="AC88" s="2366"/>
      <c r="AD88" s="2458"/>
      <c r="AE88" s="51" t="s">
        <v>731</v>
      </c>
      <c r="AG88" s="2357"/>
      <c r="AH88" s="11"/>
      <c r="AI88" s="11"/>
    </row>
    <row r="89" spans="1:35" s="13" customFormat="1">
      <c r="A89" s="2355">
        <v>29</v>
      </c>
      <c r="B89" s="2376"/>
      <c r="C89" s="2376"/>
      <c r="D89" s="2379"/>
      <c r="E89" s="2380"/>
      <c r="F89" s="43" t="s">
        <v>619</v>
      </c>
      <c r="G89" s="44"/>
      <c r="H89" s="2380"/>
      <c r="I89" s="2490" t="s">
        <v>502</v>
      </c>
      <c r="J89" s="2454"/>
      <c r="K89" s="2455" t="s">
        <v>255</v>
      </c>
      <c r="L89" s="2454"/>
      <c r="M89" s="2455" t="s">
        <v>500</v>
      </c>
      <c r="N89" s="2427"/>
      <c r="O89" s="2430" t="s">
        <v>580</v>
      </c>
      <c r="P89" s="2472" t="s">
        <v>172</v>
      </c>
      <c r="Q89" s="2473"/>
      <c r="R89" s="2367"/>
      <c r="S89" s="2491" t="s">
        <v>400</v>
      </c>
      <c r="T89" s="2361"/>
      <c r="U89" s="2358"/>
      <c r="V89" s="2358"/>
      <c r="W89" s="2358"/>
      <c r="X89" s="2358"/>
      <c r="Y89" s="2358"/>
      <c r="Z89" s="2358"/>
      <c r="AA89" s="2358"/>
      <c r="AB89" s="2358"/>
      <c r="AC89" s="2364"/>
      <c r="AD89" s="2456"/>
      <c r="AE89" s="45" t="s">
        <v>730</v>
      </c>
      <c r="AG89" s="2355" t="str">
        <f t="shared" ref="AG89" si="27">IF(ISERROR(VLOOKUP(C89,$AH$6:$AI$27,2,0))=TRUE,"",VLOOKUP(C89,$AH$6:$AI$27,2,0))</f>
        <v/>
      </c>
      <c r="AH89" s="11"/>
      <c r="AI89" s="11"/>
    </row>
    <row r="90" spans="1:35" s="13" customFormat="1">
      <c r="A90" s="2356"/>
      <c r="B90" s="2377"/>
      <c r="C90" s="2377"/>
      <c r="D90" s="2377"/>
      <c r="E90" s="2381"/>
      <c r="F90" s="46" t="s">
        <v>620</v>
      </c>
      <c r="G90" s="47"/>
      <c r="H90" s="2381"/>
      <c r="I90" s="2475"/>
      <c r="J90" s="2428"/>
      <c r="K90" s="2431"/>
      <c r="L90" s="2428"/>
      <c r="M90" s="2431"/>
      <c r="N90" s="2428"/>
      <c r="O90" s="2431"/>
      <c r="P90" s="2467"/>
      <c r="Q90" s="2468"/>
      <c r="R90" s="2368"/>
      <c r="S90" s="2488"/>
      <c r="T90" s="2362"/>
      <c r="U90" s="2359"/>
      <c r="V90" s="2359"/>
      <c r="W90" s="2359"/>
      <c r="X90" s="2359"/>
      <c r="Y90" s="2359"/>
      <c r="Z90" s="2359"/>
      <c r="AA90" s="2359"/>
      <c r="AB90" s="2359"/>
      <c r="AC90" s="2365"/>
      <c r="AD90" s="2457"/>
      <c r="AE90" s="48" t="s">
        <v>581</v>
      </c>
      <c r="AG90" s="2356"/>
      <c r="AH90" s="11"/>
      <c r="AI90" s="11"/>
    </row>
    <row r="91" spans="1:35" s="13" customFormat="1">
      <c r="A91" s="2357"/>
      <c r="B91" s="2378"/>
      <c r="C91" s="2378"/>
      <c r="D91" s="2378"/>
      <c r="E91" s="2382"/>
      <c r="F91" s="49" t="s">
        <v>621</v>
      </c>
      <c r="G91" s="50"/>
      <c r="H91" s="2382"/>
      <c r="I91" s="2476"/>
      <c r="J91" s="2429"/>
      <c r="K91" s="2432"/>
      <c r="L91" s="2429"/>
      <c r="M91" s="2432"/>
      <c r="N91" s="2429"/>
      <c r="O91" s="2432"/>
      <c r="P91" s="2469"/>
      <c r="Q91" s="2470"/>
      <c r="R91" s="2369"/>
      <c r="S91" s="2489"/>
      <c r="T91" s="2363"/>
      <c r="U91" s="2360"/>
      <c r="V91" s="2360"/>
      <c r="W91" s="2360"/>
      <c r="X91" s="2360"/>
      <c r="Y91" s="2360"/>
      <c r="Z91" s="2360"/>
      <c r="AA91" s="2360"/>
      <c r="AB91" s="2360"/>
      <c r="AC91" s="2366"/>
      <c r="AD91" s="2458"/>
      <c r="AE91" s="51" t="s">
        <v>731</v>
      </c>
      <c r="AG91" s="2357"/>
      <c r="AH91" s="11"/>
      <c r="AI91" s="11"/>
    </row>
    <row r="92" spans="1:35" s="13" customFormat="1">
      <c r="A92" s="2355">
        <v>30</v>
      </c>
      <c r="B92" s="2376"/>
      <c r="C92" s="2376"/>
      <c r="D92" s="2379"/>
      <c r="E92" s="2380"/>
      <c r="F92" s="43" t="s">
        <v>619</v>
      </c>
      <c r="G92" s="44"/>
      <c r="H92" s="2380"/>
      <c r="I92" s="2490" t="s">
        <v>502</v>
      </c>
      <c r="J92" s="2454"/>
      <c r="K92" s="2455" t="s">
        <v>255</v>
      </c>
      <c r="L92" s="2454"/>
      <c r="M92" s="2455" t="s">
        <v>500</v>
      </c>
      <c r="N92" s="2427"/>
      <c r="O92" s="2430" t="s">
        <v>580</v>
      </c>
      <c r="P92" s="2472" t="s">
        <v>172</v>
      </c>
      <c r="Q92" s="2473"/>
      <c r="R92" s="2367"/>
      <c r="S92" s="2491" t="s">
        <v>400</v>
      </c>
      <c r="T92" s="2361"/>
      <c r="U92" s="2358"/>
      <c r="V92" s="2358"/>
      <c r="W92" s="2358"/>
      <c r="X92" s="2358"/>
      <c r="Y92" s="2358"/>
      <c r="Z92" s="2358"/>
      <c r="AA92" s="2358"/>
      <c r="AB92" s="2358"/>
      <c r="AC92" s="2364"/>
      <c r="AD92" s="2456"/>
      <c r="AE92" s="45" t="s">
        <v>730</v>
      </c>
      <c r="AG92" s="2355" t="str">
        <f t="shared" ref="AG92" si="28">IF(ISERROR(VLOOKUP(C92,$AH$6:$AI$27,2,0))=TRUE,"",VLOOKUP(C92,$AH$6:$AI$27,2,0))</f>
        <v/>
      </c>
      <c r="AH92" s="11"/>
      <c r="AI92" s="11"/>
    </row>
    <row r="93" spans="1:35" s="13" customFormat="1">
      <c r="A93" s="2356"/>
      <c r="B93" s="2377"/>
      <c r="C93" s="2377"/>
      <c r="D93" s="2377"/>
      <c r="E93" s="2381"/>
      <c r="F93" s="46" t="s">
        <v>620</v>
      </c>
      <c r="G93" s="47"/>
      <c r="H93" s="2381"/>
      <c r="I93" s="2475"/>
      <c r="J93" s="2428"/>
      <c r="K93" s="2431"/>
      <c r="L93" s="2428"/>
      <c r="M93" s="2431"/>
      <c r="N93" s="2428"/>
      <c r="O93" s="2431"/>
      <c r="P93" s="2467"/>
      <c r="Q93" s="2468"/>
      <c r="R93" s="2368"/>
      <c r="S93" s="2488"/>
      <c r="T93" s="2362"/>
      <c r="U93" s="2359"/>
      <c r="V93" s="2359"/>
      <c r="W93" s="2359"/>
      <c r="X93" s="2359"/>
      <c r="Y93" s="2359"/>
      <c r="Z93" s="2359"/>
      <c r="AA93" s="2359"/>
      <c r="AB93" s="2359"/>
      <c r="AC93" s="2365"/>
      <c r="AD93" s="2457"/>
      <c r="AE93" s="48" t="s">
        <v>581</v>
      </c>
      <c r="AG93" s="2356"/>
      <c r="AH93" s="11"/>
      <c r="AI93" s="11"/>
    </row>
    <row r="94" spans="1:35" s="13" customFormat="1">
      <c r="A94" s="2357"/>
      <c r="B94" s="2378"/>
      <c r="C94" s="2378"/>
      <c r="D94" s="2378"/>
      <c r="E94" s="2382"/>
      <c r="F94" s="49" t="s">
        <v>621</v>
      </c>
      <c r="G94" s="50"/>
      <c r="H94" s="2382"/>
      <c r="I94" s="2476"/>
      <c r="J94" s="2429"/>
      <c r="K94" s="2432"/>
      <c r="L94" s="2429"/>
      <c r="M94" s="2432"/>
      <c r="N94" s="2429"/>
      <c r="O94" s="2432"/>
      <c r="P94" s="2469"/>
      <c r="Q94" s="2470"/>
      <c r="R94" s="2369"/>
      <c r="S94" s="2489"/>
      <c r="T94" s="2363"/>
      <c r="U94" s="2360"/>
      <c r="V94" s="2360"/>
      <c r="W94" s="2360"/>
      <c r="X94" s="2360"/>
      <c r="Y94" s="2360"/>
      <c r="Z94" s="2360"/>
      <c r="AA94" s="2360"/>
      <c r="AB94" s="2360"/>
      <c r="AC94" s="2366"/>
      <c r="AD94" s="2458"/>
      <c r="AE94" s="51" t="s">
        <v>731</v>
      </c>
      <c r="AG94" s="2357"/>
      <c r="AH94" s="11"/>
      <c r="AI94" s="11"/>
    </row>
    <row r="95" spans="1:35" s="13" customFormat="1">
      <c r="A95" s="2355">
        <v>31</v>
      </c>
      <c r="B95" s="2376"/>
      <c r="C95" s="2376"/>
      <c r="D95" s="2379"/>
      <c r="E95" s="2380"/>
      <c r="F95" s="43" t="s">
        <v>619</v>
      </c>
      <c r="G95" s="44"/>
      <c r="H95" s="2380"/>
      <c r="I95" s="2490" t="s">
        <v>502</v>
      </c>
      <c r="J95" s="2454"/>
      <c r="K95" s="2455" t="s">
        <v>255</v>
      </c>
      <c r="L95" s="2454"/>
      <c r="M95" s="2455" t="s">
        <v>500</v>
      </c>
      <c r="N95" s="2427"/>
      <c r="O95" s="2430" t="s">
        <v>580</v>
      </c>
      <c r="P95" s="2472" t="s">
        <v>172</v>
      </c>
      <c r="Q95" s="2473"/>
      <c r="R95" s="2367"/>
      <c r="S95" s="2491" t="s">
        <v>400</v>
      </c>
      <c r="T95" s="2361"/>
      <c r="U95" s="2358"/>
      <c r="V95" s="2358"/>
      <c r="W95" s="2358"/>
      <c r="X95" s="2358"/>
      <c r="Y95" s="2358"/>
      <c r="Z95" s="2358"/>
      <c r="AA95" s="2358"/>
      <c r="AB95" s="2358"/>
      <c r="AC95" s="2364"/>
      <c r="AD95" s="2456"/>
      <c r="AE95" s="45" t="s">
        <v>730</v>
      </c>
      <c r="AG95" s="2355" t="str">
        <f t="shared" ref="AG95" si="29">IF(ISERROR(VLOOKUP(C95,$AH$6:$AI$27,2,0))=TRUE,"",VLOOKUP(C95,$AH$6:$AI$27,2,0))</f>
        <v/>
      </c>
      <c r="AH95" s="11"/>
      <c r="AI95" s="11"/>
    </row>
    <row r="96" spans="1:35" s="13" customFormat="1">
      <c r="A96" s="2356"/>
      <c r="B96" s="2377"/>
      <c r="C96" s="2377"/>
      <c r="D96" s="2377"/>
      <c r="E96" s="2381"/>
      <c r="F96" s="46" t="s">
        <v>620</v>
      </c>
      <c r="G96" s="47"/>
      <c r="H96" s="2381"/>
      <c r="I96" s="2475"/>
      <c r="J96" s="2428"/>
      <c r="K96" s="2431"/>
      <c r="L96" s="2428"/>
      <c r="M96" s="2431"/>
      <c r="N96" s="2428"/>
      <c r="O96" s="2431"/>
      <c r="P96" s="2467"/>
      <c r="Q96" s="2468"/>
      <c r="R96" s="2368"/>
      <c r="S96" s="2488"/>
      <c r="T96" s="2362"/>
      <c r="U96" s="2359"/>
      <c r="V96" s="2359"/>
      <c r="W96" s="2359"/>
      <c r="X96" s="2359"/>
      <c r="Y96" s="2359"/>
      <c r="Z96" s="2359"/>
      <c r="AA96" s="2359"/>
      <c r="AB96" s="2359"/>
      <c r="AC96" s="2365"/>
      <c r="AD96" s="2457"/>
      <c r="AE96" s="48" t="s">
        <v>581</v>
      </c>
      <c r="AG96" s="2356"/>
      <c r="AH96" s="11"/>
      <c r="AI96" s="11"/>
    </row>
    <row r="97" spans="1:35" s="13" customFormat="1">
      <c r="A97" s="2357"/>
      <c r="B97" s="2378"/>
      <c r="C97" s="2378"/>
      <c r="D97" s="2378"/>
      <c r="E97" s="2382"/>
      <c r="F97" s="49" t="s">
        <v>621</v>
      </c>
      <c r="G97" s="50"/>
      <c r="H97" s="2382"/>
      <c r="I97" s="2476"/>
      <c r="J97" s="2429"/>
      <c r="K97" s="2432"/>
      <c r="L97" s="2429"/>
      <c r="M97" s="2432"/>
      <c r="N97" s="2429"/>
      <c r="O97" s="2432"/>
      <c r="P97" s="2469"/>
      <c r="Q97" s="2470"/>
      <c r="R97" s="2369"/>
      <c r="S97" s="2489"/>
      <c r="T97" s="2363"/>
      <c r="U97" s="2360"/>
      <c r="V97" s="2360"/>
      <c r="W97" s="2360"/>
      <c r="X97" s="2360"/>
      <c r="Y97" s="2360"/>
      <c r="Z97" s="2360"/>
      <c r="AA97" s="2360"/>
      <c r="AB97" s="2360"/>
      <c r="AC97" s="2366"/>
      <c r="AD97" s="2458"/>
      <c r="AE97" s="51" t="s">
        <v>731</v>
      </c>
      <c r="AG97" s="2357"/>
      <c r="AH97" s="11"/>
      <c r="AI97" s="11"/>
    </row>
    <row r="98" spans="1:35" s="13" customFormat="1">
      <c r="A98" s="2355">
        <v>32</v>
      </c>
      <c r="B98" s="2376"/>
      <c r="C98" s="2376"/>
      <c r="D98" s="2379"/>
      <c r="E98" s="2380"/>
      <c r="F98" s="43" t="s">
        <v>619</v>
      </c>
      <c r="G98" s="44"/>
      <c r="H98" s="2380"/>
      <c r="I98" s="2490" t="s">
        <v>502</v>
      </c>
      <c r="J98" s="2454"/>
      <c r="K98" s="2455" t="s">
        <v>255</v>
      </c>
      <c r="L98" s="2454"/>
      <c r="M98" s="2455" t="s">
        <v>500</v>
      </c>
      <c r="N98" s="2427"/>
      <c r="O98" s="2430" t="s">
        <v>580</v>
      </c>
      <c r="P98" s="2472" t="s">
        <v>172</v>
      </c>
      <c r="Q98" s="2473"/>
      <c r="R98" s="2367"/>
      <c r="S98" s="2491" t="s">
        <v>400</v>
      </c>
      <c r="T98" s="2361"/>
      <c r="U98" s="2358"/>
      <c r="V98" s="2358"/>
      <c r="W98" s="2358"/>
      <c r="X98" s="2358"/>
      <c r="Y98" s="2358"/>
      <c r="Z98" s="2358"/>
      <c r="AA98" s="2358"/>
      <c r="AB98" s="2358"/>
      <c r="AC98" s="2364"/>
      <c r="AD98" s="2456"/>
      <c r="AE98" s="45" t="s">
        <v>730</v>
      </c>
      <c r="AG98" s="2355" t="str">
        <f t="shared" ref="AG98" si="30">IF(ISERROR(VLOOKUP(C98,$AH$6:$AI$27,2,0))=TRUE,"",VLOOKUP(C98,$AH$6:$AI$27,2,0))</f>
        <v/>
      </c>
      <c r="AH98" s="11"/>
      <c r="AI98" s="11"/>
    </row>
    <row r="99" spans="1:35" s="13" customFormat="1">
      <c r="A99" s="2356"/>
      <c r="B99" s="2377"/>
      <c r="C99" s="2377"/>
      <c r="D99" s="2377"/>
      <c r="E99" s="2381"/>
      <c r="F99" s="46" t="s">
        <v>620</v>
      </c>
      <c r="G99" s="47"/>
      <c r="H99" s="2381"/>
      <c r="I99" s="2475"/>
      <c r="J99" s="2428"/>
      <c r="K99" s="2431"/>
      <c r="L99" s="2428"/>
      <c r="M99" s="2431"/>
      <c r="N99" s="2428"/>
      <c r="O99" s="2431"/>
      <c r="P99" s="2467"/>
      <c r="Q99" s="2468"/>
      <c r="R99" s="2368"/>
      <c r="S99" s="2488"/>
      <c r="T99" s="2362"/>
      <c r="U99" s="2359"/>
      <c r="V99" s="2359"/>
      <c r="W99" s="2359"/>
      <c r="X99" s="2359"/>
      <c r="Y99" s="2359"/>
      <c r="Z99" s="2359"/>
      <c r="AA99" s="2359"/>
      <c r="AB99" s="2359"/>
      <c r="AC99" s="2365"/>
      <c r="AD99" s="2457"/>
      <c r="AE99" s="48" t="s">
        <v>581</v>
      </c>
      <c r="AG99" s="2356"/>
      <c r="AH99" s="11"/>
      <c r="AI99" s="11"/>
    </row>
    <row r="100" spans="1:35" s="13" customFormat="1">
      <c r="A100" s="2357"/>
      <c r="B100" s="2378"/>
      <c r="C100" s="2378"/>
      <c r="D100" s="2378"/>
      <c r="E100" s="2382"/>
      <c r="F100" s="49" t="s">
        <v>621</v>
      </c>
      <c r="G100" s="50"/>
      <c r="H100" s="2382"/>
      <c r="I100" s="2476"/>
      <c r="J100" s="2429"/>
      <c r="K100" s="2432"/>
      <c r="L100" s="2429"/>
      <c r="M100" s="2432"/>
      <c r="N100" s="2429"/>
      <c r="O100" s="2432"/>
      <c r="P100" s="2469"/>
      <c r="Q100" s="2470"/>
      <c r="R100" s="2369"/>
      <c r="S100" s="2489"/>
      <c r="T100" s="2363"/>
      <c r="U100" s="2360"/>
      <c r="V100" s="2360"/>
      <c r="W100" s="2360"/>
      <c r="X100" s="2360"/>
      <c r="Y100" s="2360"/>
      <c r="Z100" s="2360"/>
      <c r="AA100" s="2360"/>
      <c r="AB100" s="2360"/>
      <c r="AC100" s="2366"/>
      <c r="AD100" s="2458"/>
      <c r="AE100" s="51" t="s">
        <v>731</v>
      </c>
      <c r="AG100" s="2357"/>
      <c r="AH100" s="11"/>
      <c r="AI100" s="11"/>
    </row>
    <row r="101" spans="1:35" s="13" customFormat="1">
      <c r="A101" s="2355">
        <v>33</v>
      </c>
      <c r="B101" s="2376"/>
      <c r="C101" s="2376"/>
      <c r="D101" s="2379"/>
      <c r="E101" s="2380"/>
      <c r="F101" s="43" t="s">
        <v>619</v>
      </c>
      <c r="G101" s="44"/>
      <c r="H101" s="2380"/>
      <c r="I101" s="2490" t="s">
        <v>502</v>
      </c>
      <c r="J101" s="2454"/>
      <c r="K101" s="2455" t="s">
        <v>255</v>
      </c>
      <c r="L101" s="2454"/>
      <c r="M101" s="2455" t="s">
        <v>500</v>
      </c>
      <c r="N101" s="2427"/>
      <c r="O101" s="2430" t="s">
        <v>580</v>
      </c>
      <c r="P101" s="2472" t="s">
        <v>172</v>
      </c>
      <c r="Q101" s="2473"/>
      <c r="R101" s="2367"/>
      <c r="S101" s="2491" t="s">
        <v>400</v>
      </c>
      <c r="T101" s="2361"/>
      <c r="U101" s="2358"/>
      <c r="V101" s="2358"/>
      <c r="W101" s="2358"/>
      <c r="X101" s="2358"/>
      <c r="Y101" s="2358"/>
      <c r="Z101" s="2358"/>
      <c r="AA101" s="2358"/>
      <c r="AB101" s="2358"/>
      <c r="AC101" s="2364"/>
      <c r="AD101" s="2456"/>
      <c r="AE101" s="45" t="s">
        <v>730</v>
      </c>
      <c r="AG101" s="2355" t="str">
        <f t="shared" ref="AG101" si="31">IF(ISERROR(VLOOKUP(C101,$AH$6:$AI$27,2,0))=TRUE,"",VLOOKUP(C101,$AH$6:$AI$27,2,0))</f>
        <v/>
      </c>
      <c r="AH101" s="11"/>
      <c r="AI101" s="11"/>
    </row>
    <row r="102" spans="1:35" s="13" customFormat="1">
      <c r="A102" s="2356"/>
      <c r="B102" s="2377"/>
      <c r="C102" s="2377"/>
      <c r="D102" s="2377"/>
      <c r="E102" s="2381"/>
      <c r="F102" s="46" t="s">
        <v>620</v>
      </c>
      <c r="G102" s="47"/>
      <c r="H102" s="2381"/>
      <c r="I102" s="2475"/>
      <c r="J102" s="2428"/>
      <c r="K102" s="2431"/>
      <c r="L102" s="2428"/>
      <c r="M102" s="2431"/>
      <c r="N102" s="2428"/>
      <c r="O102" s="2431"/>
      <c r="P102" s="2467"/>
      <c r="Q102" s="2468"/>
      <c r="R102" s="2368"/>
      <c r="S102" s="2488"/>
      <c r="T102" s="2362"/>
      <c r="U102" s="2359"/>
      <c r="V102" s="2359"/>
      <c r="W102" s="2359"/>
      <c r="X102" s="2359"/>
      <c r="Y102" s="2359"/>
      <c r="Z102" s="2359"/>
      <c r="AA102" s="2359"/>
      <c r="AB102" s="2359"/>
      <c r="AC102" s="2365"/>
      <c r="AD102" s="2457"/>
      <c r="AE102" s="48" t="s">
        <v>581</v>
      </c>
      <c r="AG102" s="2356"/>
      <c r="AH102" s="11"/>
      <c r="AI102" s="11"/>
    </row>
    <row r="103" spans="1:35" s="13" customFormat="1">
      <c r="A103" s="2357"/>
      <c r="B103" s="2378"/>
      <c r="C103" s="2378"/>
      <c r="D103" s="2378"/>
      <c r="E103" s="2382"/>
      <c r="F103" s="49" t="s">
        <v>621</v>
      </c>
      <c r="G103" s="50"/>
      <c r="H103" s="2382"/>
      <c r="I103" s="2476"/>
      <c r="J103" s="2429"/>
      <c r="K103" s="2432"/>
      <c r="L103" s="2429"/>
      <c r="M103" s="2432"/>
      <c r="N103" s="2429"/>
      <c r="O103" s="2432"/>
      <c r="P103" s="2469"/>
      <c r="Q103" s="2470"/>
      <c r="R103" s="2369"/>
      <c r="S103" s="2489"/>
      <c r="T103" s="2363"/>
      <c r="U103" s="2360"/>
      <c r="V103" s="2360"/>
      <c r="W103" s="2360"/>
      <c r="X103" s="2360"/>
      <c r="Y103" s="2360"/>
      <c r="Z103" s="2360"/>
      <c r="AA103" s="2360"/>
      <c r="AB103" s="2360"/>
      <c r="AC103" s="2366"/>
      <c r="AD103" s="2458"/>
      <c r="AE103" s="51" t="s">
        <v>731</v>
      </c>
      <c r="AG103" s="2357"/>
      <c r="AH103" s="11"/>
      <c r="AI103" s="11"/>
    </row>
    <row r="104" spans="1:35" s="13" customFormat="1">
      <c r="A104" s="2355">
        <v>34</v>
      </c>
      <c r="B104" s="2376"/>
      <c r="C104" s="2376"/>
      <c r="D104" s="2379"/>
      <c r="E104" s="2380"/>
      <c r="F104" s="43" t="s">
        <v>619</v>
      </c>
      <c r="G104" s="44"/>
      <c r="H104" s="2380"/>
      <c r="I104" s="2490" t="s">
        <v>502</v>
      </c>
      <c r="J104" s="2454"/>
      <c r="K104" s="2455" t="s">
        <v>255</v>
      </c>
      <c r="L104" s="2454"/>
      <c r="M104" s="2455" t="s">
        <v>500</v>
      </c>
      <c r="N104" s="2427"/>
      <c r="O104" s="2430" t="s">
        <v>580</v>
      </c>
      <c r="P104" s="2472" t="s">
        <v>172</v>
      </c>
      <c r="Q104" s="2473"/>
      <c r="R104" s="2367"/>
      <c r="S104" s="2491" t="s">
        <v>400</v>
      </c>
      <c r="T104" s="2361"/>
      <c r="U104" s="2358"/>
      <c r="V104" s="2358"/>
      <c r="W104" s="2358"/>
      <c r="X104" s="2358"/>
      <c r="Y104" s="2358"/>
      <c r="Z104" s="2358"/>
      <c r="AA104" s="2358"/>
      <c r="AB104" s="2358"/>
      <c r="AC104" s="2364"/>
      <c r="AD104" s="2456"/>
      <c r="AE104" s="45" t="s">
        <v>730</v>
      </c>
      <c r="AG104" s="2355" t="str">
        <f t="shared" ref="AG104" si="32">IF(ISERROR(VLOOKUP(C104,$AH$6:$AI$27,2,0))=TRUE,"",VLOOKUP(C104,$AH$6:$AI$27,2,0))</f>
        <v/>
      </c>
      <c r="AH104" s="11"/>
      <c r="AI104" s="11"/>
    </row>
    <row r="105" spans="1:35" s="13" customFormat="1">
      <c r="A105" s="2356"/>
      <c r="B105" s="2377"/>
      <c r="C105" s="2377"/>
      <c r="D105" s="2377"/>
      <c r="E105" s="2381"/>
      <c r="F105" s="46" t="s">
        <v>620</v>
      </c>
      <c r="G105" s="47"/>
      <c r="H105" s="2381"/>
      <c r="I105" s="2475"/>
      <c r="J105" s="2428"/>
      <c r="K105" s="2431"/>
      <c r="L105" s="2428"/>
      <c r="M105" s="2431"/>
      <c r="N105" s="2428"/>
      <c r="O105" s="2431"/>
      <c r="P105" s="2467"/>
      <c r="Q105" s="2468"/>
      <c r="R105" s="2368"/>
      <c r="S105" s="2488"/>
      <c r="T105" s="2362"/>
      <c r="U105" s="2359"/>
      <c r="V105" s="2359"/>
      <c r="W105" s="2359"/>
      <c r="X105" s="2359"/>
      <c r="Y105" s="2359"/>
      <c r="Z105" s="2359"/>
      <c r="AA105" s="2359"/>
      <c r="AB105" s="2359"/>
      <c r="AC105" s="2365"/>
      <c r="AD105" s="2457"/>
      <c r="AE105" s="48" t="s">
        <v>581</v>
      </c>
      <c r="AG105" s="2356"/>
      <c r="AH105" s="11"/>
      <c r="AI105" s="11"/>
    </row>
    <row r="106" spans="1:35" s="13" customFormat="1">
      <c r="A106" s="2357"/>
      <c r="B106" s="2378"/>
      <c r="C106" s="2378"/>
      <c r="D106" s="2378"/>
      <c r="E106" s="2382"/>
      <c r="F106" s="49" t="s">
        <v>621</v>
      </c>
      <c r="G106" s="50"/>
      <c r="H106" s="2382"/>
      <c r="I106" s="2476"/>
      <c r="J106" s="2429"/>
      <c r="K106" s="2432"/>
      <c r="L106" s="2429"/>
      <c r="M106" s="2432"/>
      <c r="N106" s="2429"/>
      <c r="O106" s="2432"/>
      <c r="P106" s="2469"/>
      <c r="Q106" s="2470"/>
      <c r="R106" s="2369"/>
      <c r="S106" s="2489"/>
      <c r="T106" s="2363"/>
      <c r="U106" s="2360"/>
      <c r="V106" s="2360"/>
      <c r="W106" s="2360"/>
      <c r="X106" s="2360"/>
      <c r="Y106" s="2360"/>
      <c r="Z106" s="2360"/>
      <c r="AA106" s="2360"/>
      <c r="AB106" s="2360"/>
      <c r="AC106" s="2366"/>
      <c r="AD106" s="2458"/>
      <c r="AE106" s="51" t="s">
        <v>731</v>
      </c>
      <c r="AG106" s="2357"/>
      <c r="AH106" s="11"/>
      <c r="AI106" s="11"/>
    </row>
    <row r="107" spans="1:35" s="13" customFormat="1">
      <c r="A107" s="2355">
        <v>35</v>
      </c>
      <c r="B107" s="2376"/>
      <c r="C107" s="2376"/>
      <c r="D107" s="2379"/>
      <c r="E107" s="2380"/>
      <c r="F107" s="43" t="s">
        <v>619</v>
      </c>
      <c r="G107" s="44"/>
      <c r="H107" s="2380"/>
      <c r="I107" s="2490" t="s">
        <v>502</v>
      </c>
      <c r="J107" s="2454"/>
      <c r="K107" s="2455" t="s">
        <v>255</v>
      </c>
      <c r="L107" s="2454"/>
      <c r="M107" s="2455" t="s">
        <v>500</v>
      </c>
      <c r="N107" s="2427"/>
      <c r="O107" s="2430" t="s">
        <v>580</v>
      </c>
      <c r="P107" s="2472" t="s">
        <v>172</v>
      </c>
      <c r="Q107" s="2473"/>
      <c r="R107" s="2367"/>
      <c r="S107" s="2491" t="s">
        <v>400</v>
      </c>
      <c r="T107" s="2361"/>
      <c r="U107" s="2358"/>
      <c r="V107" s="2358"/>
      <c r="W107" s="2358"/>
      <c r="X107" s="2358"/>
      <c r="Y107" s="2358"/>
      <c r="Z107" s="2358"/>
      <c r="AA107" s="2358"/>
      <c r="AB107" s="2358"/>
      <c r="AC107" s="2364"/>
      <c r="AD107" s="2456"/>
      <c r="AE107" s="45" t="s">
        <v>730</v>
      </c>
      <c r="AG107" s="2355" t="str">
        <f t="shared" ref="AG107" si="33">IF(ISERROR(VLOOKUP(C107,$AH$6:$AI$27,2,0))=TRUE,"",VLOOKUP(C107,$AH$6:$AI$27,2,0))</f>
        <v/>
      </c>
      <c r="AH107" s="11"/>
      <c r="AI107" s="11"/>
    </row>
    <row r="108" spans="1:35" s="13" customFormat="1">
      <c r="A108" s="2356"/>
      <c r="B108" s="2377"/>
      <c r="C108" s="2377"/>
      <c r="D108" s="2377"/>
      <c r="E108" s="2381"/>
      <c r="F108" s="46" t="s">
        <v>620</v>
      </c>
      <c r="G108" s="47"/>
      <c r="H108" s="2381"/>
      <c r="I108" s="2475"/>
      <c r="J108" s="2428"/>
      <c r="K108" s="2431"/>
      <c r="L108" s="2428"/>
      <c r="M108" s="2431"/>
      <c r="N108" s="2428"/>
      <c r="O108" s="2431"/>
      <c r="P108" s="2467"/>
      <c r="Q108" s="2468"/>
      <c r="R108" s="2368"/>
      <c r="S108" s="2488"/>
      <c r="T108" s="2362"/>
      <c r="U108" s="2359"/>
      <c r="V108" s="2359"/>
      <c r="W108" s="2359"/>
      <c r="X108" s="2359"/>
      <c r="Y108" s="2359"/>
      <c r="Z108" s="2359"/>
      <c r="AA108" s="2359"/>
      <c r="AB108" s="2359"/>
      <c r="AC108" s="2365"/>
      <c r="AD108" s="2457"/>
      <c r="AE108" s="48" t="s">
        <v>581</v>
      </c>
      <c r="AG108" s="2356"/>
      <c r="AH108" s="11"/>
      <c r="AI108" s="11"/>
    </row>
    <row r="109" spans="1:35" s="13" customFormat="1">
      <c r="A109" s="2357"/>
      <c r="B109" s="2378"/>
      <c r="C109" s="2378"/>
      <c r="D109" s="2378"/>
      <c r="E109" s="2382"/>
      <c r="F109" s="49" t="s">
        <v>621</v>
      </c>
      <c r="G109" s="50"/>
      <c r="H109" s="2382"/>
      <c r="I109" s="2476"/>
      <c r="J109" s="2429"/>
      <c r="K109" s="2432"/>
      <c r="L109" s="2429"/>
      <c r="M109" s="2432"/>
      <c r="N109" s="2429"/>
      <c r="O109" s="2432"/>
      <c r="P109" s="2469"/>
      <c r="Q109" s="2470"/>
      <c r="R109" s="2369"/>
      <c r="S109" s="2489"/>
      <c r="T109" s="2363"/>
      <c r="U109" s="2360"/>
      <c r="V109" s="2360"/>
      <c r="W109" s="2360"/>
      <c r="X109" s="2360"/>
      <c r="Y109" s="2360"/>
      <c r="Z109" s="2360"/>
      <c r="AA109" s="2360"/>
      <c r="AB109" s="2360"/>
      <c r="AC109" s="2366"/>
      <c r="AD109" s="2458"/>
      <c r="AE109" s="51" t="s">
        <v>731</v>
      </c>
      <c r="AG109" s="2357"/>
      <c r="AH109" s="11"/>
      <c r="AI109" s="11"/>
    </row>
    <row r="110" spans="1:35" s="13" customFormat="1">
      <c r="A110" s="2355">
        <v>36</v>
      </c>
      <c r="B110" s="2376"/>
      <c r="C110" s="2376"/>
      <c r="D110" s="2379"/>
      <c r="E110" s="2380"/>
      <c r="F110" s="43" t="s">
        <v>619</v>
      </c>
      <c r="G110" s="44"/>
      <c r="H110" s="2380"/>
      <c r="I110" s="2490" t="s">
        <v>502</v>
      </c>
      <c r="J110" s="2454"/>
      <c r="K110" s="2455" t="s">
        <v>255</v>
      </c>
      <c r="L110" s="2454"/>
      <c r="M110" s="2455" t="s">
        <v>500</v>
      </c>
      <c r="N110" s="2427"/>
      <c r="O110" s="2430" t="s">
        <v>580</v>
      </c>
      <c r="P110" s="2472" t="s">
        <v>172</v>
      </c>
      <c r="Q110" s="2473"/>
      <c r="R110" s="2367"/>
      <c r="S110" s="2491" t="s">
        <v>400</v>
      </c>
      <c r="T110" s="2361"/>
      <c r="U110" s="2358"/>
      <c r="V110" s="2358"/>
      <c r="W110" s="2358"/>
      <c r="X110" s="2358"/>
      <c r="Y110" s="2358"/>
      <c r="Z110" s="2358"/>
      <c r="AA110" s="2358"/>
      <c r="AB110" s="2358"/>
      <c r="AC110" s="2364"/>
      <c r="AD110" s="2456"/>
      <c r="AE110" s="45" t="s">
        <v>730</v>
      </c>
      <c r="AG110" s="2355" t="str">
        <f t="shared" ref="AG110" si="34">IF(ISERROR(VLOOKUP(C110,$AH$6:$AI$27,2,0))=TRUE,"",VLOOKUP(C110,$AH$6:$AI$27,2,0))</f>
        <v/>
      </c>
      <c r="AH110" s="11"/>
      <c r="AI110" s="11"/>
    </row>
    <row r="111" spans="1:35" s="13" customFormat="1">
      <c r="A111" s="2356"/>
      <c r="B111" s="2377"/>
      <c r="C111" s="2377"/>
      <c r="D111" s="2377"/>
      <c r="E111" s="2381"/>
      <c r="F111" s="46" t="s">
        <v>620</v>
      </c>
      <c r="G111" s="47"/>
      <c r="H111" s="2381"/>
      <c r="I111" s="2475"/>
      <c r="J111" s="2428"/>
      <c r="K111" s="2431"/>
      <c r="L111" s="2428"/>
      <c r="M111" s="2431"/>
      <c r="N111" s="2428"/>
      <c r="O111" s="2431"/>
      <c r="P111" s="2467"/>
      <c r="Q111" s="2468"/>
      <c r="R111" s="2368"/>
      <c r="S111" s="2488"/>
      <c r="T111" s="2362"/>
      <c r="U111" s="2359"/>
      <c r="V111" s="2359"/>
      <c r="W111" s="2359"/>
      <c r="X111" s="2359"/>
      <c r="Y111" s="2359"/>
      <c r="Z111" s="2359"/>
      <c r="AA111" s="2359"/>
      <c r="AB111" s="2359"/>
      <c r="AC111" s="2365"/>
      <c r="AD111" s="2457"/>
      <c r="AE111" s="48" t="s">
        <v>581</v>
      </c>
      <c r="AG111" s="2356"/>
      <c r="AH111" s="11"/>
      <c r="AI111" s="11"/>
    </row>
    <row r="112" spans="1:35" s="13" customFormat="1">
      <c r="A112" s="2357"/>
      <c r="B112" s="2378"/>
      <c r="C112" s="2378"/>
      <c r="D112" s="2378"/>
      <c r="E112" s="2382"/>
      <c r="F112" s="49" t="s">
        <v>621</v>
      </c>
      <c r="G112" s="50"/>
      <c r="H112" s="2382"/>
      <c r="I112" s="2476"/>
      <c r="J112" s="2429"/>
      <c r="K112" s="2432"/>
      <c r="L112" s="2429"/>
      <c r="M112" s="2432"/>
      <c r="N112" s="2429"/>
      <c r="O112" s="2432"/>
      <c r="P112" s="2469"/>
      <c r="Q112" s="2470"/>
      <c r="R112" s="2369"/>
      <c r="S112" s="2489"/>
      <c r="T112" s="2363"/>
      <c r="U112" s="2360"/>
      <c r="V112" s="2360"/>
      <c r="W112" s="2360"/>
      <c r="X112" s="2360"/>
      <c r="Y112" s="2360"/>
      <c r="Z112" s="2360"/>
      <c r="AA112" s="2360"/>
      <c r="AB112" s="2360"/>
      <c r="AC112" s="2366"/>
      <c r="AD112" s="2458"/>
      <c r="AE112" s="51" t="s">
        <v>731</v>
      </c>
      <c r="AG112" s="2357"/>
      <c r="AH112" s="11"/>
      <c r="AI112" s="11"/>
    </row>
    <row r="113" spans="1:35" s="13" customFormat="1">
      <c r="A113" s="2355">
        <v>37</v>
      </c>
      <c r="B113" s="2376"/>
      <c r="C113" s="2376"/>
      <c r="D113" s="2379"/>
      <c r="E113" s="2380"/>
      <c r="F113" s="43" t="s">
        <v>619</v>
      </c>
      <c r="G113" s="44"/>
      <c r="H113" s="2380"/>
      <c r="I113" s="2490" t="s">
        <v>502</v>
      </c>
      <c r="J113" s="2454"/>
      <c r="K113" s="2455" t="s">
        <v>255</v>
      </c>
      <c r="L113" s="2454"/>
      <c r="M113" s="2455" t="s">
        <v>500</v>
      </c>
      <c r="N113" s="2427"/>
      <c r="O113" s="2430" t="s">
        <v>580</v>
      </c>
      <c r="P113" s="2472" t="s">
        <v>172</v>
      </c>
      <c r="Q113" s="2473"/>
      <c r="R113" s="2367"/>
      <c r="S113" s="2491" t="s">
        <v>400</v>
      </c>
      <c r="T113" s="2361"/>
      <c r="U113" s="2358"/>
      <c r="V113" s="2358"/>
      <c r="W113" s="2358"/>
      <c r="X113" s="2358"/>
      <c r="Y113" s="2358"/>
      <c r="Z113" s="2358"/>
      <c r="AA113" s="2358"/>
      <c r="AB113" s="2358"/>
      <c r="AC113" s="2364"/>
      <c r="AD113" s="2456"/>
      <c r="AE113" s="45" t="s">
        <v>730</v>
      </c>
      <c r="AG113" s="2355" t="str">
        <f t="shared" ref="AG113" si="35">IF(ISERROR(VLOOKUP(C113,$AH$6:$AI$27,2,0))=TRUE,"",VLOOKUP(C113,$AH$6:$AI$27,2,0))</f>
        <v/>
      </c>
      <c r="AH113" s="11"/>
      <c r="AI113" s="11"/>
    </row>
    <row r="114" spans="1:35" s="13" customFormat="1">
      <c r="A114" s="2356"/>
      <c r="B114" s="2377"/>
      <c r="C114" s="2377"/>
      <c r="D114" s="2377"/>
      <c r="E114" s="2381"/>
      <c r="F114" s="46" t="s">
        <v>620</v>
      </c>
      <c r="G114" s="47"/>
      <c r="H114" s="2381"/>
      <c r="I114" s="2475"/>
      <c r="J114" s="2428"/>
      <c r="K114" s="2431"/>
      <c r="L114" s="2428"/>
      <c r="M114" s="2431"/>
      <c r="N114" s="2428"/>
      <c r="O114" s="2431"/>
      <c r="P114" s="2467"/>
      <c r="Q114" s="2468"/>
      <c r="R114" s="2368"/>
      <c r="S114" s="2488"/>
      <c r="T114" s="2362"/>
      <c r="U114" s="2359"/>
      <c r="V114" s="2359"/>
      <c r="W114" s="2359"/>
      <c r="X114" s="2359"/>
      <c r="Y114" s="2359"/>
      <c r="Z114" s="2359"/>
      <c r="AA114" s="2359"/>
      <c r="AB114" s="2359"/>
      <c r="AC114" s="2365"/>
      <c r="AD114" s="2457"/>
      <c r="AE114" s="48" t="s">
        <v>581</v>
      </c>
      <c r="AG114" s="2356"/>
      <c r="AH114" s="11"/>
      <c r="AI114" s="11"/>
    </row>
    <row r="115" spans="1:35" s="13" customFormat="1">
      <c r="A115" s="2357"/>
      <c r="B115" s="2378"/>
      <c r="C115" s="2378"/>
      <c r="D115" s="2378"/>
      <c r="E115" s="2382"/>
      <c r="F115" s="49" t="s">
        <v>621</v>
      </c>
      <c r="G115" s="50"/>
      <c r="H115" s="2382"/>
      <c r="I115" s="2476"/>
      <c r="J115" s="2429"/>
      <c r="K115" s="2432"/>
      <c r="L115" s="2429"/>
      <c r="M115" s="2432"/>
      <c r="N115" s="2429"/>
      <c r="O115" s="2432"/>
      <c r="P115" s="2469"/>
      <c r="Q115" s="2470"/>
      <c r="R115" s="2369"/>
      <c r="S115" s="2489"/>
      <c r="T115" s="2363"/>
      <c r="U115" s="2360"/>
      <c r="V115" s="2360"/>
      <c r="W115" s="2360"/>
      <c r="X115" s="2360"/>
      <c r="Y115" s="2360"/>
      <c r="Z115" s="2360"/>
      <c r="AA115" s="2360"/>
      <c r="AB115" s="2360"/>
      <c r="AC115" s="2366"/>
      <c r="AD115" s="2458"/>
      <c r="AE115" s="51" t="s">
        <v>731</v>
      </c>
      <c r="AG115" s="2357"/>
      <c r="AH115" s="11"/>
      <c r="AI115" s="11"/>
    </row>
    <row r="116" spans="1:35" s="13" customFormat="1">
      <c r="A116" s="2355">
        <v>38</v>
      </c>
      <c r="B116" s="2376"/>
      <c r="C116" s="2376"/>
      <c r="D116" s="2379"/>
      <c r="E116" s="2380"/>
      <c r="F116" s="43" t="s">
        <v>619</v>
      </c>
      <c r="G116" s="44"/>
      <c r="H116" s="2380"/>
      <c r="I116" s="2490" t="s">
        <v>502</v>
      </c>
      <c r="J116" s="2454"/>
      <c r="K116" s="2455" t="s">
        <v>255</v>
      </c>
      <c r="L116" s="2454"/>
      <c r="M116" s="2455" t="s">
        <v>500</v>
      </c>
      <c r="N116" s="2427"/>
      <c r="O116" s="2430" t="s">
        <v>580</v>
      </c>
      <c r="P116" s="2472" t="s">
        <v>172</v>
      </c>
      <c r="Q116" s="2473"/>
      <c r="R116" s="2367"/>
      <c r="S116" s="2491" t="s">
        <v>400</v>
      </c>
      <c r="T116" s="2361"/>
      <c r="U116" s="2358"/>
      <c r="V116" s="2358"/>
      <c r="W116" s="2358"/>
      <c r="X116" s="2358"/>
      <c r="Y116" s="2358"/>
      <c r="Z116" s="2358"/>
      <c r="AA116" s="2358"/>
      <c r="AB116" s="2358"/>
      <c r="AC116" s="2364"/>
      <c r="AD116" s="2456"/>
      <c r="AE116" s="45" t="s">
        <v>730</v>
      </c>
      <c r="AG116" s="2355" t="str">
        <f t="shared" ref="AG116" si="36">IF(ISERROR(VLOOKUP(C116,$AH$6:$AI$27,2,0))=TRUE,"",VLOOKUP(C116,$AH$6:$AI$27,2,0))</f>
        <v/>
      </c>
      <c r="AH116" s="11"/>
      <c r="AI116" s="11"/>
    </row>
    <row r="117" spans="1:35" s="13" customFormat="1">
      <c r="A117" s="2356"/>
      <c r="B117" s="2377"/>
      <c r="C117" s="2377"/>
      <c r="D117" s="2377"/>
      <c r="E117" s="2381"/>
      <c r="F117" s="46" t="s">
        <v>620</v>
      </c>
      <c r="G117" s="47"/>
      <c r="H117" s="2381"/>
      <c r="I117" s="2475"/>
      <c r="J117" s="2428"/>
      <c r="K117" s="2431"/>
      <c r="L117" s="2428"/>
      <c r="M117" s="2431"/>
      <c r="N117" s="2428"/>
      <c r="O117" s="2431"/>
      <c r="P117" s="2467"/>
      <c r="Q117" s="2468"/>
      <c r="R117" s="2368"/>
      <c r="S117" s="2488"/>
      <c r="T117" s="2362"/>
      <c r="U117" s="2359"/>
      <c r="V117" s="2359"/>
      <c r="W117" s="2359"/>
      <c r="X117" s="2359"/>
      <c r="Y117" s="2359"/>
      <c r="Z117" s="2359"/>
      <c r="AA117" s="2359"/>
      <c r="AB117" s="2359"/>
      <c r="AC117" s="2365"/>
      <c r="AD117" s="2457"/>
      <c r="AE117" s="48" t="s">
        <v>581</v>
      </c>
      <c r="AG117" s="2356"/>
      <c r="AH117" s="11"/>
      <c r="AI117" s="11"/>
    </row>
    <row r="118" spans="1:35" s="13" customFormat="1">
      <c r="A118" s="2357"/>
      <c r="B118" s="2378"/>
      <c r="C118" s="2378"/>
      <c r="D118" s="2378"/>
      <c r="E118" s="2382"/>
      <c r="F118" s="49" t="s">
        <v>621</v>
      </c>
      <c r="G118" s="50"/>
      <c r="H118" s="2382"/>
      <c r="I118" s="2476"/>
      <c r="J118" s="2429"/>
      <c r="K118" s="2432"/>
      <c r="L118" s="2429"/>
      <c r="M118" s="2432"/>
      <c r="N118" s="2429"/>
      <c r="O118" s="2432"/>
      <c r="P118" s="2469"/>
      <c r="Q118" s="2470"/>
      <c r="R118" s="2369"/>
      <c r="S118" s="2489"/>
      <c r="T118" s="2363"/>
      <c r="U118" s="2360"/>
      <c r="V118" s="2360"/>
      <c r="W118" s="2360"/>
      <c r="X118" s="2360"/>
      <c r="Y118" s="2360"/>
      <c r="Z118" s="2360"/>
      <c r="AA118" s="2360"/>
      <c r="AB118" s="2360"/>
      <c r="AC118" s="2366"/>
      <c r="AD118" s="2458"/>
      <c r="AE118" s="51" t="s">
        <v>731</v>
      </c>
      <c r="AG118" s="2357"/>
      <c r="AH118" s="11"/>
      <c r="AI118" s="11"/>
    </row>
    <row r="119" spans="1:35" s="13" customFormat="1">
      <c r="A119" s="2355">
        <v>39</v>
      </c>
      <c r="B119" s="2376"/>
      <c r="C119" s="2376"/>
      <c r="D119" s="2379"/>
      <c r="E119" s="2380"/>
      <c r="F119" s="43" t="s">
        <v>619</v>
      </c>
      <c r="G119" s="44"/>
      <c r="H119" s="2380"/>
      <c r="I119" s="2490" t="s">
        <v>502</v>
      </c>
      <c r="J119" s="2454"/>
      <c r="K119" s="2455" t="s">
        <v>255</v>
      </c>
      <c r="L119" s="2454"/>
      <c r="M119" s="2455" t="s">
        <v>500</v>
      </c>
      <c r="N119" s="2427"/>
      <c r="O119" s="2430" t="s">
        <v>580</v>
      </c>
      <c r="P119" s="2472" t="s">
        <v>172</v>
      </c>
      <c r="Q119" s="2473"/>
      <c r="R119" s="2367"/>
      <c r="S119" s="2491" t="s">
        <v>400</v>
      </c>
      <c r="T119" s="2361"/>
      <c r="U119" s="2358"/>
      <c r="V119" s="2358"/>
      <c r="W119" s="2358"/>
      <c r="X119" s="2358"/>
      <c r="Y119" s="2358"/>
      <c r="Z119" s="2358"/>
      <c r="AA119" s="2358"/>
      <c r="AB119" s="2358"/>
      <c r="AC119" s="2364"/>
      <c r="AD119" s="2456"/>
      <c r="AE119" s="45" t="s">
        <v>730</v>
      </c>
      <c r="AG119" s="2355" t="str">
        <f t="shared" ref="AG119" si="37">IF(ISERROR(VLOOKUP(C119,$AH$6:$AI$27,2,0))=TRUE,"",VLOOKUP(C119,$AH$6:$AI$27,2,0))</f>
        <v/>
      </c>
      <c r="AH119" s="11"/>
      <c r="AI119" s="11"/>
    </row>
    <row r="120" spans="1:35" s="13" customFormat="1">
      <c r="A120" s="2356"/>
      <c r="B120" s="2377"/>
      <c r="C120" s="2377"/>
      <c r="D120" s="2377"/>
      <c r="E120" s="2381"/>
      <c r="F120" s="46" t="s">
        <v>620</v>
      </c>
      <c r="G120" s="47"/>
      <c r="H120" s="2381"/>
      <c r="I120" s="2475"/>
      <c r="J120" s="2428"/>
      <c r="K120" s="2431"/>
      <c r="L120" s="2428"/>
      <c r="M120" s="2431"/>
      <c r="N120" s="2428"/>
      <c r="O120" s="2431"/>
      <c r="P120" s="2467"/>
      <c r="Q120" s="2468"/>
      <c r="R120" s="2368"/>
      <c r="S120" s="2488"/>
      <c r="T120" s="2362"/>
      <c r="U120" s="2359"/>
      <c r="V120" s="2359"/>
      <c r="W120" s="2359"/>
      <c r="X120" s="2359"/>
      <c r="Y120" s="2359"/>
      <c r="Z120" s="2359"/>
      <c r="AA120" s="2359"/>
      <c r="AB120" s="2359"/>
      <c r="AC120" s="2365"/>
      <c r="AD120" s="2457"/>
      <c r="AE120" s="48" t="s">
        <v>581</v>
      </c>
      <c r="AG120" s="2356"/>
      <c r="AH120" s="11"/>
      <c r="AI120" s="11"/>
    </row>
    <row r="121" spans="1:35" s="13" customFormat="1">
      <c r="A121" s="2357"/>
      <c r="B121" s="2378"/>
      <c r="C121" s="2378"/>
      <c r="D121" s="2378"/>
      <c r="E121" s="2382"/>
      <c r="F121" s="49" t="s">
        <v>621</v>
      </c>
      <c r="G121" s="50"/>
      <c r="H121" s="2382"/>
      <c r="I121" s="2476"/>
      <c r="J121" s="2429"/>
      <c r="K121" s="2432"/>
      <c r="L121" s="2429"/>
      <c r="M121" s="2432"/>
      <c r="N121" s="2429"/>
      <c r="O121" s="2432"/>
      <c r="P121" s="2469"/>
      <c r="Q121" s="2470"/>
      <c r="R121" s="2369"/>
      <c r="S121" s="2489"/>
      <c r="T121" s="2363"/>
      <c r="U121" s="2360"/>
      <c r="V121" s="2360"/>
      <c r="W121" s="2360"/>
      <c r="X121" s="2360"/>
      <c r="Y121" s="2360"/>
      <c r="Z121" s="2360"/>
      <c r="AA121" s="2360"/>
      <c r="AB121" s="2360"/>
      <c r="AC121" s="2366"/>
      <c r="AD121" s="2458"/>
      <c r="AE121" s="51" t="s">
        <v>731</v>
      </c>
      <c r="AG121" s="2357"/>
      <c r="AH121" s="11"/>
      <c r="AI121" s="11"/>
    </row>
    <row r="122" spans="1:35" s="13" customFormat="1">
      <c r="A122" s="2355">
        <v>40</v>
      </c>
      <c r="B122" s="2376"/>
      <c r="C122" s="2376"/>
      <c r="D122" s="2379"/>
      <c r="E122" s="2380"/>
      <c r="F122" s="43" t="s">
        <v>619</v>
      </c>
      <c r="G122" s="44"/>
      <c r="H122" s="2380"/>
      <c r="I122" s="2490" t="s">
        <v>502</v>
      </c>
      <c r="J122" s="2454"/>
      <c r="K122" s="2455" t="s">
        <v>255</v>
      </c>
      <c r="L122" s="2454"/>
      <c r="M122" s="2455" t="s">
        <v>500</v>
      </c>
      <c r="N122" s="2427"/>
      <c r="O122" s="2430" t="s">
        <v>580</v>
      </c>
      <c r="P122" s="2472" t="s">
        <v>172</v>
      </c>
      <c r="Q122" s="2473"/>
      <c r="R122" s="2367"/>
      <c r="S122" s="2491" t="s">
        <v>400</v>
      </c>
      <c r="T122" s="2361"/>
      <c r="U122" s="2358"/>
      <c r="V122" s="2358"/>
      <c r="W122" s="2358"/>
      <c r="X122" s="2358"/>
      <c r="Y122" s="2358"/>
      <c r="Z122" s="2358"/>
      <c r="AA122" s="2358"/>
      <c r="AB122" s="2358"/>
      <c r="AC122" s="2364"/>
      <c r="AD122" s="2456"/>
      <c r="AE122" s="45" t="s">
        <v>730</v>
      </c>
      <c r="AG122" s="2355" t="str">
        <f t="shared" ref="AG122" si="38">IF(ISERROR(VLOOKUP(C122,$AH$6:$AI$27,2,0))=TRUE,"",VLOOKUP(C122,$AH$6:$AI$27,2,0))</f>
        <v/>
      </c>
      <c r="AH122" s="11"/>
      <c r="AI122" s="11"/>
    </row>
    <row r="123" spans="1:35" s="13" customFormat="1">
      <c r="A123" s="2356"/>
      <c r="B123" s="2377"/>
      <c r="C123" s="2377"/>
      <c r="D123" s="2377"/>
      <c r="E123" s="2381"/>
      <c r="F123" s="46" t="s">
        <v>620</v>
      </c>
      <c r="G123" s="47"/>
      <c r="H123" s="2381"/>
      <c r="I123" s="2475"/>
      <c r="J123" s="2428"/>
      <c r="K123" s="2431"/>
      <c r="L123" s="2428"/>
      <c r="M123" s="2431"/>
      <c r="N123" s="2428"/>
      <c r="O123" s="2431"/>
      <c r="P123" s="2467"/>
      <c r="Q123" s="2468"/>
      <c r="R123" s="2368"/>
      <c r="S123" s="2488"/>
      <c r="T123" s="2362"/>
      <c r="U123" s="2359"/>
      <c r="V123" s="2359"/>
      <c r="W123" s="2359"/>
      <c r="X123" s="2359"/>
      <c r="Y123" s="2359"/>
      <c r="Z123" s="2359"/>
      <c r="AA123" s="2359"/>
      <c r="AB123" s="2359"/>
      <c r="AC123" s="2365"/>
      <c r="AD123" s="2457"/>
      <c r="AE123" s="48" t="s">
        <v>581</v>
      </c>
      <c r="AG123" s="2356"/>
      <c r="AH123" s="11"/>
      <c r="AI123" s="11"/>
    </row>
    <row r="124" spans="1:35" s="13" customFormat="1">
      <c r="A124" s="2357"/>
      <c r="B124" s="2378"/>
      <c r="C124" s="2378"/>
      <c r="D124" s="2378"/>
      <c r="E124" s="2382"/>
      <c r="F124" s="49" t="s">
        <v>621</v>
      </c>
      <c r="G124" s="50"/>
      <c r="H124" s="2382"/>
      <c r="I124" s="2476"/>
      <c r="J124" s="2429"/>
      <c r="K124" s="2432"/>
      <c r="L124" s="2429"/>
      <c r="M124" s="2432"/>
      <c r="N124" s="2429"/>
      <c r="O124" s="2432"/>
      <c r="P124" s="2469"/>
      <c r="Q124" s="2470"/>
      <c r="R124" s="2369"/>
      <c r="S124" s="2489"/>
      <c r="T124" s="2363"/>
      <c r="U124" s="2360"/>
      <c r="V124" s="2360"/>
      <c r="W124" s="2360"/>
      <c r="X124" s="2360"/>
      <c r="Y124" s="2360"/>
      <c r="Z124" s="2360"/>
      <c r="AA124" s="2360"/>
      <c r="AB124" s="2360"/>
      <c r="AC124" s="2366"/>
      <c r="AD124" s="2458"/>
      <c r="AE124" s="51" t="s">
        <v>731</v>
      </c>
      <c r="AG124" s="2357"/>
      <c r="AH124" s="11"/>
      <c r="AI124" s="11"/>
    </row>
    <row r="125" spans="1:35" s="13" customFormat="1">
      <c r="A125" s="2355">
        <v>41</v>
      </c>
      <c r="B125" s="2376"/>
      <c r="C125" s="2376"/>
      <c r="D125" s="2379"/>
      <c r="E125" s="2380"/>
      <c r="F125" s="43" t="s">
        <v>619</v>
      </c>
      <c r="G125" s="44"/>
      <c r="H125" s="2380"/>
      <c r="I125" s="2490" t="s">
        <v>502</v>
      </c>
      <c r="J125" s="2454"/>
      <c r="K125" s="2455" t="s">
        <v>255</v>
      </c>
      <c r="L125" s="2454"/>
      <c r="M125" s="2455" t="s">
        <v>500</v>
      </c>
      <c r="N125" s="2427"/>
      <c r="O125" s="2430" t="s">
        <v>580</v>
      </c>
      <c r="P125" s="2472" t="s">
        <v>172</v>
      </c>
      <c r="Q125" s="2473"/>
      <c r="R125" s="2367"/>
      <c r="S125" s="2491" t="s">
        <v>400</v>
      </c>
      <c r="T125" s="2361"/>
      <c r="U125" s="2358"/>
      <c r="V125" s="2358"/>
      <c r="W125" s="2358"/>
      <c r="X125" s="2358"/>
      <c r="Y125" s="2358"/>
      <c r="Z125" s="2358"/>
      <c r="AA125" s="2358"/>
      <c r="AB125" s="2358"/>
      <c r="AC125" s="2364"/>
      <c r="AD125" s="2456"/>
      <c r="AE125" s="45" t="s">
        <v>730</v>
      </c>
      <c r="AG125" s="2355" t="str">
        <f t="shared" ref="AG125" si="39">IF(ISERROR(VLOOKUP(C125,$AH$6:$AI$27,2,0))=TRUE,"",VLOOKUP(C125,$AH$6:$AI$27,2,0))</f>
        <v/>
      </c>
      <c r="AH125" s="11"/>
      <c r="AI125" s="11"/>
    </row>
    <row r="126" spans="1:35" s="13" customFormat="1">
      <c r="A126" s="2356"/>
      <c r="B126" s="2377"/>
      <c r="C126" s="2377"/>
      <c r="D126" s="2377"/>
      <c r="E126" s="2381"/>
      <c r="F126" s="46" t="s">
        <v>620</v>
      </c>
      <c r="G126" s="47"/>
      <c r="H126" s="2381"/>
      <c r="I126" s="2475"/>
      <c r="J126" s="2428"/>
      <c r="K126" s="2431"/>
      <c r="L126" s="2428"/>
      <c r="M126" s="2431"/>
      <c r="N126" s="2428"/>
      <c r="O126" s="2431"/>
      <c r="P126" s="2467"/>
      <c r="Q126" s="2468"/>
      <c r="R126" s="2368"/>
      <c r="S126" s="2488"/>
      <c r="T126" s="2362"/>
      <c r="U126" s="2359"/>
      <c r="V126" s="2359"/>
      <c r="W126" s="2359"/>
      <c r="X126" s="2359"/>
      <c r="Y126" s="2359"/>
      <c r="Z126" s="2359"/>
      <c r="AA126" s="2359"/>
      <c r="AB126" s="2359"/>
      <c r="AC126" s="2365"/>
      <c r="AD126" s="2457"/>
      <c r="AE126" s="48" t="s">
        <v>581</v>
      </c>
      <c r="AG126" s="2356"/>
      <c r="AH126" s="11"/>
      <c r="AI126" s="11"/>
    </row>
    <row r="127" spans="1:35" s="13" customFormat="1">
      <c r="A127" s="2357"/>
      <c r="B127" s="2378"/>
      <c r="C127" s="2378"/>
      <c r="D127" s="2378"/>
      <c r="E127" s="2382"/>
      <c r="F127" s="49" t="s">
        <v>621</v>
      </c>
      <c r="G127" s="50"/>
      <c r="H127" s="2382"/>
      <c r="I127" s="2476"/>
      <c r="J127" s="2429"/>
      <c r="K127" s="2432"/>
      <c r="L127" s="2429"/>
      <c r="M127" s="2432"/>
      <c r="N127" s="2429"/>
      <c r="O127" s="2432"/>
      <c r="P127" s="2469"/>
      <c r="Q127" s="2470"/>
      <c r="R127" s="2369"/>
      <c r="S127" s="2489"/>
      <c r="T127" s="2363"/>
      <c r="U127" s="2360"/>
      <c r="V127" s="2360"/>
      <c r="W127" s="2360"/>
      <c r="X127" s="2360"/>
      <c r="Y127" s="2360"/>
      <c r="Z127" s="2360"/>
      <c r="AA127" s="2360"/>
      <c r="AB127" s="2360"/>
      <c r="AC127" s="2366"/>
      <c r="AD127" s="2458"/>
      <c r="AE127" s="51" t="s">
        <v>731</v>
      </c>
      <c r="AG127" s="2357"/>
      <c r="AH127" s="11"/>
      <c r="AI127" s="11"/>
    </row>
    <row r="128" spans="1:35" s="13" customFormat="1">
      <c r="A128" s="2355">
        <v>42</v>
      </c>
      <c r="B128" s="2376"/>
      <c r="C128" s="2376"/>
      <c r="D128" s="2379"/>
      <c r="E128" s="2380"/>
      <c r="F128" s="43" t="s">
        <v>619</v>
      </c>
      <c r="G128" s="44"/>
      <c r="H128" s="2380"/>
      <c r="I128" s="2490" t="s">
        <v>502</v>
      </c>
      <c r="J128" s="2454"/>
      <c r="K128" s="2455" t="s">
        <v>255</v>
      </c>
      <c r="L128" s="2454"/>
      <c r="M128" s="2455" t="s">
        <v>500</v>
      </c>
      <c r="N128" s="2427"/>
      <c r="O128" s="2430" t="s">
        <v>580</v>
      </c>
      <c r="P128" s="2472" t="s">
        <v>172</v>
      </c>
      <c r="Q128" s="2473"/>
      <c r="R128" s="2367"/>
      <c r="S128" s="2491" t="s">
        <v>400</v>
      </c>
      <c r="T128" s="2361"/>
      <c r="U128" s="2358"/>
      <c r="V128" s="2358"/>
      <c r="W128" s="2358"/>
      <c r="X128" s="2358"/>
      <c r="Y128" s="2358"/>
      <c r="Z128" s="2358"/>
      <c r="AA128" s="2358"/>
      <c r="AB128" s="2358"/>
      <c r="AC128" s="2364"/>
      <c r="AD128" s="2456"/>
      <c r="AE128" s="45" t="s">
        <v>730</v>
      </c>
      <c r="AG128" s="2355" t="str">
        <f t="shared" ref="AG128" si="40">IF(ISERROR(VLOOKUP(C128,$AH$6:$AI$27,2,0))=TRUE,"",VLOOKUP(C128,$AH$6:$AI$27,2,0))</f>
        <v/>
      </c>
      <c r="AH128" s="11"/>
      <c r="AI128" s="11"/>
    </row>
    <row r="129" spans="1:35" s="13" customFormat="1">
      <c r="A129" s="2356"/>
      <c r="B129" s="2377"/>
      <c r="C129" s="2377"/>
      <c r="D129" s="2377"/>
      <c r="E129" s="2381"/>
      <c r="F129" s="46" t="s">
        <v>620</v>
      </c>
      <c r="G129" s="47"/>
      <c r="H129" s="2381"/>
      <c r="I129" s="2475"/>
      <c r="J129" s="2428"/>
      <c r="K129" s="2431"/>
      <c r="L129" s="2428"/>
      <c r="M129" s="2431"/>
      <c r="N129" s="2428"/>
      <c r="O129" s="2431"/>
      <c r="P129" s="2467"/>
      <c r="Q129" s="2468"/>
      <c r="R129" s="2368"/>
      <c r="S129" s="2488"/>
      <c r="T129" s="2362"/>
      <c r="U129" s="2359"/>
      <c r="V129" s="2359"/>
      <c r="W129" s="2359"/>
      <c r="X129" s="2359"/>
      <c r="Y129" s="2359"/>
      <c r="Z129" s="2359"/>
      <c r="AA129" s="2359"/>
      <c r="AB129" s="2359"/>
      <c r="AC129" s="2365"/>
      <c r="AD129" s="2457"/>
      <c r="AE129" s="48" t="s">
        <v>581</v>
      </c>
      <c r="AG129" s="2356"/>
      <c r="AH129" s="11"/>
      <c r="AI129" s="11"/>
    </row>
    <row r="130" spans="1:35" s="13" customFormat="1">
      <c r="A130" s="2357"/>
      <c r="B130" s="2378"/>
      <c r="C130" s="2378"/>
      <c r="D130" s="2378"/>
      <c r="E130" s="2382"/>
      <c r="F130" s="49" t="s">
        <v>621</v>
      </c>
      <c r="G130" s="50"/>
      <c r="H130" s="2382"/>
      <c r="I130" s="2476"/>
      <c r="J130" s="2429"/>
      <c r="K130" s="2432"/>
      <c r="L130" s="2429"/>
      <c r="M130" s="2432"/>
      <c r="N130" s="2429"/>
      <c r="O130" s="2432"/>
      <c r="P130" s="2469"/>
      <c r="Q130" s="2470"/>
      <c r="R130" s="2369"/>
      <c r="S130" s="2489"/>
      <c r="T130" s="2363"/>
      <c r="U130" s="2360"/>
      <c r="V130" s="2360"/>
      <c r="W130" s="2360"/>
      <c r="X130" s="2360"/>
      <c r="Y130" s="2360"/>
      <c r="Z130" s="2360"/>
      <c r="AA130" s="2360"/>
      <c r="AB130" s="2360"/>
      <c r="AC130" s="2366"/>
      <c r="AD130" s="2458"/>
      <c r="AE130" s="51" t="s">
        <v>731</v>
      </c>
      <c r="AG130" s="2357"/>
      <c r="AH130" s="11"/>
      <c r="AI130" s="11"/>
    </row>
    <row r="131" spans="1:35" s="13" customFormat="1">
      <c r="A131" s="2355">
        <v>43</v>
      </c>
      <c r="B131" s="2376"/>
      <c r="C131" s="2376"/>
      <c r="D131" s="2379"/>
      <c r="E131" s="2380"/>
      <c r="F131" s="43" t="s">
        <v>619</v>
      </c>
      <c r="G131" s="44"/>
      <c r="H131" s="2380"/>
      <c r="I131" s="2490" t="s">
        <v>502</v>
      </c>
      <c r="J131" s="2454"/>
      <c r="K131" s="2455" t="s">
        <v>255</v>
      </c>
      <c r="L131" s="2454"/>
      <c r="M131" s="2455" t="s">
        <v>500</v>
      </c>
      <c r="N131" s="2427"/>
      <c r="O131" s="2430" t="s">
        <v>580</v>
      </c>
      <c r="P131" s="2472" t="s">
        <v>172</v>
      </c>
      <c r="Q131" s="2473"/>
      <c r="R131" s="2367"/>
      <c r="S131" s="2491" t="s">
        <v>400</v>
      </c>
      <c r="T131" s="2361"/>
      <c r="U131" s="2358"/>
      <c r="V131" s="2358"/>
      <c r="W131" s="2358"/>
      <c r="X131" s="2358"/>
      <c r="Y131" s="2358"/>
      <c r="Z131" s="2358"/>
      <c r="AA131" s="2358"/>
      <c r="AB131" s="2358"/>
      <c r="AC131" s="2364"/>
      <c r="AD131" s="2456"/>
      <c r="AE131" s="45" t="s">
        <v>730</v>
      </c>
      <c r="AG131" s="2355" t="str">
        <f t="shared" ref="AG131" si="41">IF(ISERROR(VLOOKUP(C131,$AH$6:$AI$27,2,0))=TRUE,"",VLOOKUP(C131,$AH$6:$AI$27,2,0))</f>
        <v/>
      </c>
      <c r="AH131" s="11"/>
      <c r="AI131" s="11"/>
    </row>
    <row r="132" spans="1:35" s="13" customFormat="1">
      <c r="A132" s="2356"/>
      <c r="B132" s="2377"/>
      <c r="C132" s="2377"/>
      <c r="D132" s="2377"/>
      <c r="E132" s="2381"/>
      <c r="F132" s="46" t="s">
        <v>620</v>
      </c>
      <c r="G132" s="47"/>
      <c r="H132" s="2381"/>
      <c r="I132" s="2475"/>
      <c r="J132" s="2428"/>
      <c r="K132" s="2431"/>
      <c r="L132" s="2428"/>
      <c r="M132" s="2431"/>
      <c r="N132" s="2428"/>
      <c r="O132" s="2431"/>
      <c r="P132" s="2467"/>
      <c r="Q132" s="2468"/>
      <c r="R132" s="2368"/>
      <c r="S132" s="2488"/>
      <c r="T132" s="2362"/>
      <c r="U132" s="2359"/>
      <c r="V132" s="2359"/>
      <c r="W132" s="2359"/>
      <c r="X132" s="2359"/>
      <c r="Y132" s="2359"/>
      <c r="Z132" s="2359"/>
      <c r="AA132" s="2359"/>
      <c r="AB132" s="2359"/>
      <c r="AC132" s="2365"/>
      <c r="AD132" s="2457"/>
      <c r="AE132" s="48" t="s">
        <v>581</v>
      </c>
      <c r="AG132" s="2356"/>
      <c r="AH132" s="11"/>
      <c r="AI132" s="11"/>
    </row>
    <row r="133" spans="1:35" s="13" customFormat="1">
      <c r="A133" s="2357"/>
      <c r="B133" s="2378"/>
      <c r="C133" s="2378"/>
      <c r="D133" s="2378"/>
      <c r="E133" s="2382"/>
      <c r="F133" s="49" t="s">
        <v>621</v>
      </c>
      <c r="G133" s="50"/>
      <c r="H133" s="2382"/>
      <c r="I133" s="2476"/>
      <c r="J133" s="2429"/>
      <c r="K133" s="2432"/>
      <c r="L133" s="2429"/>
      <c r="M133" s="2432"/>
      <c r="N133" s="2429"/>
      <c r="O133" s="2432"/>
      <c r="P133" s="2469"/>
      <c r="Q133" s="2470"/>
      <c r="R133" s="2369"/>
      <c r="S133" s="2489"/>
      <c r="T133" s="2363"/>
      <c r="U133" s="2360"/>
      <c r="V133" s="2360"/>
      <c r="W133" s="2360"/>
      <c r="X133" s="2360"/>
      <c r="Y133" s="2360"/>
      <c r="Z133" s="2360"/>
      <c r="AA133" s="2360"/>
      <c r="AB133" s="2360"/>
      <c r="AC133" s="2366"/>
      <c r="AD133" s="2458"/>
      <c r="AE133" s="51" t="s">
        <v>731</v>
      </c>
      <c r="AG133" s="2357"/>
      <c r="AH133" s="11"/>
      <c r="AI133" s="11"/>
    </row>
    <row r="134" spans="1:35" s="13" customFormat="1">
      <c r="A134" s="2355">
        <v>44</v>
      </c>
      <c r="B134" s="2376"/>
      <c r="C134" s="2376"/>
      <c r="D134" s="2379"/>
      <c r="E134" s="2380"/>
      <c r="F134" s="43" t="s">
        <v>619</v>
      </c>
      <c r="G134" s="44"/>
      <c r="H134" s="2380"/>
      <c r="I134" s="2490" t="s">
        <v>502</v>
      </c>
      <c r="J134" s="2454"/>
      <c r="K134" s="2455" t="s">
        <v>255</v>
      </c>
      <c r="L134" s="2454"/>
      <c r="M134" s="2455" t="s">
        <v>500</v>
      </c>
      <c r="N134" s="2427"/>
      <c r="O134" s="2430" t="s">
        <v>580</v>
      </c>
      <c r="P134" s="2472" t="s">
        <v>172</v>
      </c>
      <c r="Q134" s="2473"/>
      <c r="R134" s="2367"/>
      <c r="S134" s="2491" t="s">
        <v>400</v>
      </c>
      <c r="T134" s="2361"/>
      <c r="U134" s="2358"/>
      <c r="V134" s="2358"/>
      <c r="W134" s="2358"/>
      <c r="X134" s="2358"/>
      <c r="Y134" s="2358"/>
      <c r="Z134" s="2358"/>
      <c r="AA134" s="2358"/>
      <c r="AB134" s="2358"/>
      <c r="AC134" s="2364"/>
      <c r="AD134" s="2456"/>
      <c r="AE134" s="45" t="s">
        <v>730</v>
      </c>
      <c r="AG134" s="2355" t="str">
        <f t="shared" ref="AG134" si="42">IF(ISERROR(VLOOKUP(C134,$AH$6:$AI$27,2,0))=TRUE,"",VLOOKUP(C134,$AH$6:$AI$27,2,0))</f>
        <v/>
      </c>
      <c r="AH134" s="11"/>
      <c r="AI134" s="11"/>
    </row>
    <row r="135" spans="1:35" s="13" customFormat="1">
      <c r="A135" s="2356"/>
      <c r="B135" s="2377"/>
      <c r="C135" s="2377"/>
      <c r="D135" s="2377"/>
      <c r="E135" s="2381"/>
      <c r="F135" s="46" t="s">
        <v>620</v>
      </c>
      <c r="G135" s="47"/>
      <c r="H135" s="2381"/>
      <c r="I135" s="2475"/>
      <c r="J135" s="2428"/>
      <c r="K135" s="2431"/>
      <c r="L135" s="2428"/>
      <c r="M135" s="2431"/>
      <c r="N135" s="2428"/>
      <c r="O135" s="2431"/>
      <c r="P135" s="2467"/>
      <c r="Q135" s="2468"/>
      <c r="R135" s="2368"/>
      <c r="S135" s="2488"/>
      <c r="T135" s="2362"/>
      <c r="U135" s="2359"/>
      <c r="V135" s="2359"/>
      <c r="W135" s="2359"/>
      <c r="X135" s="2359"/>
      <c r="Y135" s="2359"/>
      <c r="Z135" s="2359"/>
      <c r="AA135" s="2359"/>
      <c r="AB135" s="2359"/>
      <c r="AC135" s="2365"/>
      <c r="AD135" s="2457"/>
      <c r="AE135" s="48" t="s">
        <v>581</v>
      </c>
      <c r="AG135" s="2356"/>
      <c r="AH135" s="11"/>
      <c r="AI135" s="11"/>
    </row>
    <row r="136" spans="1:35" s="13" customFormat="1">
      <c r="A136" s="2357"/>
      <c r="B136" s="2378"/>
      <c r="C136" s="2378"/>
      <c r="D136" s="2378"/>
      <c r="E136" s="2382"/>
      <c r="F136" s="49" t="s">
        <v>621</v>
      </c>
      <c r="G136" s="50"/>
      <c r="H136" s="2382"/>
      <c r="I136" s="2476"/>
      <c r="J136" s="2429"/>
      <c r="K136" s="2432"/>
      <c r="L136" s="2429"/>
      <c r="M136" s="2432"/>
      <c r="N136" s="2429"/>
      <c r="O136" s="2432"/>
      <c r="P136" s="2469"/>
      <c r="Q136" s="2470"/>
      <c r="R136" s="2369"/>
      <c r="S136" s="2489"/>
      <c r="T136" s="2363"/>
      <c r="U136" s="2360"/>
      <c r="V136" s="2360"/>
      <c r="W136" s="2360"/>
      <c r="X136" s="2360"/>
      <c r="Y136" s="2360"/>
      <c r="Z136" s="2360"/>
      <c r="AA136" s="2360"/>
      <c r="AB136" s="2360"/>
      <c r="AC136" s="2366"/>
      <c r="AD136" s="2458"/>
      <c r="AE136" s="51" t="s">
        <v>731</v>
      </c>
      <c r="AG136" s="2357"/>
      <c r="AH136" s="11"/>
      <c r="AI136" s="11"/>
    </row>
    <row r="137" spans="1:35" s="13" customFormat="1">
      <c r="A137" s="2355">
        <v>45</v>
      </c>
      <c r="B137" s="2376"/>
      <c r="C137" s="2376"/>
      <c r="D137" s="2379"/>
      <c r="E137" s="2380"/>
      <c r="F137" s="43" t="s">
        <v>619</v>
      </c>
      <c r="G137" s="44"/>
      <c r="H137" s="2380"/>
      <c r="I137" s="2490" t="s">
        <v>502</v>
      </c>
      <c r="J137" s="2454"/>
      <c r="K137" s="2455" t="s">
        <v>255</v>
      </c>
      <c r="L137" s="2454"/>
      <c r="M137" s="2455" t="s">
        <v>500</v>
      </c>
      <c r="N137" s="2427"/>
      <c r="O137" s="2430" t="s">
        <v>580</v>
      </c>
      <c r="P137" s="2472" t="s">
        <v>172</v>
      </c>
      <c r="Q137" s="2473"/>
      <c r="R137" s="2367"/>
      <c r="S137" s="2491" t="s">
        <v>400</v>
      </c>
      <c r="T137" s="2361"/>
      <c r="U137" s="2358"/>
      <c r="V137" s="2358"/>
      <c r="W137" s="2358"/>
      <c r="X137" s="2358"/>
      <c r="Y137" s="2358"/>
      <c r="Z137" s="2358"/>
      <c r="AA137" s="2358"/>
      <c r="AB137" s="2358"/>
      <c r="AC137" s="2364"/>
      <c r="AD137" s="2456"/>
      <c r="AE137" s="45" t="s">
        <v>730</v>
      </c>
      <c r="AG137" s="2355" t="str">
        <f t="shared" ref="AG137" si="43">IF(ISERROR(VLOOKUP(C137,$AH$6:$AI$27,2,0))=TRUE,"",VLOOKUP(C137,$AH$6:$AI$27,2,0))</f>
        <v/>
      </c>
      <c r="AH137" s="11"/>
      <c r="AI137" s="11"/>
    </row>
    <row r="138" spans="1:35" s="13" customFormat="1">
      <c r="A138" s="2356"/>
      <c r="B138" s="2377"/>
      <c r="C138" s="2377"/>
      <c r="D138" s="2377"/>
      <c r="E138" s="2381"/>
      <c r="F138" s="46" t="s">
        <v>620</v>
      </c>
      <c r="G138" s="47"/>
      <c r="H138" s="2381"/>
      <c r="I138" s="2475"/>
      <c r="J138" s="2428"/>
      <c r="K138" s="2431"/>
      <c r="L138" s="2428"/>
      <c r="M138" s="2431"/>
      <c r="N138" s="2428"/>
      <c r="O138" s="2431"/>
      <c r="P138" s="2467"/>
      <c r="Q138" s="2468"/>
      <c r="R138" s="2368"/>
      <c r="S138" s="2488"/>
      <c r="T138" s="2362"/>
      <c r="U138" s="2359"/>
      <c r="V138" s="2359"/>
      <c r="W138" s="2359"/>
      <c r="X138" s="2359"/>
      <c r="Y138" s="2359"/>
      <c r="Z138" s="2359"/>
      <c r="AA138" s="2359"/>
      <c r="AB138" s="2359"/>
      <c r="AC138" s="2365"/>
      <c r="AD138" s="2457"/>
      <c r="AE138" s="48" t="s">
        <v>581</v>
      </c>
      <c r="AG138" s="2356"/>
      <c r="AH138" s="11"/>
      <c r="AI138" s="11"/>
    </row>
    <row r="139" spans="1:35" s="13" customFormat="1">
      <c r="A139" s="2357"/>
      <c r="B139" s="2378"/>
      <c r="C139" s="2378"/>
      <c r="D139" s="2378"/>
      <c r="E139" s="2382"/>
      <c r="F139" s="49" t="s">
        <v>621</v>
      </c>
      <c r="G139" s="50"/>
      <c r="H139" s="2382"/>
      <c r="I139" s="2476"/>
      <c r="J139" s="2429"/>
      <c r="K139" s="2432"/>
      <c r="L139" s="2429"/>
      <c r="M139" s="2432"/>
      <c r="N139" s="2429"/>
      <c r="O139" s="2432"/>
      <c r="P139" s="2469"/>
      <c r="Q139" s="2470"/>
      <c r="R139" s="2369"/>
      <c r="S139" s="2489"/>
      <c r="T139" s="2363"/>
      <c r="U139" s="2360"/>
      <c r="V139" s="2360"/>
      <c r="W139" s="2360"/>
      <c r="X139" s="2360"/>
      <c r="Y139" s="2360"/>
      <c r="Z139" s="2360"/>
      <c r="AA139" s="2360"/>
      <c r="AB139" s="2360"/>
      <c r="AC139" s="2366"/>
      <c r="AD139" s="2458"/>
      <c r="AE139" s="51" t="s">
        <v>731</v>
      </c>
      <c r="AG139" s="2357"/>
      <c r="AH139" s="11"/>
      <c r="AI139" s="11"/>
    </row>
    <row r="140" spans="1:35" s="13" customFormat="1">
      <c r="A140" s="2355">
        <v>46</v>
      </c>
      <c r="B140" s="2376"/>
      <c r="C140" s="2376"/>
      <c r="D140" s="2379"/>
      <c r="E140" s="2380"/>
      <c r="F140" s="43" t="s">
        <v>619</v>
      </c>
      <c r="G140" s="44"/>
      <c r="H140" s="2380"/>
      <c r="I140" s="2490" t="s">
        <v>502</v>
      </c>
      <c r="J140" s="2454"/>
      <c r="K140" s="2455" t="s">
        <v>255</v>
      </c>
      <c r="L140" s="2454"/>
      <c r="M140" s="2455" t="s">
        <v>500</v>
      </c>
      <c r="N140" s="2427"/>
      <c r="O140" s="2430" t="s">
        <v>580</v>
      </c>
      <c r="P140" s="2472" t="s">
        <v>172</v>
      </c>
      <c r="Q140" s="2473"/>
      <c r="R140" s="2367"/>
      <c r="S140" s="2491" t="s">
        <v>400</v>
      </c>
      <c r="T140" s="2361"/>
      <c r="U140" s="2358"/>
      <c r="V140" s="2358"/>
      <c r="W140" s="2358"/>
      <c r="X140" s="2358"/>
      <c r="Y140" s="2358"/>
      <c r="Z140" s="2358"/>
      <c r="AA140" s="2358"/>
      <c r="AB140" s="2358"/>
      <c r="AC140" s="2364"/>
      <c r="AD140" s="2456"/>
      <c r="AE140" s="45" t="s">
        <v>730</v>
      </c>
      <c r="AG140" s="2355" t="str">
        <f t="shared" ref="AG140" si="44">IF(ISERROR(VLOOKUP(C140,$AH$6:$AI$27,2,0))=TRUE,"",VLOOKUP(C140,$AH$6:$AI$27,2,0))</f>
        <v/>
      </c>
      <c r="AH140" s="11"/>
      <c r="AI140" s="11"/>
    </row>
    <row r="141" spans="1:35" s="13" customFormat="1">
      <c r="A141" s="2356"/>
      <c r="B141" s="2377"/>
      <c r="C141" s="2377"/>
      <c r="D141" s="2377"/>
      <c r="E141" s="2381"/>
      <c r="F141" s="46" t="s">
        <v>620</v>
      </c>
      <c r="G141" s="47"/>
      <c r="H141" s="2381"/>
      <c r="I141" s="2475"/>
      <c r="J141" s="2428"/>
      <c r="K141" s="2431"/>
      <c r="L141" s="2428"/>
      <c r="M141" s="2431"/>
      <c r="N141" s="2428"/>
      <c r="O141" s="2431"/>
      <c r="P141" s="2467"/>
      <c r="Q141" s="2468"/>
      <c r="R141" s="2368"/>
      <c r="S141" s="2488"/>
      <c r="T141" s="2362"/>
      <c r="U141" s="2359"/>
      <c r="V141" s="2359"/>
      <c r="W141" s="2359"/>
      <c r="X141" s="2359"/>
      <c r="Y141" s="2359"/>
      <c r="Z141" s="2359"/>
      <c r="AA141" s="2359"/>
      <c r="AB141" s="2359"/>
      <c r="AC141" s="2365"/>
      <c r="AD141" s="2457"/>
      <c r="AE141" s="48" t="s">
        <v>581</v>
      </c>
      <c r="AG141" s="2356"/>
      <c r="AH141" s="11"/>
      <c r="AI141" s="11"/>
    </row>
    <row r="142" spans="1:35" s="13" customFormat="1">
      <c r="A142" s="2357"/>
      <c r="B142" s="2378"/>
      <c r="C142" s="2378"/>
      <c r="D142" s="2378"/>
      <c r="E142" s="2382"/>
      <c r="F142" s="49" t="s">
        <v>621</v>
      </c>
      <c r="G142" s="50"/>
      <c r="H142" s="2382"/>
      <c r="I142" s="2476"/>
      <c r="J142" s="2429"/>
      <c r="K142" s="2432"/>
      <c r="L142" s="2429"/>
      <c r="M142" s="2432"/>
      <c r="N142" s="2429"/>
      <c r="O142" s="2432"/>
      <c r="P142" s="2469"/>
      <c r="Q142" s="2470"/>
      <c r="R142" s="2369"/>
      <c r="S142" s="2489"/>
      <c r="T142" s="2363"/>
      <c r="U142" s="2360"/>
      <c r="V142" s="2360"/>
      <c r="W142" s="2360"/>
      <c r="X142" s="2360"/>
      <c r="Y142" s="2360"/>
      <c r="Z142" s="2360"/>
      <c r="AA142" s="2360"/>
      <c r="AB142" s="2360"/>
      <c r="AC142" s="2366"/>
      <c r="AD142" s="2458"/>
      <c r="AE142" s="51" t="s">
        <v>731</v>
      </c>
      <c r="AG142" s="2357"/>
      <c r="AH142" s="11"/>
      <c r="AI142" s="11"/>
    </row>
    <row r="143" spans="1:35" s="13" customFormat="1">
      <c r="A143" s="2355">
        <v>47</v>
      </c>
      <c r="B143" s="2376"/>
      <c r="C143" s="2376"/>
      <c r="D143" s="2379"/>
      <c r="E143" s="2380"/>
      <c r="F143" s="43" t="s">
        <v>619</v>
      </c>
      <c r="G143" s="44"/>
      <c r="H143" s="2380"/>
      <c r="I143" s="2490" t="s">
        <v>502</v>
      </c>
      <c r="J143" s="2454"/>
      <c r="K143" s="2455" t="s">
        <v>255</v>
      </c>
      <c r="L143" s="2454"/>
      <c r="M143" s="2455" t="s">
        <v>500</v>
      </c>
      <c r="N143" s="2427"/>
      <c r="O143" s="2430" t="s">
        <v>580</v>
      </c>
      <c r="P143" s="2472" t="s">
        <v>172</v>
      </c>
      <c r="Q143" s="2473"/>
      <c r="R143" s="2367"/>
      <c r="S143" s="2491" t="s">
        <v>400</v>
      </c>
      <c r="T143" s="2361"/>
      <c r="U143" s="2358"/>
      <c r="V143" s="2358"/>
      <c r="W143" s="2358"/>
      <c r="X143" s="2358"/>
      <c r="Y143" s="2358"/>
      <c r="Z143" s="2358"/>
      <c r="AA143" s="2358"/>
      <c r="AB143" s="2358"/>
      <c r="AC143" s="2364"/>
      <c r="AD143" s="2456"/>
      <c r="AE143" s="45" t="s">
        <v>730</v>
      </c>
      <c r="AG143" s="2355" t="str">
        <f t="shared" ref="AG143" si="45">IF(ISERROR(VLOOKUP(C143,$AH$6:$AI$27,2,0))=TRUE,"",VLOOKUP(C143,$AH$6:$AI$27,2,0))</f>
        <v/>
      </c>
      <c r="AH143" s="11"/>
      <c r="AI143" s="11"/>
    </row>
    <row r="144" spans="1:35" s="13" customFormat="1">
      <c r="A144" s="2356"/>
      <c r="B144" s="2377"/>
      <c r="C144" s="2377"/>
      <c r="D144" s="2377"/>
      <c r="E144" s="2381"/>
      <c r="F144" s="46" t="s">
        <v>620</v>
      </c>
      <c r="G144" s="47"/>
      <c r="H144" s="2381"/>
      <c r="I144" s="2475"/>
      <c r="J144" s="2428"/>
      <c r="K144" s="2431"/>
      <c r="L144" s="2428"/>
      <c r="M144" s="2431"/>
      <c r="N144" s="2428"/>
      <c r="O144" s="2431"/>
      <c r="P144" s="2467"/>
      <c r="Q144" s="2468"/>
      <c r="R144" s="2368"/>
      <c r="S144" s="2488"/>
      <c r="T144" s="2362"/>
      <c r="U144" s="2359"/>
      <c r="V144" s="2359"/>
      <c r="W144" s="2359"/>
      <c r="X144" s="2359"/>
      <c r="Y144" s="2359"/>
      <c r="Z144" s="2359"/>
      <c r="AA144" s="2359"/>
      <c r="AB144" s="2359"/>
      <c r="AC144" s="2365"/>
      <c r="AD144" s="2457"/>
      <c r="AE144" s="48" t="s">
        <v>581</v>
      </c>
      <c r="AG144" s="2356"/>
      <c r="AH144" s="11"/>
      <c r="AI144" s="11"/>
    </row>
    <row r="145" spans="1:35" s="13" customFormat="1">
      <c r="A145" s="2357"/>
      <c r="B145" s="2378"/>
      <c r="C145" s="2378"/>
      <c r="D145" s="2378"/>
      <c r="E145" s="2382"/>
      <c r="F145" s="49" t="s">
        <v>621</v>
      </c>
      <c r="G145" s="50"/>
      <c r="H145" s="2382"/>
      <c r="I145" s="2476"/>
      <c r="J145" s="2429"/>
      <c r="K145" s="2432"/>
      <c r="L145" s="2429"/>
      <c r="M145" s="2432"/>
      <c r="N145" s="2429"/>
      <c r="O145" s="2432"/>
      <c r="P145" s="2469"/>
      <c r="Q145" s="2470"/>
      <c r="R145" s="2369"/>
      <c r="S145" s="2489"/>
      <c r="T145" s="2363"/>
      <c r="U145" s="2360"/>
      <c r="V145" s="2360"/>
      <c r="W145" s="2360"/>
      <c r="X145" s="2360"/>
      <c r="Y145" s="2360"/>
      <c r="Z145" s="2360"/>
      <c r="AA145" s="2360"/>
      <c r="AB145" s="2360"/>
      <c r="AC145" s="2366"/>
      <c r="AD145" s="2458"/>
      <c r="AE145" s="51" t="s">
        <v>731</v>
      </c>
      <c r="AG145" s="2357"/>
      <c r="AH145" s="11"/>
      <c r="AI145" s="11"/>
    </row>
    <row r="146" spans="1:35" s="13" customFormat="1">
      <c r="A146" s="2355">
        <v>48</v>
      </c>
      <c r="B146" s="2376"/>
      <c r="C146" s="2376"/>
      <c r="D146" s="2379"/>
      <c r="E146" s="2380"/>
      <c r="F146" s="43" t="s">
        <v>619</v>
      </c>
      <c r="G146" s="44"/>
      <c r="H146" s="2380"/>
      <c r="I146" s="2490" t="s">
        <v>502</v>
      </c>
      <c r="J146" s="2454"/>
      <c r="K146" s="2455" t="s">
        <v>255</v>
      </c>
      <c r="L146" s="2454"/>
      <c r="M146" s="2455" t="s">
        <v>500</v>
      </c>
      <c r="N146" s="2427"/>
      <c r="O146" s="2430" t="s">
        <v>580</v>
      </c>
      <c r="P146" s="2472" t="s">
        <v>172</v>
      </c>
      <c r="Q146" s="2473"/>
      <c r="R146" s="2367"/>
      <c r="S146" s="2491" t="s">
        <v>400</v>
      </c>
      <c r="T146" s="2361"/>
      <c r="U146" s="2358"/>
      <c r="V146" s="2358"/>
      <c r="W146" s="2358"/>
      <c r="X146" s="2358"/>
      <c r="Y146" s="2358"/>
      <c r="Z146" s="2358"/>
      <c r="AA146" s="2358"/>
      <c r="AB146" s="2358"/>
      <c r="AC146" s="2364"/>
      <c r="AD146" s="2456"/>
      <c r="AE146" s="45" t="s">
        <v>730</v>
      </c>
      <c r="AG146" s="2355" t="str">
        <f t="shared" ref="AG146" si="46">IF(ISERROR(VLOOKUP(C146,$AH$6:$AI$27,2,0))=TRUE,"",VLOOKUP(C146,$AH$6:$AI$27,2,0))</f>
        <v/>
      </c>
      <c r="AH146" s="11"/>
      <c r="AI146" s="11"/>
    </row>
    <row r="147" spans="1:35" s="13" customFormat="1">
      <c r="A147" s="2356"/>
      <c r="B147" s="2377"/>
      <c r="C147" s="2377"/>
      <c r="D147" s="2377"/>
      <c r="E147" s="2381"/>
      <c r="F147" s="46" t="s">
        <v>620</v>
      </c>
      <c r="G147" s="47"/>
      <c r="H147" s="2381"/>
      <c r="I147" s="2475"/>
      <c r="J147" s="2428"/>
      <c r="K147" s="2431"/>
      <c r="L147" s="2428"/>
      <c r="M147" s="2431"/>
      <c r="N147" s="2428"/>
      <c r="O147" s="2431"/>
      <c r="P147" s="2467"/>
      <c r="Q147" s="2468"/>
      <c r="R147" s="2368"/>
      <c r="S147" s="2488"/>
      <c r="T147" s="2362"/>
      <c r="U147" s="2359"/>
      <c r="V147" s="2359"/>
      <c r="W147" s="2359"/>
      <c r="X147" s="2359"/>
      <c r="Y147" s="2359"/>
      <c r="Z147" s="2359"/>
      <c r="AA147" s="2359"/>
      <c r="AB147" s="2359"/>
      <c r="AC147" s="2365"/>
      <c r="AD147" s="2457"/>
      <c r="AE147" s="48" t="s">
        <v>581</v>
      </c>
      <c r="AG147" s="2356"/>
      <c r="AH147" s="11"/>
      <c r="AI147" s="11"/>
    </row>
    <row r="148" spans="1:35" s="13" customFormat="1">
      <c r="A148" s="2357"/>
      <c r="B148" s="2378"/>
      <c r="C148" s="2378"/>
      <c r="D148" s="2378"/>
      <c r="E148" s="2382"/>
      <c r="F148" s="49" t="s">
        <v>621</v>
      </c>
      <c r="G148" s="50"/>
      <c r="H148" s="2382"/>
      <c r="I148" s="2476"/>
      <c r="J148" s="2429"/>
      <c r="K148" s="2432"/>
      <c r="L148" s="2429"/>
      <c r="M148" s="2432"/>
      <c r="N148" s="2429"/>
      <c r="O148" s="2432"/>
      <c r="P148" s="2469"/>
      <c r="Q148" s="2470"/>
      <c r="R148" s="2369"/>
      <c r="S148" s="2489"/>
      <c r="T148" s="2363"/>
      <c r="U148" s="2360"/>
      <c r="V148" s="2360"/>
      <c r="W148" s="2360"/>
      <c r="X148" s="2360"/>
      <c r="Y148" s="2360"/>
      <c r="Z148" s="2360"/>
      <c r="AA148" s="2360"/>
      <c r="AB148" s="2360"/>
      <c r="AC148" s="2366"/>
      <c r="AD148" s="2458"/>
      <c r="AE148" s="51" t="s">
        <v>731</v>
      </c>
      <c r="AG148" s="2357"/>
      <c r="AH148" s="11"/>
      <c r="AI148" s="11"/>
    </row>
    <row r="149" spans="1:35" s="13" customFormat="1">
      <c r="A149" s="2355">
        <v>49</v>
      </c>
      <c r="B149" s="2376"/>
      <c r="C149" s="2376"/>
      <c r="D149" s="2379"/>
      <c r="E149" s="2380"/>
      <c r="F149" s="43" t="s">
        <v>619</v>
      </c>
      <c r="G149" s="44"/>
      <c r="H149" s="2380"/>
      <c r="I149" s="2490" t="s">
        <v>502</v>
      </c>
      <c r="J149" s="2454"/>
      <c r="K149" s="2455" t="s">
        <v>255</v>
      </c>
      <c r="L149" s="2454"/>
      <c r="M149" s="2455" t="s">
        <v>500</v>
      </c>
      <c r="N149" s="2427"/>
      <c r="O149" s="2430" t="s">
        <v>580</v>
      </c>
      <c r="P149" s="2472" t="s">
        <v>172</v>
      </c>
      <c r="Q149" s="2473"/>
      <c r="R149" s="2367"/>
      <c r="S149" s="2491" t="s">
        <v>400</v>
      </c>
      <c r="T149" s="2361"/>
      <c r="U149" s="2358"/>
      <c r="V149" s="2358"/>
      <c r="W149" s="2358"/>
      <c r="X149" s="2358"/>
      <c r="Y149" s="2358"/>
      <c r="Z149" s="2358"/>
      <c r="AA149" s="2358"/>
      <c r="AB149" s="2358"/>
      <c r="AC149" s="2364"/>
      <c r="AD149" s="2456"/>
      <c r="AE149" s="45" t="s">
        <v>730</v>
      </c>
      <c r="AG149" s="2355" t="str">
        <f t="shared" ref="AG149" si="47">IF(ISERROR(VLOOKUP(C149,$AH$6:$AI$27,2,0))=TRUE,"",VLOOKUP(C149,$AH$6:$AI$27,2,0))</f>
        <v/>
      </c>
      <c r="AH149" s="11"/>
      <c r="AI149" s="11"/>
    </row>
    <row r="150" spans="1:35" s="13" customFormat="1">
      <c r="A150" s="2356"/>
      <c r="B150" s="2377"/>
      <c r="C150" s="2377"/>
      <c r="D150" s="2377"/>
      <c r="E150" s="2381"/>
      <c r="F150" s="46" t="s">
        <v>620</v>
      </c>
      <c r="G150" s="47"/>
      <c r="H150" s="2381"/>
      <c r="I150" s="2475"/>
      <c r="J150" s="2428"/>
      <c r="K150" s="2431"/>
      <c r="L150" s="2428"/>
      <c r="M150" s="2431"/>
      <c r="N150" s="2428"/>
      <c r="O150" s="2431"/>
      <c r="P150" s="2467"/>
      <c r="Q150" s="2468"/>
      <c r="R150" s="2368"/>
      <c r="S150" s="2488"/>
      <c r="T150" s="2362"/>
      <c r="U150" s="2359"/>
      <c r="V150" s="2359"/>
      <c r="W150" s="2359"/>
      <c r="X150" s="2359"/>
      <c r="Y150" s="2359"/>
      <c r="Z150" s="2359"/>
      <c r="AA150" s="2359"/>
      <c r="AB150" s="2359"/>
      <c r="AC150" s="2365"/>
      <c r="AD150" s="2457"/>
      <c r="AE150" s="48" t="s">
        <v>581</v>
      </c>
      <c r="AG150" s="2356"/>
      <c r="AH150" s="11"/>
      <c r="AI150" s="11"/>
    </row>
    <row r="151" spans="1:35" s="13" customFormat="1">
      <c r="A151" s="2357"/>
      <c r="B151" s="2378"/>
      <c r="C151" s="2378"/>
      <c r="D151" s="2378"/>
      <c r="E151" s="2382"/>
      <c r="F151" s="49" t="s">
        <v>621</v>
      </c>
      <c r="G151" s="50"/>
      <c r="H151" s="2382"/>
      <c r="I151" s="2476"/>
      <c r="J151" s="2429"/>
      <c r="K151" s="2432"/>
      <c r="L151" s="2429"/>
      <c r="M151" s="2432"/>
      <c r="N151" s="2429"/>
      <c r="O151" s="2432"/>
      <c r="P151" s="2469"/>
      <c r="Q151" s="2470"/>
      <c r="R151" s="2369"/>
      <c r="S151" s="2489"/>
      <c r="T151" s="2363"/>
      <c r="U151" s="2360"/>
      <c r="V151" s="2360"/>
      <c r="W151" s="2360"/>
      <c r="X151" s="2360"/>
      <c r="Y151" s="2360"/>
      <c r="Z151" s="2360"/>
      <c r="AA151" s="2360"/>
      <c r="AB151" s="2360"/>
      <c r="AC151" s="2366"/>
      <c r="AD151" s="2458"/>
      <c r="AE151" s="51" t="s">
        <v>731</v>
      </c>
      <c r="AG151" s="2357"/>
      <c r="AH151" s="11"/>
      <c r="AI151" s="11"/>
    </row>
    <row r="152" spans="1:35" s="13" customFormat="1">
      <c r="A152" s="2355">
        <v>50</v>
      </c>
      <c r="B152" s="2376"/>
      <c r="C152" s="2376"/>
      <c r="D152" s="2379"/>
      <c r="E152" s="2380"/>
      <c r="F152" s="43" t="s">
        <v>619</v>
      </c>
      <c r="G152" s="44"/>
      <c r="H152" s="2380"/>
      <c r="I152" s="2490" t="s">
        <v>502</v>
      </c>
      <c r="J152" s="2454"/>
      <c r="K152" s="2455" t="s">
        <v>255</v>
      </c>
      <c r="L152" s="2454"/>
      <c r="M152" s="2455" t="s">
        <v>500</v>
      </c>
      <c r="N152" s="2427"/>
      <c r="O152" s="2430" t="s">
        <v>580</v>
      </c>
      <c r="P152" s="2472" t="s">
        <v>172</v>
      </c>
      <c r="Q152" s="2473"/>
      <c r="R152" s="2367"/>
      <c r="S152" s="2491" t="s">
        <v>400</v>
      </c>
      <c r="T152" s="2361"/>
      <c r="U152" s="2358"/>
      <c r="V152" s="2358"/>
      <c r="W152" s="2358"/>
      <c r="X152" s="2358"/>
      <c r="Y152" s="2358"/>
      <c r="Z152" s="2358"/>
      <c r="AA152" s="2358"/>
      <c r="AB152" s="2358"/>
      <c r="AC152" s="2364"/>
      <c r="AD152" s="2456"/>
      <c r="AE152" s="45" t="s">
        <v>730</v>
      </c>
      <c r="AG152" s="2355" t="str">
        <f t="shared" ref="AG152" si="48">IF(ISERROR(VLOOKUP(C152,$AH$6:$AI$27,2,0))=TRUE,"",VLOOKUP(C152,$AH$6:$AI$27,2,0))</f>
        <v/>
      </c>
      <c r="AH152" s="11"/>
      <c r="AI152" s="11"/>
    </row>
    <row r="153" spans="1:35" s="13" customFormat="1">
      <c r="A153" s="2356"/>
      <c r="B153" s="2377"/>
      <c r="C153" s="2377"/>
      <c r="D153" s="2377"/>
      <c r="E153" s="2381"/>
      <c r="F153" s="46" t="s">
        <v>620</v>
      </c>
      <c r="G153" s="47"/>
      <c r="H153" s="2381"/>
      <c r="I153" s="2475"/>
      <c r="J153" s="2428"/>
      <c r="K153" s="2431"/>
      <c r="L153" s="2428"/>
      <c r="M153" s="2431"/>
      <c r="N153" s="2428"/>
      <c r="O153" s="2431"/>
      <c r="P153" s="2467"/>
      <c r="Q153" s="2468"/>
      <c r="R153" s="2368"/>
      <c r="S153" s="2488"/>
      <c r="T153" s="2362"/>
      <c r="U153" s="2359"/>
      <c r="V153" s="2359"/>
      <c r="W153" s="2359"/>
      <c r="X153" s="2359"/>
      <c r="Y153" s="2359"/>
      <c r="Z153" s="2359"/>
      <c r="AA153" s="2359"/>
      <c r="AB153" s="2359"/>
      <c r="AC153" s="2365"/>
      <c r="AD153" s="2457"/>
      <c r="AE153" s="48" t="s">
        <v>581</v>
      </c>
      <c r="AG153" s="2356"/>
      <c r="AH153" s="11"/>
      <c r="AI153" s="11"/>
    </row>
    <row r="154" spans="1:35" s="13" customFormat="1">
      <c r="A154" s="2357"/>
      <c r="B154" s="2378"/>
      <c r="C154" s="2378"/>
      <c r="D154" s="2378"/>
      <c r="E154" s="2382"/>
      <c r="F154" s="49" t="s">
        <v>621</v>
      </c>
      <c r="G154" s="50"/>
      <c r="H154" s="2382"/>
      <c r="I154" s="2476"/>
      <c r="J154" s="2429"/>
      <c r="K154" s="2432"/>
      <c r="L154" s="2429"/>
      <c r="M154" s="2432"/>
      <c r="N154" s="2429"/>
      <c r="O154" s="2432"/>
      <c r="P154" s="2469"/>
      <c r="Q154" s="2470"/>
      <c r="R154" s="2369"/>
      <c r="S154" s="2489"/>
      <c r="T154" s="2363"/>
      <c r="U154" s="2360"/>
      <c r="V154" s="2360"/>
      <c r="W154" s="2360"/>
      <c r="X154" s="2360"/>
      <c r="Y154" s="2360"/>
      <c r="Z154" s="2360"/>
      <c r="AA154" s="2360"/>
      <c r="AB154" s="2360"/>
      <c r="AC154" s="2366"/>
      <c r="AD154" s="2458"/>
      <c r="AE154" s="51" t="s">
        <v>731</v>
      </c>
      <c r="AG154" s="2357"/>
      <c r="AH154" s="11"/>
      <c r="AI154" s="11"/>
    </row>
    <row r="155" spans="1:35" s="13" customFormat="1">
      <c r="A155" s="2355">
        <v>51</v>
      </c>
      <c r="B155" s="2376"/>
      <c r="C155" s="2376"/>
      <c r="D155" s="2379"/>
      <c r="E155" s="2380"/>
      <c r="F155" s="43" t="s">
        <v>619</v>
      </c>
      <c r="G155" s="44"/>
      <c r="H155" s="2380"/>
      <c r="I155" s="2490" t="s">
        <v>502</v>
      </c>
      <c r="J155" s="2454"/>
      <c r="K155" s="2455" t="s">
        <v>255</v>
      </c>
      <c r="L155" s="2454"/>
      <c r="M155" s="2455" t="s">
        <v>500</v>
      </c>
      <c r="N155" s="2427"/>
      <c r="O155" s="2430" t="s">
        <v>580</v>
      </c>
      <c r="P155" s="2472" t="s">
        <v>172</v>
      </c>
      <c r="Q155" s="2473"/>
      <c r="R155" s="2367"/>
      <c r="S155" s="2491" t="s">
        <v>400</v>
      </c>
      <c r="T155" s="2361"/>
      <c r="U155" s="2358"/>
      <c r="V155" s="2358"/>
      <c r="W155" s="2358"/>
      <c r="X155" s="2358"/>
      <c r="Y155" s="2358"/>
      <c r="Z155" s="2358"/>
      <c r="AA155" s="2358"/>
      <c r="AB155" s="2358"/>
      <c r="AC155" s="2364"/>
      <c r="AD155" s="2456"/>
      <c r="AE155" s="45" t="s">
        <v>730</v>
      </c>
      <c r="AG155" s="2355" t="str">
        <f t="shared" ref="AG155" si="49">IF(ISERROR(VLOOKUP(C155,$AH$6:$AI$27,2,0))=TRUE,"",VLOOKUP(C155,$AH$6:$AI$27,2,0))</f>
        <v/>
      </c>
      <c r="AH155" s="11"/>
      <c r="AI155" s="11"/>
    </row>
    <row r="156" spans="1:35" s="13" customFormat="1">
      <c r="A156" s="2356"/>
      <c r="B156" s="2377"/>
      <c r="C156" s="2377"/>
      <c r="D156" s="2377"/>
      <c r="E156" s="2381"/>
      <c r="F156" s="46" t="s">
        <v>620</v>
      </c>
      <c r="G156" s="47"/>
      <c r="H156" s="2381"/>
      <c r="I156" s="2475"/>
      <c r="J156" s="2428"/>
      <c r="K156" s="2431"/>
      <c r="L156" s="2428"/>
      <c r="M156" s="2431"/>
      <c r="N156" s="2428"/>
      <c r="O156" s="2431"/>
      <c r="P156" s="2467"/>
      <c r="Q156" s="2468"/>
      <c r="R156" s="2368"/>
      <c r="S156" s="2488"/>
      <c r="T156" s="2362"/>
      <c r="U156" s="2359"/>
      <c r="V156" s="2359"/>
      <c r="W156" s="2359"/>
      <c r="X156" s="2359"/>
      <c r="Y156" s="2359"/>
      <c r="Z156" s="2359"/>
      <c r="AA156" s="2359"/>
      <c r="AB156" s="2359"/>
      <c r="AC156" s="2365"/>
      <c r="AD156" s="2457"/>
      <c r="AE156" s="48" t="s">
        <v>581</v>
      </c>
      <c r="AG156" s="2356"/>
      <c r="AH156" s="11"/>
      <c r="AI156" s="11"/>
    </row>
    <row r="157" spans="1:35" s="13" customFormat="1">
      <c r="A157" s="2357"/>
      <c r="B157" s="2378"/>
      <c r="C157" s="2378"/>
      <c r="D157" s="2378"/>
      <c r="E157" s="2382"/>
      <c r="F157" s="49" t="s">
        <v>621</v>
      </c>
      <c r="G157" s="50"/>
      <c r="H157" s="2382"/>
      <c r="I157" s="2476"/>
      <c r="J157" s="2429"/>
      <c r="K157" s="2432"/>
      <c r="L157" s="2429"/>
      <c r="M157" s="2432"/>
      <c r="N157" s="2429"/>
      <c r="O157" s="2432"/>
      <c r="P157" s="2469"/>
      <c r="Q157" s="2470"/>
      <c r="R157" s="2369"/>
      <c r="S157" s="2489"/>
      <c r="T157" s="2363"/>
      <c r="U157" s="2360"/>
      <c r="V157" s="2360"/>
      <c r="W157" s="2360"/>
      <c r="X157" s="2360"/>
      <c r="Y157" s="2360"/>
      <c r="Z157" s="2360"/>
      <c r="AA157" s="2360"/>
      <c r="AB157" s="2360"/>
      <c r="AC157" s="2366"/>
      <c r="AD157" s="2458"/>
      <c r="AE157" s="51" t="s">
        <v>731</v>
      </c>
      <c r="AG157" s="2357"/>
      <c r="AH157" s="11"/>
      <c r="AI157" s="11"/>
    </row>
    <row r="158" spans="1:35" s="13" customFormat="1">
      <c r="A158" s="2355">
        <v>52</v>
      </c>
      <c r="B158" s="2376"/>
      <c r="C158" s="2376"/>
      <c r="D158" s="2379"/>
      <c r="E158" s="2380"/>
      <c r="F158" s="43" t="s">
        <v>619</v>
      </c>
      <c r="G158" s="44"/>
      <c r="H158" s="2380"/>
      <c r="I158" s="2490" t="s">
        <v>502</v>
      </c>
      <c r="J158" s="2454"/>
      <c r="K158" s="2455" t="s">
        <v>255</v>
      </c>
      <c r="L158" s="2454"/>
      <c r="M158" s="2455" t="s">
        <v>500</v>
      </c>
      <c r="N158" s="2427"/>
      <c r="O158" s="2430" t="s">
        <v>580</v>
      </c>
      <c r="P158" s="2472" t="s">
        <v>172</v>
      </c>
      <c r="Q158" s="2473"/>
      <c r="R158" s="2367"/>
      <c r="S158" s="2491" t="s">
        <v>400</v>
      </c>
      <c r="T158" s="2361"/>
      <c r="U158" s="2358"/>
      <c r="V158" s="2358"/>
      <c r="W158" s="2358"/>
      <c r="X158" s="2358"/>
      <c r="Y158" s="2358"/>
      <c r="Z158" s="2358"/>
      <c r="AA158" s="2358"/>
      <c r="AB158" s="2358"/>
      <c r="AC158" s="2364"/>
      <c r="AD158" s="2456"/>
      <c r="AE158" s="45" t="s">
        <v>730</v>
      </c>
      <c r="AG158" s="2355" t="str">
        <f t="shared" ref="AG158" si="50">IF(ISERROR(VLOOKUP(C158,$AH$6:$AI$27,2,0))=TRUE,"",VLOOKUP(C158,$AH$6:$AI$27,2,0))</f>
        <v/>
      </c>
      <c r="AH158" s="11"/>
      <c r="AI158" s="11"/>
    </row>
    <row r="159" spans="1:35" s="13" customFormat="1">
      <c r="A159" s="2356"/>
      <c r="B159" s="2377"/>
      <c r="C159" s="2377"/>
      <c r="D159" s="2377"/>
      <c r="E159" s="2381"/>
      <c r="F159" s="46" t="s">
        <v>620</v>
      </c>
      <c r="G159" s="47"/>
      <c r="H159" s="2381"/>
      <c r="I159" s="2475"/>
      <c r="J159" s="2428"/>
      <c r="K159" s="2431"/>
      <c r="L159" s="2428"/>
      <c r="M159" s="2431"/>
      <c r="N159" s="2428"/>
      <c r="O159" s="2431"/>
      <c r="P159" s="2467"/>
      <c r="Q159" s="2468"/>
      <c r="R159" s="2368"/>
      <c r="S159" s="2488"/>
      <c r="T159" s="2362"/>
      <c r="U159" s="2359"/>
      <c r="V159" s="2359"/>
      <c r="W159" s="2359"/>
      <c r="X159" s="2359"/>
      <c r="Y159" s="2359"/>
      <c r="Z159" s="2359"/>
      <c r="AA159" s="2359"/>
      <c r="AB159" s="2359"/>
      <c r="AC159" s="2365"/>
      <c r="AD159" s="2457"/>
      <c r="AE159" s="48" t="s">
        <v>581</v>
      </c>
      <c r="AG159" s="2356"/>
      <c r="AH159" s="11"/>
      <c r="AI159" s="11"/>
    </row>
    <row r="160" spans="1:35" s="13" customFormat="1">
      <c r="A160" s="2357"/>
      <c r="B160" s="2378"/>
      <c r="C160" s="2378"/>
      <c r="D160" s="2378"/>
      <c r="E160" s="2382"/>
      <c r="F160" s="49" t="s">
        <v>621</v>
      </c>
      <c r="G160" s="50"/>
      <c r="H160" s="2382"/>
      <c r="I160" s="2476"/>
      <c r="J160" s="2429"/>
      <c r="K160" s="2432"/>
      <c r="L160" s="2429"/>
      <c r="M160" s="2432"/>
      <c r="N160" s="2429"/>
      <c r="O160" s="2432"/>
      <c r="P160" s="2469"/>
      <c r="Q160" s="2470"/>
      <c r="R160" s="2369"/>
      <c r="S160" s="2489"/>
      <c r="T160" s="2363"/>
      <c r="U160" s="2360"/>
      <c r="V160" s="2360"/>
      <c r="W160" s="2360"/>
      <c r="X160" s="2360"/>
      <c r="Y160" s="2360"/>
      <c r="Z160" s="2360"/>
      <c r="AA160" s="2360"/>
      <c r="AB160" s="2360"/>
      <c r="AC160" s="2366"/>
      <c r="AD160" s="2458"/>
      <c r="AE160" s="51" t="s">
        <v>731</v>
      </c>
      <c r="AG160" s="2357"/>
      <c r="AH160" s="11"/>
      <c r="AI160" s="11"/>
    </row>
    <row r="161" spans="1:35" s="13" customFormat="1">
      <c r="A161" s="2355">
        <v>53</v>
      </c>
      <c r="B161" s="2376"/>
      <c r="C161" s="2376"/>
      <c r="D161" s="2379"/>
      <c r="E161" s="2380"/>
      <c r="F161" s="43" t="s">
        <v>619</v>
      </c>
      <c r="G161" s="44"/>
      <c r="H161" s="2380"/>
      <c r="I161" s="2490" t="s">
        <v>502</v>
      </c>
      <c r="J161" s="2454"/>
      <c r="K161" s="2455" t="s">
        <v>255</v>
      </c>
      <c r="L161" s="2454"/>
      <c r="M161" s="2455" t="s">
        <v>500</v>
      </c>
      <c r="N161" s="2427"/>
      <c r="O161" s="2430" t="s">
        <v>580</v>
      </c>
      <c r="P161" s="2472" t="s">
        <v>172</v>
      </c>
      <c r="Q161" s="2473"/>
      <c r="R161" s="2367"/>
      <c r="S161" s="2491" t="s">
        <v>400</v>
      </c>
      <c r="T161" s="2361"/>
      <c r="U161" s="2358"/>
      <c r="V161" s="2358"/>
      <c r="W161" s="2358"/>
      <c r="X161" s="2358"/>
      <c r="Y161" s="2358"/>
      <c r="Z161" s="2358"/>
      <c r="AA161" s="2358"/>
      <c r="AB161" s="2358"/>
      <c r="AC161" s="2364"/>
      <c r="AD161" s="2456"/>
      <c r="AE161" s="45" t="s">
        <v>730</v>
      </c>
      <c r="AG161" s="2355" t="str">
        <f t="shared" ref="AG161" si="51">IF(ISERROR(VLOOKUP(C161,$AH$6:$AI$27,2,0))=TRUE,"",VLOOKUP(C161,$AH$6:$AI$27,2,0))</f>
        <v/>
      </c>
      <c r="AH161" s="11"/>
      <c r="AI161" s="11"/>
    </row>
    <row r="162" spans="1:35" s="13" customFormat="1">
      <c r="A162" s="2356"/>
      <c r="B162" s="2377"/>
      <c r="C162" s="2377"/>
      <c r="D162" s="2377"/>
      <c r="E162" s="2381"/>
      <c r="F162" s="46" t="s">
        <v>620</v>
      </c>
      <c r="G162" s="47"/>
      <c r="H162" s="2381"/>
      <c r="I162" s="2475"/>
      <c r="J162" s="2428"/>
      <c r="K162" s="2431"/>
      <c r="L162" s="2428"/>
      <c r="M162" s="2431"/>
      <c r="N162" s="2428"/>
      <c r="O162" s="2431"/>
      <c r="P162" s="2467"/>
      <c r="Q162" s="2468"/>
      <c r="R162" s="2368"/>
      <c r="S162" s="2488"/>
      <c r="T162" s="2362"/>
      <c r="U162" s="2359"/>
      <c r="V162" s="2359"/>
      <c r="W162" s="2359"/>
      <c r="X162" s="2359"/>
      <c r="Y162" s="2359"/>
      <c r="Z162" s="2359"/>
      <c r="AA162" s="2359"/>
      <c r="AB162" s="2359"/>
      <c r="AC162" s="2365"/>
      <c r="AD162" s="2457"/>
      <c r="AE162" s="48" t="s">
        <v>581</v>
      </c>
      <c r="AG162" s="2356"/>
      <c r="AH162" s="11"/>
      <c r="AI162" s="11"/>
    </row>
    <row r="163" spans="1:35" s="13" customFormat="1">
      <c r="A163" s="2357"/>
      <c r="B163" s="2378"/>
      <c r="C163" s="2378"/>
      <c r="D163" s="2378"/>
      <c r="E163" s="2382"/>
      <c r="F163" s="49" t="s">
        <v>621</v>
      </c>
      <c r="G163" s="50"/>
      <c r="H163" s="2382"/>
      <c r="I163" s="2476"/>
      <c r="J163" s="2429"/>
      <c r="K163" s="2432"/>
      <c r="L163" s="2429"/>
      <c r="M163" s="2432"/>
      <c r="N163" s="2429"/>
      <c r="O163" s="2432"/>
      <c r="P163" s="2469"/>
      <c r="Q163" s="2470"/>
      <c r="R163" s="2369"/>
      <c r="S163" s="2489"/>
      <c r="T163" s="2363"/>
      <c r="U163" s="2360"/>
      <c r="V163" s="2360"/>
      <c r="W163" s="2360"/>
      <c r="X163" s="2360"/>
      <c r="Y163" s="2360"/>
      <c r="Z163" s="2360"/>
      <c r="AA163" s="2360"/>
      <c r="AB163" s="2360"/>
      <c r="AC163" s="2366"/>
      <c r="AD163" s="2458"/>
      <c r="AE163" s="51" t="s">
        <v>731</v>
      </c>
      <c r="AG163" s="2357"/>
      <c r="AH163" s="11"/>
      <c r="AI163" s="11"/>
    </row>
    <row r="164" spans="1:35" s="13" customFormat="1">
      <c r="A164" s="2355">
        <v>54</v>
      </c>
      <c r="B164" s="2376"/>
      <c r="C164" s="2376"/>
      <c r="D164" s="2379"/>
      <c r="E164" s="2380"/>
      <c r="F164" s="43" t="s">
        <v>619</v>
      </c>
      <c r="G164" s="44"/>
      <c r="H164" s="2380"/>
      <c r="I164" s="2490" t="s">
        <v>502</v>
      </c>
      <c r="J164" s="2454"/>
      <c r="K164" s="2455" t="s">
        <v>255</v>
      </c>
      <c r="L164" s="2454"/>
      <c r="M164" s="2455" t="s">
        <v>500</v>
      </c>
      <c r="N164" s="2427"/>
      <c r="O164" s="2430" t="s">
        <v>580</v>
      </c>
      <c r="P164" s="2472" t="s">
        <v>172</v>
      </c>
      <c r="Q164" s="2473"/>
      <c r="R164" s="2367"/>
      <c r="S164" s="2491" t="s">
        <v>400</v>
      </c>
      <c r="T164" s="2361"/>
      <c r="U164" s="2358"/>
      <c r="V164" s="2358"/>
      <c r="W164" s="2358"/>
      <c r="X164" s="2358"/>
      <c r="Y164" s="2358"/>
      <c r="Z164" s="2358"/>
      <c r="AA164" s="2358"/>
      <c r="AB164" s="2358"/>
      <c r="AC164" s="2364"/>
      <c r="AD164" s="2456"/>
      <c r="AE164" s="45" t="s">
        <v>730</v>
      </c>
      <c r="AG164" s="2355" t="str">
        <f t="shared" ref="AG164" si="52">IF(ISERROR(VLOOKUP(C164,$AH$6:$AI$27,2,0))=TRUE,"",VLOOKUP(C164,$AH$6:$AI$27,2,0))</f>
        <v/>
      </c>
      <c r="AH164" s="11"/>
      <c r="AI164" s="11"/>
    </row>
    <row r="165" spans="1:35" s="13" customFormat="1">
      <c r="A165" s="2356"/>
      <c r="B165" s="2377"/>
      <c r="C165" s="2377"/>
      <c r="D165" s="2377"/>
      <c r="E165" s="2381"/>
      <c r="F165" s="46" t="s">
        <v>620</v>
      </c>
      <c r="G165" s="47"/>
      <c r="H165" s="2381"/>
      <c r="I165" s="2475"/>
      <c r="J165" s="2428"/>
      <c r="K165" s="2431"/>
      <c r="L165" s="2428"/>
      <c r="M165" s="2431"/>
      <c r="N165" s="2428"/>
      <c r="O165" s="2431"/>
      <c r="P165" s="2467"/>
      <c r="Q165" s="2468"/>
      <c r="R165" s="2368"/>
      <c r="S165" s="2488"/>
      <c r="T165" s="2362"/>
      <c r="U165" s="2359"/>
      <c r="V165" s="2359"/>
      <c r="W165" s="2359"/>
      <c r="X165" s="2359"/>
      <c r="Y165" s="2359"/>
      <c r="Z165" s="2359"/>
      <c r="AA165" s="2359"/>
      <c r="AB165" s="2359"/>
      <c r="AC165" s="2365"/>
      <c r="AD165" s="2457"/>
      <c r="AE165" s="48" t="s">
        <v>581</v>
      </c>
      <c r="AG165" s="2356"/>
      <c r="AH165" s="11"/>
      <c r="AI165" s="11"/>
    </row>
    <row r="166" spans="1:35" s="13" customFormat="1">
      <c r="A166" s="2357"/>
      <c r="B166" s="2378"/>
      <c r="C166" s="2378"/>
      <c r="D166" s="2378"/>
      <c r="E166" s="2382"/>
      <c r="F166" s="49" t="s">
        <v>621</v>
      </c>
      <c r="G166" s="50"/>
      <c r="H166" s="2382"/>
      <c r="I166" s="2476"/>
      <c r="J166" s="2429"/>
      <c r="K166" s="2432"/>
      <c r="L166" s="2429"/>
      <c r="M166" s="2432"/>
      <c r="N166" s="2429"/>
      <c r="O166" s="2432"/>
      <c r="P166" s="2469"/>
      <c r="Q166" s="2470"/>
      <c r="R166" s="2369"/>
      <c r="S166" s="2489"/>
      <c r="T166" s="2363"/>
      <c r="U166" s="2360"/>
      <c r="V166" s="2360"/>
      <c r="W166" s="2360"/>
      <c r="X166" s="2360"/>
      <c r="Y166" s="2360"/>
      <c r="Z166" s="2360"/>
      <c r="AA166" s="2360"/>
      <c r="AB166" s="2360"/>
      <c r="AC166" s="2366"/>
      <c r="AD166" s="2458"/>
      <c r="AE166" s="51" t="s">
        <v>731</v>
      </c>
      <c r="AG166" s="2357"/>
      <c r="AH166" s="11"/>
      <c r="AI166" s="11"/>
    </row>
    <row r="167" spans="1:35" s="13" customFormat="1">
      <c r="A167" s="2355">
        <v>55</v>
      </c>
      <c r="B167" s="2376"/>
      <c r="C167" s="2376"/>
      <c r="D167" s="2379"/>
      <c r="E167" s="2380"/>
      <c r="F167" s="43" t="s">
        <v>619</v>
      </c>
      <c r="G167" s="44"/>
      <c r="H167" s="2380"/>
      <c r="I167" s="2490" t="s">
        <v>502</v>
      </c>
      <c r="J167" s="2454"/>
      <c r="K167" s="2455" t="s">
        <v>255</v>
      </c>
      <c r="L167" s="2454"/>
      <c r="M167" s="2455" t="s">
        <v>500</v>
      </c>
      <c r="N167" s="2427"/>
      <c r="O167" s="2430" t="s">
        <v>580</v>
      </c>
      <c r="P167" s="2472" t="s">
        <v>172</v>
      </c>
      <c r="Q167" s="2473"/>
      <c r="R167" s="2367"/>
      <c r="S167" s="2491" t="s">
        <v>400</v>
      </c>
      <c r="T167" s="2361"/>
      <c r="U167" s="2358"/>
      <c r="V167" s="2358"/>
      <c r="W167" s="2358"/>
      <c r="X167" s="2358"/>
      <c r="Y167" s="2358"/>
      <c r="Z167" s="2358"/>
      <c r="AA167" s="2358"/>
      <c r="AB167" s="2358"/>
      <c r="AC167" s="2364"/>
      <c r="AD167" s="2456"/>
      <c r="AE167" s="45" t="s">
        <v>730</v>
      </c>
      <c r="AG167" s="2355" t="str">
        <f t="shared" ref="AG167" si="53">IF(ISERROR(VLOOKUP(C167,$AH$6:$AI$27,2,0))=TRUE,"",VLOOKUP(C167,$AH$6:$AI$27,2,0))</f>
        <v/>
      </c>
      <c r="AH167" s="11"/>
      <c r="AI167" s="11"/>
    </row>
    <row r="168" spans="1:35" s="13" customFormat="1">
      <c r="A168" s="2356"/>
      <c r="B168" s="2377"/>
      <c r="C168" s="2377"/>
      <c r="D168" s="2377"/>
      <c r="E168" s="2381"/>
      <c r="F168" s="46" t="s">
        <v>620</v>
      </c>
      <c r="G168" s="47"/>
      <c r="H168" s="2381"/>
      <c r="I168" s="2475"/>
      <c r="J168" s="2428"/>
      <c r="K168" s="2431"/>
      <c r="L168" s="2428"/>
      <c r="M168" s="2431"/>
      <c r="N168" s="2428"/>
      <c r="O168" s="2431"/>
      <c r="P168" s="2467"/>
      <c r="Q168" s="2468"/>
      <c r="R168" s="2368"/>
      <c r="S168" s="2488"/>
      <c r="T168" s="2362"/>
      <c r="U168" s="2359"/>
      <c r="V168" s="2359"/>
      <c r="W168" s="2359"/>
      <c r="X168" s="2359"/>
      <c r="Y168" s="2359"/>
      <c r="Z168" s="2359"/>
      <c r="AA168" s="2359"/>
      <c r="AB168" s="2359"/>
      <c r="AC168" s="2365"/>
      <c r="AD168" s="2457"/>
      <c r="AE168" s="48" t="s">
        <v>581</v>
      </c>
      <c r="AG168" s="2356"/>
      <c r="AH168" s="11"/>
      <c r="AI168" s="11"/>
    </row>
    <row r="169" spans="1:35" s="13" customFormat="1">
      <c r="A169" s="2357"/>
      <c r="B169" s="2378"/>
      <c r="C169" s="2378"/>
      <c r="D169" s="2378"/>
      <c r="E169" s="2382"/>
      <c r="F169" s="49" t="s">
        <v>621</v>
      </c>
      <c r="G169" s="50"/>
      <c r="H169" s="2382"/>
      <c r="I169" s="2476"/>
      <c r="J169" s="2429"/>
      <c r="K169" s="2432"/>
      <c r="L169" s="2429"/>
      <c r="M169" s="2432"/>
      <c r="N169" s="2429"/>
      <c r="O169" s="2432"/>
      <c r="P169" s="2469"/>
      <c r="Q169" s="2470"/>
      <c r="R169" s="2369"/>
      <c r="S169" s="2489"/>
      <c r="T169" s="2363"/>
      <c r="U169" s="2360"/>
      <c r="V169" s="2360"/>
      <c r="W169" s="2360"/>
      <c r="X169" s="2360"/>
      <c r="Y169" s="2360"/>
      <c r="Z169" s="2360"/>
      <c r="AA169" s="2360"/>
      <c r="AB169" s="2360"/>
      <c r="AC169" s="2366"/>
      <c r="AD169" s="2458"/>
      <c r="AE169" s="51" t="s">
        <v>731</v>
      </c>
      <c r="AG169" s="2357"/>
      <c r="AH169" s="11"/>
      <c r="AI169" s="11"/>
    </row>
    <row r="170" spans="1:35" s="13" customFormat="1">
      <c r="A170" s="2355">
        <v>56</v>
      </c>
      <c r="B170" s="2376"/>
      <c r="C170" s="2376"/>
      <c r="D170" s="2379"/>
      <c r="E170" s="2380"/>
      <c r="F170" s="43" t="s">
        <v>619</v>
      </c>
      <c r="G170" s="44"/>
      <c r="H170" s="2380"/>
      <c r="I170" s="2490" t="s">
        <v>502</v>
      </c>
      <c r="J170" s="2454"/>
      <c r="K170" s="2455" t="s">
        <v>255</v>
      </c>
      <c r="L170" s="2454"/>
      <c r="M170" s="2455" t="s">
        <v>500</v>
      </c>
      <c r="N170" s="2427"/>
      <c r="O170" s="2430" t="s">
        <v>580</v>
      </c>
      <c r="P170" s="2472" t="s">
        <v>172</v>
      </c>
      <c r="Q170" s="2473"/>
      <c r="R170" s="2367"/>
      <c r="S170" s="2491" t="s">
        <v>400</v>
      </c>
      <c r="T170" s="2361"/>
      <c r="U170" s="2358"/>
      <c r="V170" s="2358"/>
      <c r="W170" s="2358"/>
      <c r="X170" s="2358"/>
      <c r="Y170" s="2358"/>
      <c r="Z170" s="2358"/>
      <c r="AA170" s="2358"/>
      <c r="AB170" s="2358"/>
      <c r="AC170" s="2364"/>
      <c r="AD170" s="2456"/>
      <c r="AE170" s="45" t="s">
        <v>730</v>
      </c>
      <c r="AG170" s="2355" t="str">
        <f t="shared" ref="AG170" si="54">IF(ISERROR(VLOOKUP(C170,$AH$6:$AI$27,2,0))=TRUE,"",VLOOKUP(C170,$AH$6:$AI$27,2,0))</f>
        <v/>
      </c>
      <c r="AH170" s="11"/>
      <c r="AI170" s="11"/>
    </row>
    <row r="171" spans="1:35" s="13" customFormat="1">
      <c r="A171" s="2356"/>
      <c r="B171" s="2377"/>
      <c r="C171" s="2377"/>
      <c r="D171" s="2377"/>
      <c r="E171" s="2381"/>
      <c r="F171" s="46" t="s">
        <v>620</v>
      </c>
      <c r="G171" s="47"/>
      <c r="H171" s="2381"/>
      <c r="I171" s="2475"/>
      <c r="J171" s="2428"/>
      <c r="K171" s="2431"/>
      <c r="L171" s="2428"/>
      <c r="M171" s="2431"/>
      <c r="N171" s="2428"/>
      <c r="O171" s="2431"/>
      <c r="P171" s="2467"/>
      <c r="Q171" s="2468"/>
      <c r="R171" s="2368"/>
      <c r="S171" s="2488"/>
      <c r="T171" s="2362"/>
      <c r="U171" s="2359"/>
      <c r="V171" s="2359"/>
      <c r="W171" s="2359"/>
      <c r="X171" s="2359"/>
      <c r="Y171" s="2359"/>
      <c r="Z171" s="2359"/>
      <c r="AA171" s="2359"/>
      <c r="AB171" s="2359"/>
      <c r="AC171" s="2365"/>
      <c r="AD171" s="2457"/>
      <c r="AE171" s="48" t="s">
        <v>581</v>
      </c>
      <c r="AG171" s="2356"/>
      <c r="AH171" s="11"/>
      <c r="AI171" s="11"/>
    </row>
    <row r="172" spans="1:35" s="13" customFormat="1">
      <c r="A172" s="2357"/>
      <c r="B172" s="2378"/>
      <c r="C172" s="2378"/>
      <c r="D172" s="2378"/>
      <c r="E172" s="2382"/>
      <c r="F172" s="49" t="s">
        <v>621</v>
      </c>
      <c r="G172" s="50"/>
      <c r="H172" s="2382"/>
      <c r="I172" s="2476"/>
      <c r="J172" s="2429"/>
      <c r="K172" s="2432"/>
      <c r="L172" s="2429"/>
      <c r="M172" s="2432"/>
      <c r="N172" s="2429"/>
      <c r="O172" s="2432"/>
      <c r="P172" s="2469"/>
      <c r="Q172" s="2470"/>
      <c r="R172" s="2369"/>
      <c r="S172" s="2489"/>
      <c r="T172" s="2363"/>
      <c r="U172" s="2360"/>
      <c r="V172" s="2360"/>
      <c r="W172" s="2360"/>
      <c r="X172" s="2360"/>
      <c r="Y172" s="2360"/>
      <c r="Z172" s="2360"/>
      <c r="AA172" s="2360"/>
      <c r="AB172" s="2360"/>
      <c r="AC172" s="2366"/>
      <c r="AD172" s="2458"/>
      <c r="AE172" s="51" t="s">
        <v>731</v>
      </c>
      <c r="AG172" s="2357"/>
      <c r="AH172" s="11"/>
      <c r="AI172" s="11"/>
    </row>
    <row r="173" spans="1:35" s="13" customFormat="1">
      <c r="A173" s="2355">
        <v>57</v>
      </c>
      <c r="B173" s="2376"/>
      <c r="C173" s="2376"/>
      <c r="D173" s="2379"/>
      <c r="E173" s="2380"/>
      <c r="F173" s="43" t="s">
        <v>619</v>
      </c>
      <c r="G173" s="44"/>
      <c r="H173" s="2380"/>
      <c r="I173" s="2490" t="s">
        <v>502</v>
      </c>
      <c r="J173" s="2454"/>
      <c r="K173" s="2455" t="s">
        <v>255</v>
      </c>
      <c r="L173" s="2454"/>
      <c r="M173" s="2455" t="s">
        <v>500</v>
      </c>
      <c r="N173" s="2427"/>
      <c r="O173" s="2430" t="s">
        <v>580</v>
      </c>
      <c r="P173" s="2472" t="s">
        <v>172</v>
      </c>
      <c r="Q173" s="2473"/>
      <c r="R173" s="2367"/>
      <c r="S173" s="2491" t="s">
        <v>400</v>
      </c>
      <c r="T173" s="2361"/>
      <c r="U173" s="2358"/>
      <c r="V173" s="2358"/>
      <c r="W173" s="2358"/>
      <c r="X173" s="2358"/>
      <c r="Y173" s="2358"/>
      <c r="Z173" s="2358"/>
      <c r="AA173" s="2358"/>
      <c r="AB173" s="2358"/>
      <c r="AC173" s="2364"/>
      <c r="AD173" s="2456"/>
      <c r="AE173" s="45" t="s">
        <v>730</v>
      </c>
      <c r="AG173" s="2355" t="str">
        <f t="shared" ref="AG173" si="55">IF(ISERROR(VLOOKUP(C173,$AH$6:$AI$27,2,0))=TRUE,"",VLOOKUP(C173,$AH$6:$AI$27,2,0))</f>
        <v/>
      </c>
      <c r="AH173" s="11"/>
      <c r="AI173" s="11"/>
    </row>
    <row r="174" spans="1:35" s="13" customFormat="1">
      <c r="A174" s="2356"/>
      <c r="B174" s="2377"/>
      <c r="C174" s="2377"/>
      <c r="D174" s="2377"/>
      <c r="E174" s="2381"/>
      <c r="F174" s="46" t="s">
        <v>620</v>
      </c>
      <c r="G174" s="47"/>
      <c r="H174" s="2381"/>
      <c r="I174" s="2475"/>
      <c r="J174" s="2428"/>
      <c r="K174" s="2431"/>
      <c r="L174" s="2428"/>
      <c r="M174" s="2431"/>
      <c r="N174" s="2428"/>
      <c r="O174" s="2431"/>
      <c r="P174" s="2467"/>
      <c r="Q174" s="2468"/>
      <c r="R174" s="2368"/>
      <c r="S174" s="2488"/>
      <c r="T174" s="2362"/>
      <c r="U174" s="2359"/>
      <c r="V174" s="2359"/>
      <c r="W174" s="2359"/>
      <c r="X174" s="2359"/>
      <c r="Y174" s="2359"/>
      <c r="Z174" s="2359"/>
      <c r="AA174" s="2359"/>
      <c r="AB174" s="2359"/>
      <c r="AC174" s="2365"/>
      <c r="AD174" s="2457"/>
      <c r="AE174" s="48" t="s">
        <v>581</v>
      </c>
      <c r="AG174" s="2356"/>
      <c r="AH174" s="11"/>
      <c r="AI174" s="11"/>
    </row>
    <row r="175" spans="1:35" s="13" customFormat="1">
      <c r="A175" s="2357"/>
      <c r="B175" s="2378"/>
      <c r="C175" s="2378"/>
      <c r="D175" s="2378"/>
      <c r="E175" s="2382"/>
      <c r="F175" s="49" t="s">
        <v>621</v>
      </c>
      <c r="G175" s="50"/>
      <c r="H175" s="2382"/>
      <c r="I175" s="2476"/>
      <c r="J175" s="2429"/>
      <c r="K175" s="2432"/>
      <c r="L175" s="2429"/>
      <c r="M175" s="2432"/>
      <c r="N175" s="2429"/>
      <c r="O175" s="2432"/>
      <c r="P175" s="2469"/>
      <c r="Q175" s="2470"/>
      <c r="R175" s="2369"/>
      <c r="S175" s="2489"/>
      <c r="T175" s="2363"/>
      <c r="U175" s="2360"/>
      <c r="V175" s="2360"/>
      <c r="W175" s="2360"/>
      <c r="X175" s="2360"/>
      <c r="Y175" s="2360"/>
      <c r="Z175" s="2360"/>
      <c r="AA175" s="2360"/>
      <c r="AB175" s="2360"/>
      <c r="AC175" s="2366"/>
      <c r="AD175" s="2458"/>
      <c r="AE175" s="51" t="s">
        <v>731</v>
      </c>
      <c r="AG175" s="2357"/>
      <c r="AH175" s="11"/>
      <c r="AI175" s="11"/>
    </row>
    <row r="176" spans="1:35" s="13" customFormat="1">
      <c r="A176" s="2355">
        <v>58</v>
      </c>
      <c r="B176" s="2376"/>
      <c r="C176" s="2376"/>
      <c r="D176" s="2379"/>
      <c r="E176" s="2380"/>
      <c r="F176" s="43" t="s">
        <v>619</v>
      </c>
      <c r="G176" s="44"/>
      <c r="H176" s="2380"/>
      <c r="I176" s="2490" t="s">
        <v>502</v>
      </c>
      <c r="J176" s="2454"/>
      <c r="K176" s="2455" t="s">
        <v>255</v>
      </c>
      <c r="L176" s="2454"/>
      <c r="M176" s="2455" t="s">
        <v>500</v>
      </c>
      <c r="N176" s="2427"/>
      <c r="O176" s="2430" t="s">
        <v>580</v>
      </c>
      <c r="P176" s="2472" t="s">
        <v>172</v>
      </c>
      <c r="Q176" s="2473"/>
      <c r="R176" s="2367"/>
      <c r="S176" s="2491" t="s">
        <v>400</v>
      </c>
      <c r="T176" s="2361"/>
      <c r="U176" s="2358"/>
      <c r="V176" s="2358"/>
      <c r="W176" s="2358"/>
      <c r="X176" s="2358"/>
      <c r="Y176" s="2358"/>
      <c r="Z176" s="2358"/>
      <c r="AA176" s="2358"/>
      <c r="AB176" s="2358"/>
      <c r="AC176" s="2364"/>
      <c r="AD176" s="2456"/>
      <c r="AE176" s="45" t="s">
        <v>730</v>
      </c>
      <c r="AG176" s="2355" t="str">
        <f t="shared" ref="AG176" si="56">IF(ISERROR(VLOOKUP(C176,$AH$6:$AI$27,2,0))=TRUE,"",VLOOKUP(C176,$AH$6:$AI$27,2,0))</f>
        <v/>
      </c>
      <c r="AH176" s="11"/>
      <c r="AI176" s="11"/>
    </row>
    <row r="177" spans="1:35" s="13" customFormat="1">
      <c r="A177" s="2356"/>
      <c r="B177" s="2377"/>
      <c r="C177" s="2377"/>
      <c r="D177" s="2377"/>
      <c r="E177" s="2381"/>
      <c r="F177" s="46" t="s">
        <v>620</v>
      </c>
      <c r="G177" s="47"/>
      <c r="H177" s="2381"/>
      <c r="I177" s="2475"/>
      <c r="J177" s="2428"/>
      <c r="K177" s="2431"/>
      <c r="L177" s="2428"/>
      <c r="M177" s="2431"/>
      <c r="N177" s="2428"/>
      <c r="O177" s="2431"/>
      <c r="P177" s="2467"/>
      <c r="Q177" s="2468"/>
      <c r="R177" s="2368"/>
      <c r="S177" s="2488"/>
      <c r="T177" s="2362"/>
      <c r="U177" s="2359"/>
      <c r="V177" s="2359"/>
      <c r="W177" s="2359"/>
      <c r="X177" s="2359"/>
      <c r="Y177" s="2359"/>
      <c r="Z177" s="2359"/>
      <c r="AA177" s="2359"/>
      <c r="AB177" s="2359"/>
      <c r="AC177" s="2365"/>
      <c r="AD177" s="2457"/>
      <c r="AE177" s="48" t="s">
        <v>581</v>
      </c>
      <c r="AG177" s="2356"/>
      <c r="AH177" s="11"/>
      <c r="AI177" s="11"/>
    </row>
    <row r="178" spans="1:35" s="13" customFormat="1">
      <c r="A178" s="2357"/>
      <c r="B178" s="2378"/>
      <c r="C178" s="2378"/>
      <c r="D178" s="2378"/>
      <c r="E178" s="2382"/>
      <c r="F178" s="49" t="s">
        <v>621</v>
      </c>
      <c r="G178" s="50"/>
      <c r="H178" s="2382"/>
      <c r="I178" s="2476"/>
      <c r="J178" s="2429"/>
      <c r="K178" s="2432"/>
      <c r="L178" s="2429"/>
      <c r="M178" s="2432"/>
      <c r="N178" s="2429"/>
      <c r="O178" s="2432"/>
      <c r="P178" s="2469"/>
      <c r="Q178" s="2470"/>
      <c r="R178" s="2369"/>
      <c r="S178" s="2489"/>
      <c r="T178" s="2363"/>
      <c r="U178" s="2360"/>
      <c r="V178" s="2360"/>
      <c r="W178" s="2360"/>
      <c r="X178" s="2360"/>
      <c r="Y178" s="2360"/>
      <c r="Z178" s="2360"/>
      <c r="AA178" s="2360"/>
      <c r="AB178" s="2360"/>
      <c r="AC178" s="2366"/>
      <c r="AD178" s="2458"/>
      <c r="AE178" s="51" t="s">
        <v>731</v>
      </c>
      <c r="AG178" s="2357"/>
      <c r="AH178" s="11"/>
      <c r="AI178" s="11"/>
    </row>
    <row r="179" spans="1:35" s="13" customFormat="1">
      <c r="A179" s="2355">
        <v>59</v>
      </c>
      <c r="B179" s="2376"/>
      <c r="C179" s="2376"/>
      <c r="D179" s="2379"/>
      <c r="E179" s="2380"/>
      <c r="F179" s="43" t="s">
        <v>619</v>
      </c>
      <c r="G179" s="44"/>
      <c r="H179" s="2380"/>
      <c r="I179" s="2490" t="s">
        <v>502</v>
      </c>
      <c r="J179" s="2454"/>
      <c r="K179" s="2455" t="s">
        <v>255</v>
      </c>
      <c r="L179" s="2454"/>
      <c r="M179" s="2455" t="s">
        <v>500</v>
      </c>
      <c r="N179" s="2427"/>
      <c r="O179" s="2430" t="s">
        <v>580</v>
      </c>
      <c r="P179" s="2472" t="s">
        <v>172</v>
      </c>
      <c r="Q179" s="2473"/>
      <c r="R179" s="2367"/>
      <c r="S179" s="2491" t="s">
        <v>400</v>
      </c>
      <c r="T179" s="2361"/>
      <c r="U179" s="2358"/>
      <c r="V179" s="2358"/>
      <c r="W179" s="2358"/>
      <c r="X179" s="2358"/>
      <c r="Y179" s="2358"/>
      <c r="Z179" s="2358"/>
      <c r="AA179" s="2358"/>
      <c r="AB179" s="2358"/>
      <c r="AC179" s="2364"/>
      <c r="AD179" s="2456"/>
      <c r="AE179" s="45" t="s">
        <v>730</v>
      </c>
      <c r="AG179" s="2355" t="str">
        <f t="shared" ref="AG179" si="57">IF(ISERROR(VLOOKUP(C179,$AH$6:$AI$27,2,0))=TRUE,"",VLOOKUP(C179,$AH$6:$AI$27,2,0))</f>
        <v/>
      </c>
      <c r="AH179" s="11"/>
      <c r="AI179" s="11"/>
    </row>
    <row r="180" spans="1:35" s="13" customFormat="1">
      <c r="A180" s="2356"/>
      <c r="B180" s="2377"/>
      <c r="C180" s="2377"/>
      <c r="D180" s="2377"/>
      <c r="E180" s="2381"/>
      <c r="F180" s="46" t="s">
        <v>620</v>
      </c>
      <c r="G180" s="47"/>
      <c r="H180" s="2381"/>
      <c r="I180" s="2475"/>
      <c r="J180" s="2428"/>
      <c r="K180" s="2431"/>
      <c r="L180" s="2428"/>
      <c r="M180" s="2431"/>
      <c r="N180" s="2428"/>
      <c r="O180" s="2431"/>
      <c r="P180" s="2467"/>
      <c r="Q180" s="2468"/>
      <c r="R180" s="2368"/>
      <c r="S180" s="2488"/>
      <c r="T180" s="2362"/>
      <c r="U180" s="2359"/>
      <c r="V180" s="2359"/>
      <c r="W180" s="2359"/>
      <c r="X180" s="2359"/>
      <c r="Y180" s="2359"/>
      <c r="Z180" s="2359"/>
      <c r="AA180" s="2359"/>
      <c r="AB180" s="2359"/>
      <c r="AC180" s="2365"/>
      <c r="AD180" s="2457"/>
      <c r="AE180" s="48" t="s">
        <v>581</v>
      </c>
      <c r="AG180" s="2356"/>
      <c r="AH180" s="11"/>
      <c r="AI180" s="11"/>
    </row>
    <row r="181" spans="1:35" s="13" customFormat="1">
      <c r="A181" s="2357"/>
      <c r="B181" s="2378"/>
      <c r="C181" s="2378"/>
      <c r="D181" s="2378"/>
      <c r="E181" s="2382"/>
      <c r="F181" s="49" t="s">
        <v>621</v>
      </c>
      <c r="G181" s="50"/>
      <c r="H181" s="2382"/>
      <c r="I181" s="2476"/>
      <c r="J181" s="2429"/>
      <c r="K181" s="2432"/>
      <c r="L181" s="2429"/>
      <c r="M181" s="2432"/>
      <c r="N181" s="2429"/>
      <c r="O181" s="2432"/>
      <c r="P181" s="2469"/>
      <c r="Q181" s="2470"/>
      <c r="R181" s="2369"/>
      <c r="S181" s="2489"/>
      <c r="T181" s="2363"/>
      <c r="U181" s="2360"/>
      <c r="V181" s="2360"/>
      <c r="W181" s="2360"/>
      <c r="X181" s="2360"/>
      <c r="Y181" s="2360"/>
      <c r="Z181" s="2360"/>
      <c r="AA181" s="2360"/>
      <c r="AB181" s="2360"/>
      <c r="AC181" s="2366"/>
      <c r="AD181" s="2458"/>
      <c r="AE181" s="51" t="s">
        <v>731</v>
      </c>
      <c r="AG181" s="2357"/>
      <c r="AH181" s="11"/>
      <c r="AI181" s="11"/>
    </row>
    <row r="182" spans="1:35" s="13" customFormat="1">
      <c r="A182" s="2355">
        <v>60</v>
      </c>
      <c r="B182" s="2376"/>
      <c r="C182" s="2376"/>
      <c r="D182" s="2379"/>
      <c r="E182" s="2380"/>
      <c r="F182" s="43" t="s">
        <v>619</v>
      </c>
      <c r="G182" s="44"/>
      <c r="H182" s="2380"/>
      <c r="I182" s="2490" t="s">
        <v>502</v>
      </c>
      <c r="J182" s="2454"/>
      <c r="K182" s="2455" t="s">
        <v>255</v>
      </c>
      <c r="L182" s="2454"/>
      <c r="M182" s="2455" t="s">
        <v>500</v>
      </c>
      <c r="N182" s="2427"/>
      <c r="O182" s="2430" t="s">
        <v>580</v>
      </c>
      <c r="P182" s="2472" t="s">
        <v>172</v>
      </c>
      <c r="Q182" s="2473"/>
      <c r="R182" s="2367"/>
      <c r="S182" s="2491" t="s">
        <v>400</v>
      </c>
      <c r="T182" s="2361"/>
      <c r="U182" s="2358"/>
      <c r="V182" s="2358"/>
      <c r="W182" s="2358"/>
      <c r="X182" s="2358"/>
      <c r="Y182" s="2358"/>
      <c r="Z182" s="2358"/>
      <c r="AA182" s="2358"/>
      <c r="AB182" s="2358"/>
      <c r="AC182" s="2364"/>
      <c r="AD182" s="2456"/>
      <c r="AE182" s="45" t="s">
        <v>730</v>
      </c>
      <c r="AG182" s="2355" t="str">
        <f t="shared" ref="AG182" si="58">IF(ISERROR(VLOOKUP(C182,$AH$6:$AI$27,2,0))=TRUE,"",VLOOKUP(C182,$AH$6:$AI$27,2,0))</f>
        <v/>
      </c>
      <c r="AH182" s="11"/>
      <c r="AI182" s="11"/>
    </row>
    <row r="183" spans="1:35" s="13" customFormat="1">
      <c r="A183" s="2356"/>
      <c r="B183" s="2377"/>
      <c r="C183" s="2377"/>
      <c r="D183" s="2377"/>
      <c r="E183" s="2381"/>
      <c r="F183" s="46" t="s">
        <v>620</v>
      </c>
      <c r="G183" s="47"/>
      <c r="H183" s="2381"/>
      <c r="I183" s="2475"/>
      <c r="J183" s="2428"/>
      <c r="K183" s="2431"/>
      <c r="L183" s="2428"/>
      <c r="M183" s="2431"/>
      <c r="N183" s="2428"/>
      <c r="O183" s="2431"/>
      <c r="P183" s="2467"/>
      <c r="Q183" s="2468"/>
      <c r="R183" s="2368"/>
      <c r="S183" s="2488"/>
      <c r="T183" s="2362"/>
      <c r="U183" s="2359"/>
      <c r="V183" s="2359"/>
      <c r="W183" s="2359"/>
      <c r="X183" s="2359"/>
      <c r="Y183" s="2359"/>
      <c r="Z183" s="2359"/>
      <c r="AA183" s="2359"/>
      <c r="AB183" s="2359"/>
      <c r="AC183" s="2365"/>
      <c r="AD183" s="2457"/>
      <c r="AE183" s="48" t="s">
        <v>581</v>
      </c>
      <c r="AG183" s="2356"/>
      <c r="AH183" s="11"/>
      <c r="AI183" s="11"/>
    </row>
    <row r="184" spans="1:35" s="13" customFormat="1">
      <c r="A184" s="2357"/>
      <c r="B184" s="2378"/>
      <c r="C184" s="2378"/>
      <c r="D184" s="2378"/>
      <c r="E184" s="2382"/>
      <c r="F184" s="49" t="s">
        <v>621</v>
      </c>
      <c r="G184" s="50"/>
      <c r="H184" s="2382"/>
      <c r="I184" s="2476"/>
      <c r="J184" s="2429"/>
      <c r="K184" s="2432"/>
      <c r="L184" s="2429"/>
      <c r="M184" s="2432"/>
      <c r="N184" s="2429"/>
      <c r="O184" s="2432"/>
      <c r="P184" s="2469"/>
      <c r="Q184" s="2470"/>
      <c r="R184" s="2369"/>
      <c r="S184" s="2489"/>
      <c r="T184" s="2363"/>
      <c r="U184" s="2360"/>
      <c r="V184" s="2360"/>
      <c r="W184" s="2360"/>
      <c r="X184" s="2360"/>
      <c r="Y184" s="2360"/>
      <c r="Z184" s="2360"/>
      <c r="AA184" s="2360"/>
      <c r="AB184" s="2360"/>
      <c r="AC184" s="2366"/>
      <c r="AD184" s="2458"/>
      <c r="AE184" s="51" t="s">
        <v>731</v>
      </c>
      <c r="AG184" s="2357"/>
      <c r="AH184" s="11"/>
      <c r="AI184" s="11"/>
    </row>
  </sheetData>
  <sheetProtection sheet="1" objects="1" scenarios="1"/>
  <mergeCells count="1698">
    <mergeCell ref="AG182:AG184"/>
    <mergeCell ref="V182:V184"/>
    <mergeCell ref="W182:W184"/>
    <mergeCell ref="X182:X184"/>
    <mergeCell ref="Y182:Y184"/>
    <mergeCell ref="Z182:Z184"/>
    <mergeCell ref="AA182:AA184"/>
    <mergeCell ref="M182:M184"/>
    <mergeCell ref="P182:Q184"/>
    <mergeCell ref="R182:R184"/>
    <mergeCell ref="S182:S184"/>
    <mergeCell ref="T182:T184"/>
    <mergeCell ref="U182:U184"/>
    <mergeCell ref="AG179:AG181"/>
    <mergeCell ref="A182:A184"/>
    <mergeCell ref="B182:B184"/>
    <mergeCell ref="C182:C184"/>
    <mergeCell ref="E182:E184"/>
    <mergeCell ref="H182:H184"/>
    <mergeCell ref="I182:I184"/>
    <mergeCell ref="J182:J184"/>
    <mergeCell ref="K182:K184"/>
    <mergeCell ref="L182:L184"/>
    <mergeCell ref="Y179:Y181"/>
    <mergeCell ref="Z179:Z181"/>
    <mergeCell ref="AA179:AA181"/>
    <mergeCell ref="AB179:AB181"/>
    <mergeCell ref="AC179:AC181"/>
    <mergeCell ref="AD179:AD181"/>
    <mergeCell ref="S179:S181"/>
    <mergeCell ref="T179:T181"/>
    <mergeCell ref="U179:U181"/>
    <mergeCell ref="V179:V181"/>
    <mergeCell ref="W179:W181"/>
    <mergeCell ref="X179:X181"/>
    <mergeCell ref="J179:J181"/>
    <mergeCell ref="K179:K181"/>
    <mergeCell ref="L179:L181"/>
    <mergeCell ref="M179:M181"/>
    <mergeCell ref="P179:Q181"/>
    <mergeCell ref="R179:R181"/>
    <mergeCell ref="AB182:AB184"/>
    <mergeCell ref="AC182:AC184"/>
    <mergeCell ref="AD182:AD184"/>
    <mergeCell ref="AG176:AG178"/>
    <mergeCell ref="A179:A181"/>
    <mergeCell ref="B179:B181"/>
    <mergeCell ref="C179:C181"/>
    <mergeCell ref="E179:E181"/>
    <mergeCell ref="H179:H181"/>
    <mergeCell ref="I179:I181"/>
    <mergeCell ref="V176:V178"/>
    <mergeCell ref="W176:W178"/>
    <mergeCell ref="X176:X178"/>
    <mergeCell ref="Y176:Y178"/>
    <mergeCell ref="Z176:Z178"/>
    <mergeCell ref="AA176:AA178"/>
    <mergeCell ref="M176:M178"/>
    <mergeCell ref="P176:Q178"/>
    <mergeCell ref="R176:R178"/>
    <mergeCell ref="S176:S178"/>
    <mergeCell ref="T176:T178"/>
    <mergeCell ref="U176:U178"/>
    <mergeCell ref="A176:A178"/>
    <mergeCell ref="B176:B178"/>
    <mergeCell ref="C176:C178"/>
    <mergeCell ref="E176:E178"/>
    <mergeCell ref="H176:H178"/>
    <mergeCell ref="I176:I178"/>
    <mergeCell ref="J176:J178"/>
    <mergeCell ref="K176:K178"/>
    <mergeCell ref="L176:L178"/>
    <mergeCell ref="Y173:Y175"/>
    <mergeCell ref="Z173:Z175"/>
    <mergeCell ref="AA173:AA175"/>
    <mergeCell ref="AB173:AB175"/>
    <mergeCell ref="AC173:AC175"/>
    <mergeCell ref="AD173:AD175"/>
    <mergeCell ref="S173:S175"/>
    <mergeCell ref="T173:T175"/>
    <mergeCell ref="U173:U175"/>
    <mergeCell ref="V173:V175"/>
    <mergeCell ref="W173:W175"/>
    <mergeCell ref="X173:X175"/>
    <mergeCell ref="J173:J175"/>
    <mergeCell ref="K173:K175"/>
    <mergeCell ref="L173:L175"/>
    <mergeCell ref="M173:M175"/>
    <mergeCell ref="P173:Q175"/>
    <mergeCell ref="R173:R175"/>
    <mergeCell ref="AB176:AB178"/>
    <mergeCell ref="AC176:AC178"/>
    <mergeCell ref="AD176:AD178"/>
    <mergeCell ref="AG170:AG172"/>
    <mergeCell ref="A173:A175"/>
    <mergeCell ref="B173:B175"/>
    <mergeCell ref="C173:C175"/>
    <mergeCell ref="E173:E175"/>
    <mergeCell ref="H173:H175"/>
    <mergeCell ref="I173:I175"/>
    <mergeCell ref="V170:V172"/>
    <mergeCell ref="W170:W172"/>
    <mergeCell ref="X170:X172"/>
    <mergeCell ref="Y170:Y172"/>
    <mergeCell ref="Z170:Z172"/>
    <mergeCell ref="AA170:AA172"/>
    <mergeCell ref="M170:M172"/>
    <mergeCell ref="P170:Q172"/>
    <mergeCell ref="R170:R172"/>
    <mergeCell ref="S170:S172"/>
    <mergeCell ref="T170:T172"/>
    <mergeCell ref="U170:U172"/>
    <mergeCell ref="AG173:AG175"/>
    <mergeCell ref="A170:A172"/>
    <mergeCell ref="B170:B172"/>
    <mergeCell ref="C170:C172"/>
    <mergeCell ref="E170:E172"/>
    <mergeCell ref="H170:H172"/>
    <mergeCell ref="I170:I172"/>
    <mergeCell ref="J170:J172"/>
    <mergeCell ref="K170:K172"/>
    <mergeCell ref="L170:L172"/>
    <mergeCell ref="AB170:AB172"/>
    <mergeCell ref="AC170:AC172"/>
    <mergeCell ref="AD170:AD172"/>
    <mergeCell ref="Y167:Y169"/>
    <mergeCell ref="Z167:Z169"/>
    <mergeCell ref="AA167:AA169"/>
    <mergeCell ref="AB167:AB169"/>
    <mergeCell ref="AC167:AC169"/>
    <mergeCell ref="AD167:AD169"/>
    <mergeCell ref="S167:S169"/>
    <mergeCell ref="T167:T169"/>
    <mergeCell ref="U167:U169"/>
    <mergeCell ref="V167:V169"/>
    <mergeCell ref="W167:W169"/>
    <mergeCell ref="X167:X169"/>
    <mergeCell ref="J167:J169"/>
    <mergeCell ref="K167:K169"/>
    <mergeCell ref="L167:L169"/>
    <mergeCell ref="M167:M169"/>
    <mergeCell ref="P167:Q169"/>
    <mergeCell ref="R167:R169"/>
    <mergeCell ref="AG164:AG166"/>
    <mergeCell ref="A167:A169"/>
    <mergeCell ref="B167:B169"/>
    <mergeCell ref="C167:C169"/>
    <mergeCell ref="E167:E169"/>
    <mergeCell ref="H167:H169"/>
    <mergeCell ref="I167:I169"/>
    <mergeCell ref="V164:V166"/>
    <mergeCell ref="W164:W166"/>
    <mergeCell ref="X164:X166"/>
    <mergeCell ref="Y164:Y166"/>
    <mergeCell ref="Z164:Z166"/>
    <mergeCell ref="AA164:AA166"/>
    <mergeCell ref="M164:M166"/>
    <mergeCell ref="P164:Q166"/>
    <mergeCell ref="R164:R166"/>
    <mergeCell ref="S164:S166"/>
    <mergeCell ref="T164:T166"/>
    <mergeCell ref="U164:U166"/>
    <mergeCell ref="AG167:AG169"/>
    <mergeCell ref="A164:A166"/>
    <mergeCell ref="B164:B166"/>
    <mergeCell ref="C164:C166"/>
    <mergeCell ref="E164:E166"/>
    <mergeCell ref="H164:H166"/>
    <mergeCell ref="I164:I166"/>
    <mergeCell ref="J164:J166"/>
    <mergeCell ref="K164:K166"/>
    <mergeCell ref="L164:L166"/>
    <mergeCell ref="AB164:AB166"/>
    <mergeCell ref="AC164:AC166"/>
    <mergeCell ref="AD164:AD166"/>
    <mergeCell ref="Y161:Y163"/>
    <mergeCell ref="Z161:Z163"/>
    <mergeCell ref="AA161:AA163"/>
    <mergeCell ref="AB161:AB163"/>
    <mergeCell ref="AC161:AC163"/>
    <mergeCell ref="AD161:AD163"/>
    <mergeCell ref="S161:S163"/>
    <mergeCell ref="T161:T163"/>
    <mergeCell ref="U161:U163"/>
    <mergeCell ref="V161:V163"/>
    <mergeCell ref="W161:W163"/>
    <mergeCell ref="X161:X163"/>
    <mergeCell ref="J161:J163"/>
    <mergeCell ref="K161:K163"/>
    <mergeCell ref="L161:L163"/>
    <mergeCell ref="M161:M163"/>
    <mergeCell ref="P161:Q163"/>
    <mergeCell ref="R161:R163"/>
    <mergeCell ref="AG158:AG160"/>
    <mergeCell ref="A161:A163"/>
    <mergeCell ref="B161:B163"/>
    <mergeCell ref="C161:C163"/>
    <mergeCell ref="E161:E163"/>
    <mergeCell ref="H161:H163"/>
    <mergeCell ref="I161:I163"/>
    <mergeCell ref="V158:V160"/>
    <mergeCell ref="W158:W160"/>
    <mergeCell ref="X158:X160"/>
    <mergeCell ref="Y158:Y160"/>
    <mergeCell ref="Z158:Z160"/>
    <mergeCell ref="AA158:AA160"/>
    <mergeCell ref="M158:M160"/>
    <mergeCell ref="P158:Q160"/>
    <mergeCell ref="R158:R160"/>
    <mergeCell ref="S158:S160"/>
    <mergeCell ref="T158:T160"/>
    <mergeCell ref="U158:U160"/>
    <mergeCell ref="AG161:AG163"/>
    <mergeCell ref="A158:A160"/>
    <mergeCell ref="B158:B160"/>
    <mergeCell ref="C158:C160"/>
    <mergeCell ref="E158:E160"/>
    <mergeCell ref="H158:H160"/>
    <mergeCell ref="I158:I160"/>
    <mergeCell ref="J158:J160"/>
    <mergeCell ref="K158:K160"/>
    <mergeCell ref="L158:L160"/>
    <mergeCell ref="AB158:AB160"/>
    <mergeCell ref="AC158:AC160"/>
    <mergeCell ref="AD158:AD160"/>
    <mergeCell ref="Y155:Y157"/>
    <mergeCell ref="Z155:Z157"/>
    <mergeCell ref="AA155:AA157"/>
    <mergeCell ref="AB155:AB157"/>
    <mergeCell ref="AC155:AC157"/>
    <mergeCell ref="AD155:AD157"/>
    <mergeCell ref="S155:S157"/>
    <mergeCell ref="T155:T157"/>
    <mergeCell ref="U155:U157"/>
    <mergeCell ref="V155:V157"/>
    <mergeCell ref="W155:W157"/>
    <mergeCell ref="X155:X157"/>
    <mergeCell ref="J155:J157"/>
    <mergeCell ref="K155:K157"/>
    <mergeCell ref="L155:L157"/>
    <mergeCell ref="M155:M157"/>
    <mergeCell ref="P155:Q157"/>
    <mergeCell ref="R155:R157"/>
    <mergeCell ref="N155:N157"/>
    <mergeCell ref="O155:O157"/>
    <mergeCell ref="AG152:AG154"/>
    <mergeCell ref="A155:A157"/>
    <mergeCell ref="B155:B157"/>
    <mergeCell ref="C155:C157"/>
    <mergeCell ref="E155:E157"/>
    <mergeCell ref="H155:H157"/>
    <mergeCell ref="I155:I157"/>
    <mergeCell ref="V152:V154"/>
    <mergeCell ref="W152:W154"/>
    <mergeCell ref="X152:X154"/>
    <mergeCell ref="Y152:Y154"/>
    <mergeCell ref="Z152:Z154"/>
    <mergeCell ref="AA152:AA154"/>
    <mergeCell ref="M152:M154"/>
    <mergeCell ref="P152:Q154"/>
    <mergeCell ref="R152:R154"/>
    <mergeCell ref="S152:S154"/>
    <mergeCell ref="T152:T154"/>
    <mergeCell ref="U152:U154"/>
    <mergeCell ref="AG155:AG157"/>
    <mergeCell ref="A152:A154"/>
    <mergeCell ref="B152:B154"/>
    <mergeCell ref="C152:C154"/>
    <mergeCell ref="E152:E154"/>
    <mergeCell ref="H152:H154"/>
    <mergeCell ref="I152:I154"/>
    <mergeCell ref="J152:J154"/>
    <mergeCell ref="K152:K154"/>
    <mergeCell ref="L152:L154"/>
    <mergeCell ref="AB152:AB154"/>
    <mergeCell ref="AC152:AC154"/>
    <mergeCell ref="AD152:AD154"/>
    <mergeCell ref="Y149:Y151"/>
    <mergeCell ref="Z149:Z151"/>
    <mergeCell ref="AA149:AA151"/>
    <mergeCell ref="AB149:AB151"/>
    <mergeCell ref="AC149:AC151"/>
    <mergeCell ref="AD149:AD151"/>
    <mergeCell ref="S149:S151"/>
    <mergeCell ref="T149:T151"/>
    <mergeCell ref="U149:U151"/>
    <mergeCell ref="V149:V151"/>
    <mergeCell ref="W149:W151"/>
    <mergeCell ref="X149:X151"/>
    <mergeCell ref="J149:J151"/>
    <mergeCell ref="K149:K151"/>
    <mergeCell ref="L149:L151"/>
    <mergeCell ref="M149:M151"/>
    <mergeCell ref="P149:Q151"/>
    <mergeCell ref="R149:R151"/>
    <mergeCell ref="AG146:AG148"/>
    <mergeCell ref="A149:A151"/>
    <mergeCell ref="B149:B151"/>
    <mergeCell ref="C149:C151"/>
    <mergeCell ref="E149:E151"/>
    <mergeCell ref="H149:H151"/>
    <mergeCell ref="I149:I151"/>
    <mergeCell ref="V146:V148"/>
    <mergeCell ref="W146:W148"/>
    <mergeCell ref="X146:X148"/>
    <mergeCell ref="Y146:Y148"/>
    <mergeCell ref="Z146:Z148"/>
    <mergeCell ref="AA146:AA148"/>
    <mergeCell ref="M146:M148"/>
    <mergeCell ref="P146:Q148"/>
    <mergeCell ref="R146:R148"/>
    <mergeCell ref="S146:S148"/>
    <mergeCell ref="T146:T148"/>
    <mergeCell ref="U146:U148"/>
    <mergeCell ref="AG149:AG151"/>
    <mergeCell ref="A146:A148"/>
    <mergeCell ref="B146:B148"/>
    <mergeCell ref="C146:C148"/>
    <mergeCell ref="E146:E148"/>
    <mergeCell ref="H146:H148"/>
    <mergeCell ref="I146:I148"/>
    <mergeCell ref="J146:J148"/>
    <mergeCell ref="K146:K148"/>
    <mergeCell ref="L146:L148"/>
    <mergeCell ref="AB146:AB148"/>
    <mergeCell ref="AC146:AC148"/>
    <mergeCell ref="AD146:AD148"/>
    <mergeCell ref="Y143:Y145"/>
    <mergeCell ref="Z143:Z145"/>
    <mergeCell ref="AA143:AA145"/>
    <mergeCell ref="AB143:AB145"/>
    <mergeCell ref="AC143:AC145"/>
    <mergeCell ref="AD143:AD145"/>
    <mergeCell ref="S143:S145"/>
    <mergeCell ref="T143:T145"/>
    <mergeCell ref="U143:U145"/>
    <mergeCell ref="V143:V145"/>
    <mergeCell ref="W143:W145"/>
    <mergeCell ref="X143:X145"/>
    <mergeCell ref="J143:J145"/>
    <mergeCell ref="K143:K145"/>
    <mergeCell ref="L143:L145"/>
    <mergeCell ref="M143:M145"/>
    <mergeCell ref="P143:Q145"/>
    <mergeCell ref="R143:R145"/>
    <mergeCell ref="AG140:AG142"/>
    <mergeCell ref="A143:A145"/>
    <mergeCell ref="B143:B145"/>
    <mergeCell ref="C143:C145"/>
    <mergeCell ref="E143:E145"/>
    <mergeCell ref="H143:H145"/>
    <mergeCell ref="I143:I145"/>
    <mergeCell ref="V140:V142"/>
    <mergeCell ref="W140:W142"/>
    <mergeCell ref="X140:X142"/>
    <mergeCell ref="Y140:Y142"/>
    <mergeCell ref="Z140:Z142"/>
    <mergeCell ref="AA140:AA142"/>
    <mergeCell ref="M140:M142"/>
    <mergeCell ref="P140:Q142"/>
    <mergeCell ref="R140:R142"/>
    <mergeCell ref="S140:S142"/>
    <mergeCell ref="T140:T142"/>
    <mergeCell ref="U140:U142"/>
    <mergeCell ref="AG143:AG145"/>
    <mergeCell ref="A140:A142"/>
    <mergeCell ref="B140:B142"/>
    <mergeCell ref="C140:C142"/>
    <mergeCell ref="E140:E142"/>
    <mergeCell ref="H140:H142"/>
    <mergeCell ref="I140:I142"/>
    <mergeCell ref="J140:J142"/>
    <mergeCell ref="K140:K142"/>
    <mergeCell ref="L140:L142"/>
    <mergeCell ref="AB140:AB142"/>
    <mergeCell ref="AC140:AC142"/>
    <mergeCell ref="AD140:AD142"/>
    <mergeCell ref="Y137:Y139"/>
    <mergeCell ref="Z137:Z139"/>
    <mergeCell ref="AA137:AA139"/>
    <mergeCell ref="AB137:AB139"/>
    <mergeCell ref="AC137:AC139"/>
    <mergeCell ref="AD137:AD139"/>
    <mergeCell ref="S137:S139"/>
    <mergeCell ref="T137:T139"/>
    <mergeCell ref="U137:U139"/>
    <mergeCell ref="V137:V139"/>
    <mergeCell ref="W137:W139"/>
    <mergeCell ref="X137:X139"/>
    <mergeCell ref="J137:J139"/>
    <mergeCell ref="K137:K139"/>
    <mergeCell ref="L137:L139"/>
    <mergeCell ref="M137:M139"/>
    <mergeCell ref="P137:Q139"/>
    <mergeCell ref="R137:R139"/>
    <mergeCell ref="AG134:AG136"/>
    <mergeCell ref="A137:A139"/>
    <mergeCell ref="B137:B139"/>
    <mergeCell ref="C137:C139"/>
    <mergeCell ref="E137:E139"/>
    <mergeCell ref="H137:H139"/>
    <mergeCell ref="I137:I139"/>
    <mergeCell ref="V134:V136"/>
    <mergeCell ref="W134:W136"/>
    <mergeCell ref="X134:X136"/>
    <mergeCell ref="Y134:Y136"/>
    <mergeCell ref="Z134:Z136"/>
    <mergeCell ref="AA134:AA136"/>
    <mergeCell ref="M134:M136"/>
    <mergeCell ref="P134:Q136"/>
    <mergeCell ref="R134:R136"/>
    <mergeCell ref="S134:S136"/>
    <mergeCell ref="T134:T136"/>
    <mergeCell ref="U134:U136"/>
    <mergeCell ref="AG137:AG139"/>
    <mergeCell ref="A134:A136"/>
    <mergeCell ref="B134:B136"/>
    <mergeCell ref="C134:C136"/>
    <mergeCell ref="E134:E136"/>
    <mergeCell ref="H134:H136"/>
    <mergeCell ref="I134:I136"/>
    <mergeCell ref="J134:J136"/>
    <mergeCell ref="K134:K136"/>
    <mergeCell ref="L134:L136"/>
    <mergeCell ref="AB134:AB136"/>
    <mergeCell ref="AC134:AC136"/>
    <mergeCell ref="AD134:AD136"/>
    <mergeCell ref="Y131:Y133"/>
    <mergeCell ref="Z131:Z133"/>
    <mergeCell ref="AA131:AA133"/>
    <mergeCell ref="AB131:AB133"/>
    <mergeCell ref="AC131:AC133"/>
    <mergeCell ref="AD131:AD133"/>
    <mergeCell ref="S131:S133"/>
    <mergeCell ref="T131:T133"/>
    <mergeCell ref="U131:U133"/>
    <mergeCell ref="V131:V133"/>
    <mergeCell ref="W131:W133"/>
    <mergeCell ref="X131:X133"/>
    <mergeCell ref="J131:J133"/>
    <mergeCell ref="K131:K133"/>
    <mergeCell ref="L131:L133"/>
    <mergeCell ref="M131:M133"/>
    <mergeCell ref="P131:Q133"/>
    <mergeCell ref="R131:R133"/>
    <mergeCell ref="AG128:AG130"/>
    <mergeCell ref="A131:A133"/>
    <mergeCell ref="B131:B133"/>
    <mergeCell ref="C131:C133"/>
    <mergeCell ref="E131:E133"/>
    <mergeCell ref="H131:H133"/>
    <mergeCell ref="I131:I133"/>
    <mergeCell ref="V128:V130"/>
    <mergeCell ref="W128:W130"/>
    <mergeCell ref="X128:X130"/>
    <mergeCell ref="Y128:Y130"/>
    <mergeCell ref="Z128:Z130"/>
    <mergeCell ref="AA128:AA130"/>
    <mergeCell ref="M128:M130"/>
    <mergeCell ref="P128:Q130"/>
    <mergeCell ref="R128:R130"/>
    <mergeCell ref="S128:S130"/>
    <mergeCell ref="T128:T130"/>
    <mergeCell ref="U128:U130"/>
    <mergeCell ref="AG131:AG133"/>
    <mergeCell ref="A128:A130"/>
    <mergeCell ref="B128:B130"/>
    <mergeCell ref="C128:C130"/>
    <mergeCell ref="E128:E130"/>
    <mergeCell ref="H128:H130"/>
    <mergeCell ref="I128:I130"/>
    <mergeCell ref="J128:J130"/>
    <mergeCell ref="K128:K130"/>
    <mergeCell ref="L128:L130"/>
    <mergeCell ref="AB128:AB130"/>
    <mergeCell ref="AC128:AC130"/>
    <mergeCell ref="AD128:AD130"/>
    <mergeCell ref="Y125:Y127"/>
    <mergeCell ref="Z125:Z127"/>
    <mergeCell ref="AA125:AA127"/>
    <mergeCell ref="AB125:AB127"/>
    <mergeCell ref="AC125:AC127"/>
    <mergeCell ref="AD125:AD127"/>
    <mergeCell ref="S125:S127"/>
    <mergeCell ref="T125:T127"/>
    <mergeCell ref="U125:U127"/>
    <mergeCell ref="V125:V127"/>
    <mergeCell ref="W125:W127"/>
    <mergeCell ref="X125:X127"/>
    <mergeCell ref="J125:J127"/>
    <mergeCell ref="K125:K127"/>
    <mergeCell ref="L125:L127"/>
    <mergeCell ref="M125:M127"/>
    <mergeCell ref="P125:Q127"/>
    <mergeCell ref="R125:R127"/>
    <mergeCell ref="N125:N127"/>
    <mergeCell ref="O125:O127"/>
    <mergeCell ref="AG122:AG124"/>
    <mergeCell ref="A125:A127"/>
    <mergeCell ref="B125:B127"/>
    <mergeCell ref="C125:C127"/>
    <mergeCell ref="E125:E127"/>
    <mergeCell ref="H125:H127"/>
    <mergeCell ref="I125:I127"/>
    <mergeCell ref="V122:V124"/>
    <mergeCell ref="W122:W124"/>
    <mergeCell ref="X122:X124"/>
    <mergeCell ref="Y122:Y124"/>
    <mergeCell ref="Z122:Z124"/>
    <mergeCell ref="AA122:AA124"/>
    <mergeCell ref="M122:M124"/>
    <mergeCell ref="P122:Q124"/>
    <mergeCell ref="R122:R124"/>
    <mergeCell ref="S122:S124"/>
    <mergeCell ref="T122:T124"/>
    <mergeCell ref="U122:U124"/>
    <mergeCell ref="AG125:AG127"/>
    <mergeCell ref="A122:A124"/>
    <mergeCell ref="B122:B124"/>
    <mergeCell ref="C122:C124"/>
    <mergeCell ref="E122:E124"/>
    <mergeCell ref="H122:H124"/>
    <mergeCell ref="I122:I124"/>
    <mergeCell ref="J122:J124"/>
    <mergeCell ref="K122:K124"/>
    <mergeCell ref="L122:L124"/>
    <mergeCell ref="AB122:AB124"/>
    <mergeCell ref="AC122:AC124"/>
    <mergeCell ref="AD122:AD124"/>
    <mergeCell ref="Y119:Y121"/>
    <mergeCell ref="Z119:Z121"/>
    <mergeCell ref="AA119:AA121"/>
    <mergeCell ref="AB119:AB121"/>
    <mergeCell ref="AC119:AC121"/>
    <mergeCell ref="AD119:AD121"/>
    <mergeCell ref="S119:S121"/>
    <mergeCell ref="T119:T121"/>
    <mergeCell ref="U119:U121"/>
    <mergeCell ref="V119:V121"/>
    <mergeCell ref="W119:W121"/>
    <mergeCell ref="X119:X121"/>
    <mergeCell ref="J119:J121"/>
    <mergeCell ref="K119:K121"/>
    <mergeCell ref="L119:L121"/>
    <mergeCell ref="M119:M121"/>
    <mergeCell ref="P119:Q121"/>
    <mergeCell ref="R119:R121"/>
    <mergeCell ref="AG116:AG118"/>
    <mergeCell ref="A119:A121"/>
    <mergeCell ref="B119:B121"/>
    <mergeCell ref="C119:C121"/>
    <mergeCell ref="E119:E121"/>
    <mergeCell ref="H119:H121"/>
    <mergeCell ref="I119:I121"/>
    <mergeCell ref="V116:V118"/>
    <mergeCell ref="W116:W118"/>
    <mergeCell ref="X116:X118"/>
    <mergeCell ref="Y116:Y118"/>
    <mergeCell ref="Z116:Z118"/>
    <mergeCell ref="AA116:AA118"/>
    <mergeCell ref="M116:M118"/>
    <mergeCell ref="P116:Q118"/>
    <mergeCell ref="R116:R118"/>
    <mergeCell ref="S116:S118"/>
    <mergeCell ref="T116:T118"/>
    <mergeCell ref="U116:U118"/>
    <mergeCell ref="AG119:AG121"/>
    <mergeCell ref="A116:A118"/>
    <mergeCell ref="B116:B118"/>
    <mergeCell ref="C116:C118"/>
    <mergeCell ref="E116:E118"/>
    <mergeCell ref="H116:H118"/>
    <mergeCell ref="I116:I118"/>
    <mergeCell ref="J116:J118"/>
    <mergeCell ref="K116:K118"/>
    <mergeCell ref="L116:L118"/>
    <mergeCell ref="AB116:AB118"/>
    <mergeCell ref="AC116:AC118"/>
    <mergeCell ref="AD116:AD118"/>
    <mergeCell ref="Y113:Y115"/>
    <mergeCell ref="Z113:Z115"/>
    <mergeCell ref="AA113:AA115"/>
    <mergeCell ref="AB113:AB115"/>
    <mergeCell ref="AC113:AC115"/>
    <mergeCell ref="AD113:AD115"/>
    <mergeCell ref="S113:S115"/>
    <mergeCell ref="T113:T115"/>
    <mergeCell ref="U113:U115"/>
    <mergeCell ref="V113:V115"/>
    <mergeCell ref="W113:W115"/>
    <mergeCell ref="X113:X115"/>
    <mergeCell ref="J113:J115"/>
    <mergeCell ref="K113:K115"/>
    <mergeCell ref="L113:L115"/>
    <mergeCell ref="M113:M115"/>
    <mergeCell ref="P113:Q115"/>
    <mergeCell ref="R113:R115"/>
    <mergeCell ref="AG110:AG112"/>
    <mergeCell ref="A113:A115"/>
    <mergeCell ref="B113:B115"/>
    <mergeCell ref="C113:C115"/>
    <mergeCell ref="E113:E115"/>
    <mergeCell ref="H113:H115"/>
    <mergeCell ref="I113:I115"/>
    <mergeCell ref="V110:V112"/>
    <mergeCell ref="W110:W112"/>
    <mergeCell ref="X110:X112"/>
    <mergeCell ref="Y110:Y112"/>
    <mergeCell ref="Z110:Z112"/>
    <mergeCell ref="AA110:AA112"/>
    <mergeCell ref="M110:M112"/>
    <mergeCell ref="P110:Q112"/>
    <mergeCell ref="R110:R112"/>
    <mergeCell ref="S110:S112"/>
    <mergeCell ref="T110:T112"/>
    <mergeCell ref="U110:U112"/>
    <mergeCell ref="AG113:AG115"/>
    <mergeCell ref="A110:A112"/>
    <mergeCell ref="B110:B112"/>
    <mergeCell ref="C110:C112"/>
    <mergeCell ref="E110:E112"/>
    <mergeCell ref="H110:H112"/>
    <mergeCell ref="I110:I112"/>
    <mergeCell ref="J110:J112"/>
    <mergeCell ref="K110:K112"/>
    <mergeCell ref="L110:L112"/>
    <mergeCell ref="AB110:AB112"/>
    <mergeCell ref="AC110:AC112"/>
    <mergeCell ref="AD110:AD112"/>
    <mergeCell ref="Y107:Y109"/>
    <mergeCell ref="Z107:Z109"/>
    <mergeCell ref="AA107:AA109"/>
    <mergeCell ref="AB107:AB109"/>
    <mergeCell ref="AC107:AC109"/>
    <mergeCell ref="AD107:AD109"/>
    <mergeCell ref="S107:S109"/>
    <mergeCell ref="T107:T109"/>
    <mergeCell ref="U107:U109"/>
    <mergeCell ref="V107:V109"/>
    <mergeCell ref="W107:W109"/>
    <mergeCell ref="X107:X109"/>
    <mergeCell ref="J107:J109"/>
    <mergeCell ref="K107:K109"/>
    <mergeCell ref="L107:L109"/>
    <mergeCell ref="M107:M109"/>
    <mergeCell ref="P107:Q109"/>
    <mergeCell ref="R107:R109"/>
    <mergeCell ref="AG104:AG106"/>
    <mergeCell ref="A107:A109"/>
    <mergeCell ref="B107:B109"/>
    <mergeCell ref="C107:C109"/>
    <mergeCell ref="E107:E109"/>
    <mergeCell ref="H107:H109"/>
    <mergeCell ref="I107:I109"/>
    <mergeCell ref="V104:V106"/>
    <mergeCell ref="W104:W106"/>
    <mergeCell ref="X104:X106"/>
    <mergeCell ref="Y104:Y106"/>
    <mergeCell ref="Z104:Z106"/>
    <mergeCell ref="AA104:AA106"/>
    <mergeCell ref="M104:M106"/>
    <mergeCell ref="P104:Q106"/>
    <mergeCell ref="R104:R106"/>
    <mergeCell ref="S104:S106"/>
    <mergeCell ref="T104:T106"/>
    <mergeCell ref="U104:U106"/>
    <mergeCell ref="AG107:AG109"/>
    <mergeCell ref="A104:A106"/>
    <mergeCell ref="B104:B106"/>
    <mergeCell ref="C104:C106"/>
    <mergeCell ref="E104:E106"/>
    <mergeCell ref="H104:H106"/>
    <mergeCell ref="I104:I106"/>
    <mergeCell ref="J104:J106"/>
    <mergeCell ref="K104:K106"/>
    <mergeCell ref="L104:L106"/>
    <mergeCell ref="AB104:AB106"/>
    <mergeCell ref="AC104:AC106"/>
    <mergeCell ref="AD104:AD106"/>
    <mergeCell ref="Y101:Y103"/>
    <mergeCell ref="Z101:Z103"/>
    <mergeCell ref="AA101:AA103"/>
    <mergeCell ref="AB101:AB103"/>
    <mergeCell ref="AC101:AC103"/>
    <mergeCell ref="AD101:AD103"/>
    <mergeCell ref="S101:S103"/>
    <mergeCell ref="T101:T103"/>
    <mergeCell ref="U101:U103"/>
    <mergeCell ref="V101:V103"/>
    <mergeCell ref="W101:W103"/>
    <mergeCell ref="X101:X103"/>
    <mergeCell ref="J101:J103"/>
    <mergeCell ref="K101:K103"/>
    <mergeCell ref="L101:L103"/>
    <mergeCell ref="M101:M103"/>
    <mergeCell ref="P101:Q103"/>
    <mergeCell ref="R101:R103"/>
    <mergeCell ref="AG98:AG100"/>
    <mergeCell ref="A101:A103"/>
    <mergeCell ref="B101:B103"/>
    <mergeCell ref="C101:C103"/>
    <mergeCell ref="E101:E103"/>
    <mergeCell ref="H101:H103"/>
    <mergeCell ref="I101:I103"/>
    <mergeCell ref="V98:V100"/>
    <mergeCell ref="W98:W100"/>
    <mergeCell ref="X98:X100"/>
    <mergeCell ref="Y98:Y100"/>
    <mergeCell ref="Z98:Z100"/>
    <mergeCell ref="AA98:AA100"/>
    <mergeCell ref="M98:M100"/>
    <mergeCell ref="P98:Q100"/>
    <mergeCell ref="R98:R100"/>
    <mergeCell ref="S98:S100"/>
    <mergeCell ref="T98:T100"/>
    <mergeCell ref="U98:U100"/>
    <mergeCell ref="AG101:AG103"/>
    <mergeCell ref="A98:A100"/>
    <mergeCell ref="B98:B100"/>
    <mergeCell ref="C98:C100"/>
    <mergeCell ref="E98:E100"/>
    <mergeCell ref="H98:H100"/>
    <mergeCell ref="I98:I100"/>
    <mergeCell ref="J98:J100"/>
    <mergeCell ref="K98:K100"/>
    <mergeCell ref="L98:L100"/>
    <mergeCell ref="AB98:AB100"/>
    <mergeCell ref="AC98:AC100"/>
    <mergeCell ref="AD98:AD100"/>
    <mergeCell ref="Y95:Y97"/>
    <mergeCell ref="Z95:Z97"/>
    <mergeCell ref="AA95:AA97"/>
    <mergeCell ref="AB95:AB97"/>
    <mergeCell ref="AC95:AC97"/>
    <mergeCell ref="AD95:AD97"/>
    <mergeCell ref="S95:S97"/>
    <mergeCell ref="T95:T97"/>
    <mergeCell ref="U95:U97"/>
    <mergeCell ref="V95:V97"/>
    <mergeCell ref="W95:W97"/>
    <mergeCell ref="X95:X97"/>
    <mergeCell ref="J95:J97"/>
    <mergeCell ref="K95:K97"/>
    <mergeCell ref="L95:L97"/>
    <mergeCell ref="M95:M97"/>
    <mergeCell ref="P95:Q97"/>
    <mergeCell ref="R95:R97"/>
    <mergeCell ref="N95:N97"/>
    <mergeCell ref="O95:O97"/>
    <mergeCell ref="AG92:AG94"/>
    <mergeCell ref="A95:A97"/>
    <mergeCell ref="B95:B97"/>
    <mergeCell ref="C95:C97"/>
    <mergeCell ref="E95:E97"/>
    <mergeCell ref="H95:H97"/>
    <mergeCell ref="I95:I97"/>
    <mergeCell ref="V92:V94"/>
    <mergeCell ref="W92:W94"/>
    <mergeCell ref="X92:X94"/>
    <mergeCell ref="Y92:Y94"/>
    <mergeCell ref="Z92:Z94"/>
    <mergeCell ref="AA92:AA94"/>
    <mergeCell ref="M92:M94"/>
    <mergeCell ref="P92:Q94"/>
    <mergeCell ref="R92:R94"/>
    <mergeCell ref="S92:S94"/>
    <mergeCell ref="T92:T94"/>
    <mergeCell ref="U92:U94"/>
    <mergeCell ref="AG95:AG97"/>
    <mergeCell ref="A92:A94"/>
    <mergeCell ref="B92:B94"/>
    <mergeCell ref="C92:C94"/>
    <mergeCell ref="E92:E94"/>
    <mergeCell ref="H92:H94"/>
    <mergeCell ref="I92:I94"/>
    <mergeCell ref="J92:J94"/>
    <mergeCell ref="K92:K94"/>
    <mergeCell ref="L92:L94"/>
    <mergeCell ref="AB92:AB94"/>
    <mergeCell ref="AC92:AC94"/>
    <mergeCell ref="AD92:AD94"/>
    <mergeCell ref="Y89:Y91"/>
    <mergeCell ref="Z89:Z91"/>
    <mergeCell ref="AA89:AA91"/>
    <mergeCell ref="AB89:AB91"/>
    <mergeCell ref="AC89:AC91"/>
    <mergeCell ref="AD89:AD91"/>
    <mergeCell ref="S89:S91"/>
    <mergeCell ref="T89:T91"/>
    <mergeCell ref="U89:U91"/>
    <mergeCell ref="V89:V91"/>
    <mergeCell ref="W89:W91"/>
    <mergeCell ref="X89:X91"/>
    <mergeCell ref="J89:J91"/>
    <mergeCell ref="K89:K91"/>
    <mergeCell ref="L89:L91"/>
    <mergeCell ref="M89:M91"/>
    <mergeCell ref="P89:Q91"/>
    <mergeCell ref="R89:R91"/>
    <mergeCell ref="AG86:AG88"/>
    <mergeCell ref="A89:A91"/>
    <mergeCell ref="B89:B91"/>
    <mergeCell ref="C89:C91"/>
    <mergeCell ref="E89:E91"/>
    <mergeCell ref="H89:H91"/>
    <mergeCell ref="I89:I91"/>
    <mergeCell ref="V86:V88"/>
    <mergeCell ref="W86:W88"/>
    <mergeCell ref="X86:X88"/>
    <mergeCell ref="Y86:Y88"/>
    <mergeCell ref="Z86:Z88"/>
    <mergeCell ref="AA86:AA88"/>
    <mergeCell ref="M86:M88"/>
    <mergeCell ref="P86:Q88"/>
    <mergeCell ref="R86:R88"/>
    <mergeCell ref="S86:S88"/>
    <mergeCell ref="T86:T88"/>
    <mergeCell ref="U86:U88"/>
    <mergeCell ref="AG89:AG91"/>
    <mergeCell ref="A86:A88"/>
    <mergeCell ref="B86:B88"/>
    <mergeCell ref="C86:C88"/>
    <mergeCell ref="E86:E88"/>
    <mergeCell ref="H86:H88"/>
    <mergeCell ref="I86:I88"/>
    <mergeCell ref="J86:J88"/>
    <mergeCell ref="K86:K88"/>
    <mergeCell ref="L86:L88"/>
    <mergeCell ref="AB86:AB88"/>
    <mergeCell ref="AC86:AC88"/>
    <mergeCell ref="AD86:AD88"/>
    <mergeCell ref="Y83:Y85"/>
    <mergeCell ref="Z83:Z85"/>
    <mergeCell ref="AA83:AA85"/>
    <mergeCell ref="AB83:AB85"/>
    <mergeCell ref="AC83:AC85"/>
    <mergeCell ref="AD83:AD85"/>
    <mergeCell ref="S83:S85"/>
    <mergeCell ref="T83:T85"/>
    <mergeCell ref="U83:U85"/>
    <mergeCell ref="V83:V85"/>
    <mergeCell ref="W83:W85"/>
    <mergeCell ref="X83:X85"/>
    <mergeCell ref="J83:J85"/>
    <mergeCell ref="K83:K85"/>
    <mergeCell ref="L83:L85"/>
    <mergeCell ref="M83:M85"/>
    <mergeCell ref="P83:Q85"/>
    <mergeCell ref="R83:R85"/>
    <mergeCell ref="AG80:AG82"/>
    <mergeCell ref="A83:A85"/>
    <mergeCell ref="B83:B85"/>
    <mergeCell ref="C83:C85"/>
    <mergeCell ref="E83:E85"/>
    <mergeCell ref="H83:H85"/>
    <mergeCell ref="I83:I85"/>
    <mergeCell ref="V80:V82"/>
    <mergeCell ref="W80:W82"/>
    <mergeCell ref="X80:X82"/>
    <mergeCell ref="Y80:Y82"/>
    <mergeCell ref="Z80:Z82"/>
    <mergeCell ref="AA80:AA82"/>
    <mergeCell ref="M80:M82"/>
    <mergeCell ref="P80:Q82"/>
    <mergeCell ref="R80:R82"/>
    <mergeCell ref="S80:S82"/>
    <mergeCell ref="T80:T82"/>
    <mergeCell ref="U80:U82"/>
    <mergeCell ref="AG83:AG85"/>
    <mergeCell ref="A80:A82"/>
    <mergeCell ref="B80:B82"/>
    <mergeCell ref="C80:C82"/>
    <mergeCell ref="E80:E82"/>
    <mergeCell ref="H80:H82"/>
    <mergeCell ref="I80:I82"/>
    <mergeCell ref="J80:J82"/>
    <mergeCell ref="K80:K82"/>
    <mergeCell ref="L80:L82"/>
    <mergeCell ref="AB80:AB82"/>
    <mergeCell ref="AC80:AC82"/>
    <mergeCell ref="AD80:AD82"/>
    <mergeCell ref="Y77:Y79"/>
    <mergeCell ref="Z77:Z79"/>
    <mergeCell ref="AA77:AA79"/>
    <mergeCell ref="AB77:AB79"/>
    <mergeCell ref="AC77:AC79"/>
    <mergeCell ref="AD77:AD79"/>
    <mergeCell ref="S77:S79"/>
    <mergeCell ref="T77:T79"/>
    <mergeCell ref="U77:U79"/>
    <mergeCell ref="V77:V79"/>
    <mergeCell ref="W77:W79"/>
    <mergeCell ref="X77:X79"/>
    <mergeCell ref="J77:J79"/>
    <mergeCell ref="K77:K79"/>
    <mergeCell ref="L77:L79"/>
    <mergeCell ref="M77:M79"/>
    <mergeCell ref="P77:Q79"/>
    <mergeCell ref="R77:R79"/>
    <mergeCell ref="AG74:AG76"/>
    <mergeCell ref="A77:A79"/>
    <mergeCell ref="B77:B79"/>
    <mergeCell ref="C77:C79"/>
    <mergeCell ref="E77:E79"/>
    <mergeCell ref="H77:H79"/>
    <mergeCell ref="I77:I79"/>
    <mergeCell ref="V74:V76"/>
    <mergeCell ref="W74:W76"/>
    <mergeCell ref="X74:X76"/>
    <mergeCell ref="Y74:Y76"/>
    <mergeCell ref="Z74:Z76"/>
    <mergeCell ref="AA74:AA76"/>
    <mergeCell ref="M74:M76"/>
    <mergeCell ref="P74:Q76"/>
    <mergeCell ref="R74:R76"/>
    <mergeCell ref="S74:S76"/>
    <mergeCell ref="T74:T76"/>
    <mergeCell ref="U74:U76"/>
    <mergeCell ref="AG77:AG79"/>
    <mergeCell ref="A74:A76"/>
    <mergeCell ref="B74:B76"/>
    <mergeCell ref="C74:C76"/>
    <mergeCell ref="E74:E76"/>
    <mergeCell ref="H74:H76"/>
    <mergeCell ref="I74:I76"/>
    <mergeCell ref="J74:J76"/>
    <mergeCell ref="K74:K76"/>
    <mergeCell ref="L74:L76"/>
    <mergeCell ref="AB74:AB76"/>
    <mergeCell ref="AC74:AC76"/>
    <mergeCell ref="AD74:AD76"/>
    <mergeCell ref="Y71:Y73"/>
    <mergeCell ref="Z71:Z73"/>
    <mergeCell ref="AA71:AA73"/>
    <mergeCell ref="AB71:AB73"/>
    <mergeCell ref="AC71:AC73"/>
    <mergeCell ref="AD71:AD73"/>
    <mergeCell ref="S71:S73"/>
    <mergeCell ref="T71:T73"/>
    <mergeCell ref="U71:U73"/>
    <mergeCell ref="V71:V73"/>
    <mergeCell ref="W71:W73"/>
    <mergeCell ref="X71:X73"/>
    <mergeCell ref="J71:J73"/>
    <mergeCell ref="K71:K73"/>
    <mergeCell ref="L71:L73"/>
    <mergeCell ref="M71:M73"/>
    <mergeCell ref="P71:Q73"/>
    <mergeCell ref="R71:R73"/>
    <mergeCell ref="AG68:AG70"/>
    <mergeCell ref="A71:A73"/>
    <mergeCell ref="B71:B73"/>
    <mergeCell ref="C71:C73"/>
    <mergeCell ref="E71:E73"/>
    <mergeCell ref="H71:H73"/>
    <mergeCell ref="I71:I73"/>
    <mergeCell ref="V68:V70"/>
    <mergeCell ref="W68:W70"/>
    <mergeCell ref="X68:X70"/>
    <mergeCell ref="Y68:Y70"/>
    <mergeCell ref="Z68:Z70"/>
    <mergeCell ref="AA68:AA70"/>
    <mergeCell ref="M68:M70"/>
    <mergeCell ref="P68:Q70"/>
    <mergeCell ref="R68:R70"/>
    <mergeCell ref="S68:S70"/>
    <mergeCell ref="T68:T70"/>
    <mergeCell ref="U68:U70"/>
    <mergeCell ref="AG71:AG73"/>
    <mergeCell ref="A68:A70"/>
    <mergeCell ref="B68:B70"/>
    <mergeCell ref="C68:C70"/>
    <mergeCell ref="E68:E70"/>
    <mergeCell ref="H68:H70"/>
    <mergeCell ref="I68:I70"/>
    <mergeCell ref="J68:J70"/>
    <mergeCell ref="K68:K70"/>
    <mergeCell ref="L68:L70"/>
    <mergeCell ref="AB68:AB70"/>
    <mergeCell ref="AC68:AC70"/>
    <mergeCell ref="AD68:AD70"/>
    <mergeCell ref="Y65:Y67"/>
    <mergeCell ref="Z65:Z67"/>
    <mergeCell ref="AA65:AA67"/>
    <mergeCell ref="AB65:AB67"/>
    <mergeCell ref="AC65:AC67"/>
    <mergeCell ref="AD65:AD67"/>
    <mergeCell ref="S65:S67"/>
    <mergeCell ref="T65:T67"/>
    <mergeCell ref="U65:U67"/>
    <mergeCell ref="V65:V67"/>
    <mergeCell ref="W65:W67"/>
    <mergeCell ref="X65:X67"/>
    <mergeCell ref="J65:J67"/>
    <mergeCell ref="K65:K67"/>
    <mergeCell ref="L65:L67"/>
    <mergeCell ref="M65:M67"/>
    <mergeCell ref="P65:Q67"/>
    <mergeCell ref="R65:R67"/>
    <mergeCell ref="N65:N67"/>
    <mergeCell ref="O65:O67"/>
    <mergeCell ref="AG62:AG64"/>
    <mergeCell ref="A65:A67"/>
    <mergeCell ref="B65:B67"/>
    <mergeCell ref="C65:C67"/>
    <mergeCell ref="E65:E67"/>
    <mergeCell ref="H65:H67"/>
    <mergeCell ref="I65:I67"/>
    <mergeCell ref="V62:V64"/>
    <mergeCell ref="W62:W64"/>
    <mergeCell ref="X62:X64"/>
    <mergeCell ref="Y62:Y64"/>
    <mergeCell ref="Z62:Z64"/>
    <mergeCell ref="AA62:AA64"/>
    <mergeCell ref="M62:M64"/>
    <mergeCell ref="P62:Q64"/>
    <mergeCell ref="R62:R64"/>
    <mergeCell ref="S62:S64"/>
    <mergeCell ref="T62:T64"/>
    <mergeCell ref="U62:U64"/>
    <mergeCell ref="AG65:AG67"/>
    <mergeCell ref="A62:A64"/>
    <mergeCell ref="B62:B64"/>
    <mergeCell ref="C62:C64"/>
    <mergeCell ref="E62:E64"/>
    <mergeCell ref="H62:H64"/>
    <mergeCell ref="I62:I64"/>
    <mergeCell ref="J62:J64"/>
    <mergeCell ref="K62:K64"/>
    <mergeCell ref="L62:L64"/>
    <mergeCell ref="AB62:AB64"/>
    <mergeCell ref="AC62:AC64"/>
    <mergeCell ref="AD62:AD64"/>
    <mergeCell ref="Y59:Y61"/>
    <mergeCell ref="Z59:Z61"/>
    <mergeCell ref="AA59:AA61"/>
    <mergeCell ref="AB59:AB61"/>
    <mergeCell ref="AC59:AC61"/>
    <mergeCell ref="AD59:AD61"/>
    <mergeCell ref="S59:S61"/>
    <mergeCell ref="T59:T61"/>
    <mergeCell ref="U59:U61"/>
    <mergeCell ref="V59:V61"/>
    <mergeCell ref="W59:W61"/>
    <mergeCell ref="X59:X61"/>
    <mergeCell ref="J59:J61"/>
    <mergeCell ref="K59:K61"/>
    <mergeCell ref="L59:L61"/>
    <mergeCell ref="M59:M61"/>
    <mergeCell ref="P59:Q61"/>
    <mergeCell ref="R59:R61"/>
    <mergeCell ref="AG56:AG58"/>
    <mergeCell ref="A59:A61"/>
    <mergeCell ref="B59:B61"/>
    <mergeCell ref="C59:C61"/>
    <mergeCell ref="E59:E61"/>
    <mergeCell ref="H59:H61"/>
    <mergeCell ref="I59:I61"/>
    <mergeCell ref="V56:V58"/>
    <mergeCell ref="W56:W58"/>
    <mergeCell ref="X56:X58"/>
    <mergeCell ref="Y56:Y58"/>
    <mergeCell ref="Z56:Z58"/>
    <mergeCell ref="AA56:AA58"/>
    <mergeCell ref="M56:M58"/>
    <mergeCell ref="P56:Q58"/>
    <mergeCell ref="R56:R58"/>
    <mergeCell ref="S56:S58"/>
    <mergeCell ref="T56:T58"/>
    <mergeCell ref="U56:U58"/>
    <mergeCell ref="AG59:AG61"/>
    <mergeCell ref="A56:A58"/>
    <mergeCell ref="B56:B58"/>
    <mergeCell ref="C56:C58"/>
    <mergeCell ref="E56:E58"/>
    <mergeCell ref="H56:H58"/>
    <mergeCell ref="I56:I58"/>
    <mergeCell ref="J56:J58"/>
    <mergeCell ref="K56:K58"/>
    <mergeCell ref="L56:L58"/>
    <mergeCell ref="AB56:AB58"/>
    <mergeCell ref="AC56:AC58"/>
    <mergeCell ref="AD56:AD58"/>
    <mergeCell ref="Y53:Y55"/>
    <mergeCell ref="Z53:Z55"/>
    <mergeCell ref="AA53:AA55"/>
    <mergeCell ref="AB53:AB55"/>
    <mergeCell ref="AC53:AC55"/>
    <mergeCell ref="AD53:AD55"/>
    <mergeCell ref="S53:S55"/>
    <mergeCell ref="T53:T55"/>
    <mergeCell ref="U53:U55"/>
    <mergeCell ref="V53:V55"/>
    <mergeCell ref="W53:W55"/>
    <mergeCell ref="X53:X55"/>
    <mergeCell ref="J53:J55"/>
    <mergeCell ref="K53:K55"/>
    <mergeCell ref="L53:L55"/>
    <mergeCell ref="M53:M55"/>
    <mergeCell ref="P53:Q55"/>
    <mergeCell ref="R53:R55"/>
    <mergeCell ref="AG50:AG52"/>
    <mergeCell ref="A53:A55"/>
    <mergeCell ref="B53:B55"/>
    <mergeCell ref="C53:C55"/>
    <mergeCell ref="E53:E55"/>
    <mergeCell ref="H53:H55"/>
    <mergeCell ref="I53:I55"/>
    <mergeCell ref="V50:V52"/>
    <mergeCell ref="W50:W52"/>
    <mergeCell ref="X50:X52"/>
    <mergeCell ref="Y50:Y52"/>
    <mergeCell ref="Z50:Z52"/>
    <mergeCell ref="AA50:AA52"/>
    <mergeCell ref="M50:M52"/>
    <mergeCell ref="P50:Q52"/>
    <mergeCell ref="R50:R52"/>
    <mergeCell ref="S50:S52"/>
    <mergeCell ref="T50:T52"/>
    <mergeCell ref="U50:U52"/>
    <mergeCell ref="AG53:AG55"/>
    <mergeCell ref="A50:A52"/>
    <mergeCell ref="B50:B52"/>
    <mergeCell ref="C50:C52"/>
    <mergeCell ref="E50:E52"/>
    <mergeCell ref="H50:H52"/>
    <mergeCell ref="I50:I52"/>
    <mergeCell ref="J50:J52"/>
    <mergeCell ref="K50:K52"/>
    <mergeCell ref="L50:L52"/>
    <mergeCell ref="AB50:AB52"/>
    <mergeCell ref="AC50:AC52"/>
    <mergeCell ref="AD50:AD52"/>
    <mergeCell ref="Y47:Y49"/>
    <mergeCell ref="Z47:Z49"/>
    <mergeCell ref="AA47:AA49"/>
    <mergeCell ref="AB47:AB49"/>
    <mergeCell ref="AC47:AC49"/>
    <mergeCell ref="AD47:AD49"/>
    <mergeCell ref="S47:S49"/>
    <mergeCell ref="T47:T49"/>
    <mergeCell ref="U47:U49"/>
    <mergeCell ref="V47:V49"/>
    <mergeCell ref="W47:W49"/>
    <mergeCell ref="X47:X49"/>
    <mergeCell ref="J47:J49"/>
    <mergeCell ref="K47:K49"/>
    <mergeCell ref="L47:L49"/>
    <mergeCell ref="M47:M49"/>
    <mergeCell ref="P47:Q49"/>
    <mergeCell ref="R47:R49"/>
    <mergeCell ref="AG44:AG46"/>
    <mergeCell ref="A47:A49"/>
    <mergeCell ref="B47:B49"/>
    <mergeCell ref="C47:C49"/>
    <mergeCell ref="E47:E49"/>
    <mergeCell ref="H47:H49"/>
    <mergeCell ref="I47:I49"/>
    <mergeCell ref="V44:V46"/>
    <mergeCell ref="W44:W46"/>
    <mergeCell ref="X44:X46"/>
    <mergeCell ref="Y44:Y46"/>
    <mergeCell ref="Z44:Z46"/>
    <mergeCell ref="AA44:AA46"/>
    <mergeCell ref="M44:M46"/>
    <mergeCell ref="P44:Q46"/>
    <mergeCell ref="R44:R46"/>
    <mergeCell ref="S44:S46"/>
    <mergeCell ref="T44:T46"/>
    <mergeCell ref="U44:U46"/>
    <mergeCell ref="AG47:AG49"/>
    <mergeCell ref="A44:A46"/>
    <mergeCell ref="B44:B46"/>
    <mergeCell ref="C44:C46"/>
    <mergeCell ref="E44:E46"/>
    <mergeCell ref="H44:H46"/>
    <mergeCell ref="I44:I46"/>
    <mergeCell ref="J44:J46"/>
    <mergeCell ref="K44:K46"/>
    <mergeCell ref="L44:L46"/>
    <mergeCell ref="AB44:AB46"/>
    <mergeCell ref="AC44:AC46"/>
    <mergeCell ref="AD44:AD46"/>
    <mergeCell ref="Y41:Y43"/>
    <mergeCell ref="Z41:Z43"/>
    <mergeCell ref="AA41:AA43"/>
    <mergeCell ref="AB41:AB43"/>
    <mergeCell ref="AC41:AC43"/>
    <mergeCell ref="AD41:AD43"/>
    <mergeCell ref="S41:S43"/>
    <mergeCell ref="T41:T43"/>
    <mergeCell ref="U41:U43"/>
    <mergeCell ref="V41:V43"/>
    <mergeCell ref="W41:W43"/>
    <mergeCell ref="X41:X43"/>
    <mergeCell ref="J41:J43"/>
    <mergeCell ref="K41:K43"/>
    <mergeCell ref="L41:L43"/>
    <mergeCell ref="M41:M43"/>
    <mergeCell ref="P41:Q43"/>
    <mergeCell ref="R41:R43"/>
    <mergeCell ref="AG38:AG40"/>
    <mergeCell ref="A41:A43"/>
    <mergeCell ref="B41:B43"/>
    <mergeCell ref="C41:C43"/>
    <mergeCell ref="E41:E43"/>
    <mergeCell ref="H41:H43"/>
    <mergeCell ref="I41:I43"/>
    <mergeCell ref="V38:V40"/>
    <mergeCell ref="W38:W40"/>
    <mergeCell ref="X38:X40"/>
    <mergeCell ref="Y38:Y40"/>
    <mergeCell ref="Z38:Z40"/>
    <mergeCell ref="AA38:AA40"/>
    <mergeCell ref="M38:M40"/>
    <mergeCell ref="P38:Q40"/>
    <mergeCell ref="R38:R40"/>
    <mergeCell ref="S38:S40"/>
    <mergeCell ref="T38:T40"/>
    <mergeCell ref="U38:U40"/>
    <mergeCell ref="AG41:AG43"/>
    <mergeCell ref="A38:A40"/>
    <mergeCell ref="B38:B40"/>
    <mergeCell ref="C38:C40"/>
    <mergeCell ref="E38:E40"/>
    <mergeCell ref="H38:H40"/>
    <mergeCell ref="I38:I40"/>
    <mergeCell ref="J38:J40"/>
    <mergeCell ref="K38:K40"/>
    <mergeCell ref="L38:L40"/>
    <mergeCell ref="AB38:AB40"/>
    <mergeCell ref="AC38:AC40"/>
    <mergeCell ref="AD38:AD40"/>
    <mergeCell ref="Y35:Y37"/>
    <mergeCell ref="Z35:Z37"/>
    <mergeCell ref="AA35:AA37"/>
    <mergeCell ref="AB35:AB37"/>
    <mergeCell ref="AC35:AC37"/>
    <mergeCell ref="AD35:AD37"/>
    <mergeCell ref="S35:S37"/>
    <mergeCell ref="T35:T37"/>
    <mergeCell ref="U35:U37"/>
    <mergeCell ref="V35:V37"/>
    <mergeCell ref="W35:W37"/>
    <mergeCell ref="X35:X37"/>
    <mergeCell ref="J35:J37"/>
    <mergeCell ref="K35:K37"/>
    <mergeCell ref="L35:L37"/>
    <mergeCell ref="M35:M37"/>
    <mergeCell ref="P35:Q37"/>
    <mergeCell ref="R35:R37"/>
    <mergeCell ref="N35:N37"/>
    <mergeCell ref="O35:O37"/>
    <mergeCell ref="AG32:AG34"/>
    <mergeCell ref="A35:A37"/>
    <mergeCell ref="B35:B37"/>
    <mergeCell ref="C35:C37"/>
    <mergeCell ref="E35:E37"/>
    <mergeCell ref="H35:H37"/>
    <mergeCell ref="I35:I37"/>
    <mergeCell ref="V32:V34"/>
    <mergeCell ref="W32:W34"/>
    <mergeCell ref="X32:X34"/>
    <mergeCell ref="Y32:Y34"/>
    <mergeCell ref="Z32:Z34"/>
    <mergeCell ref="AA32:AA34"/>
    <mergeCell ref="M32:M34"/>
    <mergeCell ref="P32:Q34"/>
    <mergeCell ref="R32:R34"/>
    <mergeCell ref="S32:S34"/>
    <mergeCell ref="T32:T34"/>
    <mergeCell ref="U32:U34"/>
    <mergeCell ref="AG35:AG37"/>
    <mergeCell ref="A32:A34"/>
    <mergeCell ref="B32:B34"/>
    <mergeCell ref="C32:C34"/>
    <mergeCell ref="E32:E34"/>
    <mergeCell ref="H32:H34"/>
    <mergeCell ref="I32:I34"/>
    <mergeCell ref="J32:J34"/>
    <mergeCell ref="K32:K34"/>
    <mergeCell ref="L32:L34"/>
    <mergeCell ref="AB32:AB34"/>
    <mergeCell ref="AC32:AC34"/>
    <mergeCell ref="AD32:AD34"/>
    <mergeCell ref="Y29:Y31"/>
    <mergeCell ref="Z29:Z31"/>
    <mergeCell ref="AA29:AA31"/>
    <mergeCell ref="AB29:AB31"/>
    <mergeCell ref="AC29:AC31"/>
    <mergeCell ref="AD29:AD31"/>
    <mergeCell ref="S29:S31"/>
    <mergeCell ref="T29:T31"/>
    <mergeCell ref="U29:U31"/>
    <mergeCell ref="V29:V31"/>
    <mergeCell ref="W29:W31"/>
    <mergeCell ref="X29:X31"/>
    <mergeCell ref="J29:J31"/>
    <mergeCell ref="K29:K31"/>
    <mergeCell ref="L29:L31"/>
    <mergeCell ref="M29:M31"/>
    <mergeCell ref="P29:Q31"/>
    <mergeCell ref="R29:R31"/>
    <mergeCell ref="AG26:AG28"/>
    <mergeCell ref="A29:A31"/>
    <mergeCell ref="B29:B31"/>
    <mergeCell ref="C29:C31"/>
    <mergeCell ref="E29:E31"/>
    <mergeCell ref="H29:H31"/>
    <mergeCell ref="I29:I31"/>
    <mergeCell ref="V26:V28"/>
    <mergeCell ref="W26:W28"/>
    <mergeCell ref="X26:X28"/>
    <mergeCell ref="Y26:Y28"/>
    <mergeCell ref="Z26:Z28"/>
    <mergeCell ref="AA26:AA28"/>
    <mergeCell ref="M26:M28"/>
    <mergeCell ref="P26:Q28"/>
    <mergeCell ref="R26:R28"/>
    <mergeCell ref="S26:S28"/>
    <mergeCell ref="T26:T28"/>
    <mergeCell ref="U26:U28"/>
    <mergeCell ref="AG29:AG31"/>
    <mergeCell ref="A26:A28"/>
    <mergeCell ref="B26:B28"/>
    <mergeCell ref="C26:C28"/>
    <mergeCell ref="E26:E28"/>
    <mergeCell ref="H26:H28"/>
    <mergeCell ref="I26:I28"/>
    <mergeCell ref="J26:J28"/>
    <mergeCell ref="K26:K28"/>
    <mergeCell ref="L26:L28"/>
    <mergeCell ref="AB26:AB28"/>
    <mergeCell ref="AC26:AC28"/>
    <mergeCell ref="AD26:AD28"/>
    <mergeCell ref="Y23:Y25"/>
    <mergeCell ref="Z23:Z25"/>
    <mergeCell ref="AA23:AA25"/>
    <mergeCell ref="AB23:AB25"/>
    <mergeCell ref="AC23:AC25"/>
    <mergeCell ref="AD23:AD25"/>
    <mergeCell ref="S23:S25"/>
    <mergeCell ref="T23:T25"/>
    <mergeCell ref="U23:U25"/>
    <mergeCell ref="V23:V25"/>
    <mergeCell ref="W23:W25"/>
    <mergeCell ref="X23:X25"/>
    <mergeCell ref="J23:J25"/>
    <mergeCell ref="K23:K25"/>
    <mergeCell ref="L23:L25"/>
    <mergeCell ref="M23:M25"/>
    <mergeCell ref="P23:Q25"/>
    <mergeCell ref="R23:R25"/>
    <mergeCell ref="AG20:AG22"/>
    <mergeCell ref="A23:A25"/>
    <mergeCell ref="B23:B25"/>
    <mergeCell ref="C23:C25"/>
    <mergeCell ref="E23:E25"/>
    <mergeCell ref="H23:H25"/>
    <mergeCell ref="I23:I25"/>
    <mergeCell ref="V20:V22"/>
    <mergeCell ref="W20:W22"/>
    <mergeCell ref="X20:X22"/>
    <mergeCell ref="Y20:Y22"/>
    <mergeCell ref="Z20:Z22"/>
    <mergeCell ref="AA20:AA22"/>
    <mergeCell ref="M20:M22"/>
    <mergeCell ref="P20:Q22"/>
    <mergeCell ref="R20:R22"/>
    <mergeCell ref="S20:S22"/>
    <mergeCell ref="T20:T22"/>
    <mergeCell ref="U20:U22"/>
    <mergeCell ref="AG23:AG25"/>
    <mergeCell ref="A20:A22"/>
    <mergeCell ref="B20:B22"/>
    <mergeCell ref="C20:C22"/>
    <mergeCell ref="E20:E22"/>
    <mergeCell ref="H20:H22"/>
    <mergeCell ref="I20:I22"/>
    <mergeCell ref="J20:J22"/>
    <mergeCell ref="K20:K22"/>
    <mergeCell ref="L20:L22"/>
    <mergeCell ref="AB20:AB22"/>
    <mergeCell ref="AC20:AC22"/>
    <mergeCell ref="AD20:AD22"/>
    <mergeCell ref="E14:E16"/>
    <mergeCell ref="H14:H16"/>
    <mergeCell ref="I14:I16"/>
    <mergeCell ref="J14:J16"/>
    <mergeCell ref="K14:K16"/>
    <mergeCell ref="L14:L16"/>
    <mergeCell ref="AB14:AB16"/>
    <mergeCell ref="AC14:AC16"/>
    <mergeCell ref="AD14:AD16"/>
    <mergeCell ref="Y17:Y19"/>
    <mergeCell ref="Z17:Z19"/>
    <mergeCell ref="AA17:AA19"/>
    <mergeCell ref="AB17:AB19"/>
    <mergeCell ref="AC17:AC19"/>
    <mergeCell ref="AD17:AD19"/>
    <mergeCell ref="S17:S19"/>
    <mergeCell ref="T17:T19"/>
    <mergeCell ref="U17:U19"/>
    <mergeCell ref="V17:V19"/>
    <mergeCell ref="W17:W19"/>
    <mergeCell ref="X17:X19"/>
    <mergeCell ref="J17:J19"/>
    <mergeCell ref="K17:K19"/>
    <mergeCell ref="L17:L19"/>
    <mergeCell ref="M17:M19"/>
    <mergeCell ref="P17:Q19"/>
    <mergeCell ref="R17:R19"/>
    <mergeCell ref="V11:V13"/>
    <mergeCell ref="W11:W13"/>
    <mergeCell ref="X11:X13"/>
    <mergeCell ref="J11:J13"/>
    <mergeCell ref="K11:K13"/>
    <mergeCell ref="L11:L13"/>
    <mergeCell ref="M11:M13"/>
    <mergeCell ref="P11:Q13"/>
    <mergeCell ref="R11:R13"/>
    <mergeCell ref="AG14:AG16"/>
    <mergeCell ref="A17:A19"/>
    <mergeCell ref="B17:B19"/>
    <mergeCell ref="C17:C19"/>
    <mergeCell ref="E17:E19"/>
    <mergeCell ref="H17:H19"/>
    <mergeCell ref="I17:I19"/>
    <mergeCell ref="V14:V16"/>
    <mergeCell ref="W14:W16"/>
    <mergeCell ref="X14:X16"/>
    <mergeCell ref="Y14:Y16"/>
    <mergeCell ref="Z14:Z16"/>
    <mergeCell ref="AA14:AA16"/>
    <mergeCell ref="M14:M16"/>
    <mergeCell ref="P14:Q16"/>
    <mergeCell ref="R14:R16"/>
    <mergeCell ref="S14:S16"/>
    <mergeCell ref="T14:T16"/>
    <mergeCell ref="U14:U16"/>
    <mergeCell ref="AG17:AG19"/>
    <mergeCell ref="A14:A16"/>
    <mergeCell ref="B14:B16"/>
    <mergeCell ref="C14:C16"/>
    <mergeCell ref="AB8:AB10"/>
    <mergeCell ref="AC8:AC10"/>
    <mergeCell ref="AD8:AD10"/>
    <mergeCell ref="AG8:AG10"/>
    <mergeCell ref="A11:A13"/>
    <mergeCell ref="B11:B13"/>
    <mergeCell ref="C11:C13"/>
    <mergeCell ref="E11:E13"/>
    <mergeCell ref="H11:H13"/>
    <mergeCell ref="I11:I13"/>
    <mergeCell ref="V8:V10"/>
    <mergeCell ref="W8:W10"/>
    <mergeCell ref="X8:X10"/>
    <mergeCell ref="Y8:Y10"/>
    <mergeCell ref="Z8:Z10"/>
    <mergeCell ref="AA8:AA10"/>
    <mergeCell ref="M8:M10"/>
    <mergeCell ref="P8:Q10"/>
    <mergeCell ref="R8:R10"/>
    <mergeCell ref="S8:S10"/>
    <mergeCell ref="T8:T10"/>
    <mergeCell ref="U8:U10"/>
    <mergeCell ref="AG11:AG13"/>
    <mergeCell ref="Y11:Y13"/>
    <mergeCell ref="Z11:Z13"/>
    <mergeCell ref="AA11:AA13"/>
    <mergeCell ref="AB11:AB13"/>
    <mergeCell ref="AC11:AC13"/>
    <mergeCell ref="AD11:AD13"/>
    <mergeCell ref="S11:S13"/>
    <mergeCell ref="T11:T13"/>
    <mergeCell ref="U11:U13"/>
    <mergeCell ref="AG5:AG7"/>
    <mergeCell ref="A8:A10"/>
    <mergeCell ref="B8:B10"/>
    <mergeCell ref="C8:C10"/>
    <mergeCell ref="E8:E10"/>
    <mergeCell ref="H8:H10"/>
    <mergeCell ref="I8:I10"/>
    <mergeCell ref="J8:J10"/>
    <mergeCell ref="K8:K10"/>
    <mergeCell ref="L8:L10"/>
    <mergeCell ref="Y5:Y7"/>
    <mergeCell ref="Z5:Z7"/>
    <mergeCell ref="AA5:AA7"/>
    <mergeCell ref="AB5:AB7"/>
    <mergeCell ref="AC5:AC7"/>
    <mergeCell ref="AD5:AD7"/>
    <mergeCell ref="S5:S7"/>
    <mergeCell ref="T5:T7"/>
    <mergeCell ref="U5:U7"/>
    <mergeCell ref="V5:V7"/>
    <mergeCell ref="W5:W7"/>
    <mergeCell ref="X5:X7"/>
    <mergeCell ref="J5:J7"/>
    <mergeCell ref="K5:K7"/>
    <mergeCell ref="L5:L7"/>
    <mergeCell ref="M5:M7"/>
    <mergeCell ref="P5:Q7"/>
    <mergeCell ref="R5:R7"/>
    <mergeCell ref="A5:A7"/>
    <mergeCell ref="B5:B7"/>
    <mergeCell ref="C5:C7"/>
    <mergeCell ref="E5:E7"/>
    <mergeCell ref="H5:H7"/>
    <mergeCell ref="I5:I7"/>
    <mergeCell ref="J3:S3"/>
    <mergeCell ref="T3:AC3"/>
    <mergeCell ref="AD3:AE3"/>
    <mergeCell ref="J4:K4"/>
    <mergeCell ref="L4:M4"/>
    <mergeCell ref="P4:S4"/>
    <mergeCell ref="A1:G1"/>
    <mergeCell ref="H1:I1"/>
    <mergeCell ref="AC1:AD1"/>
    <mergeCell ref="A3:A4"/>
    <mergeCell ref="B3:B4"/>
    <mergeCell ref="C3:C4"/>
    <mergeCell ref="E3:E4"/>
    <mergeCell ref="F3:G3"/>
    <mergeCell ref="H3:H4"/>
    <mergeCell ref="I3:I4"/>
    <mergeCell ref="N4:O4"/>
    <mergeCell ref="N5:N7"/>
    <mergeCell ref="O5:O7"/>
    <mergeCell ref="D3:D4"/>
    <mergeCell ref="D5:D7"/>
    <mergeCell ref="N8:N10"/>
    <mergeCell ref="O8:O10"/>
    <mergeCell ref="N11:N13"/>
    <mergeCell ref="O11:O13"/>
    <mergeCell ref="N14:N16"/>
    <mergeCell ref="O14:O16"/>
    <mergeCell ref="N17:N19"/>
    <mergeCell ref="O17:O19"/>
    <mergeCell ref="N20:N22"/>
    <mergeCell ref="O20:O22"/>
    <mergeCell ref="N23:N25"/>
    <mergeCell ref="O23:O25"/>
    <mergeCell ref="N26:N28"/>
    <mergeCell ref="O26:O28"/>
    <mergeCell ref="N29:N31"/>
    <mergeCell ref="O29:O31"/>
    <mergeCell ref="N32:N34"/>
    <mergeCell ref="O32:O34"/>
    <mergeCell ref="N38:N40"/>
    <mergeCell ref="O38:O40"/>
    <mergeCell ref="N41:N43"/>
    <mergeCell ref="O41:O43"/>
    <mergeCell ref="N44:N46"/>
    <mergeCell ref="O44:O46"/>
    <mergeCell ref="N47:N49"/>
    <mergeCell ref="O47:O49"/>
    <mergeCell ref="N50:N52"/>
    <mergeCell ref="O50:O52"/>
    <mergeCell ref="N53:N55"/>
    <mergeCell ref="O53:O55"/>
    <mergeCell ref="N56:N58"/>
    <mergeCell ref="O56:O58"/>
    <mergeCell ref="N59:N61"/>
    <mergeCell ref="O59:O61"/>
    <mergeCell ref="N62:N64"/>
    <mergeCell ref="O62:O64"/>
    <mergeCell ref="N68:N70"/>
    <mergeCell ref="O68:O70"/>
    <mergeCell ref="N71:N73"/>
    <mergeCell ref="O71:O73"/>
    <mergeCell ref="N74:N76"/>
    <mergeCell ref="O74:O76"/>
    <mergeCell ref="N77:N79"/>
    <mergeCell ref="O77:O79"/>
    <mergeCell ref="N80:N82"/>
    <mergeCell ref="O80:O82"/>
    <mergeCell ref="N83:N85"/>
    <mergeCell ref="O83:O85"/>
    <mergeCell ref="N86:N88"/>
    <mergeCell ref="O86:O88"/>
    <mergeCell ref="N89:N91"/>
    <mergeCell ref="O89:O91"/>
    <mergeCell ref="N92:N94"/>
    <mergeCell ref="O92:O94"/>
    <mergeCell ref="N98:N100"/>
    <mergeCell ref="O98:O100"/>
    <mergeCell ref="N101:N103"/>
    <mergeCell ref="O101:O103"/>
    <mergeCell ref="N104:N106"/>
    <mergeCell ref="O104:O106"/>
    <mergeCell ref="N107:N109"/>
    <mergeCell ref="O107:O109"/>
    <mergeCell ref="N110:N112"/>
    <mergeCell ref="O110:O112"/>
    <mergeCell ref="N113:N115"/>
    <mergeCell ref="O113:O115"/>
    <mergeCell ref="N116:N118"/>
    <mergeCell ref="O116:O118"/>
    <mergeCell ref="N119:N121"/>
    <mergeCell ref="O119:O121"/>
    <mergeCell ref="N122:N124"/>
    <mergeCell ref="O122:O124"/>
    <mergeCell ref="N128:N130"/>
    <mergeCell ref="O128:O130"/>
    <mergeCell ref="N131:N133"/>
    <mergeCell ref="O131:O133"/>
    <mergeCell ref="N134:N136"/>
    <mergeCell ref="O134:O136"/>
    <mergeCell ref="N137:N139"/>
    <mergeCell ref="O137:O139"/>
    <mergeCell ref="N140:N142"/>
    <mergeCell ref="O140:O142"/>
    <mergeCell ref="N143:N145"/>
    <mergeCell ref="O143:O145"/>
    <mergeCell ref="N146:N148"/>
    <mergeCell ref="O146:O148"/>
    <mergeCell ref="N149:N151"/>
    <mergeCell ref="O149:O151"/>
    <mergeCell ref="N152:N154"/>
    <mergeCell ref="O152:O154"/>
    <mergeCell ref="N158:N160"/>
    <mergeCell ref="O158:O160"/>
    <mergeCell ref="N161:N163"/>
    <mergeCell ref="O161:O163"/>
    <mergeCell ref="N164:N166"/>
    <mergeCell ref="O164:O166"/>
    <mergeCell ref="N167:N169"/>
    <mergeCell ref="O167:O169"/>
    <mergeCell ref="N170:N172"/>
    <mergeCell ref="O170:O172"/>
    <mergeCell ref="N173:N175"/>
    <mergeCell ref="O173:O175"/>
    <mergeCell ref="N176:N178"/>
    <mergeCell ref="O176:O178"/>
    <mergeCell ref="N179:N181"/>
    <mergeCell ref="O179:O181"/>
    <mergeCell ref="N182:N184"/>
    <mergeCell ref="O182:O184"/>
    <mergeCell ref="D8:D10"/>
    <mergeCell ref="D11:D13"/>
    <mergeCell ref="D14:D16"/>
    <mergeCell ref="D17:D19"/>
    <mergeCell ref="D20:D22"/>
    <mergeCell ref="D23:D25"/>
    <mergeCell ref="D26:D28"/>
    <mergeCell ref="D29:D31"/>
    <mergeCell ref="D32:D34"/>
    <mergeCell ref="D35:D37"/>
    <mergeCell ref="D38:D40"/>
    <mergeCell ref="D41:D43"/>
    <mergeCell ref="D44:D46"/>
    <mergeCell ref="D47:D49"/>
    <mergeCell ref="D50:D52"/>
    <mergeCell ref="D53:D55"/>
    <mergeCell ref="D56:D58"/>
    <mergeCell ref="D59:D61"/>
    <mergeCell ref="D62:D64"/>
    <mergeCell ref="D65:D67"/>
    <mergeCell ref="D68:D70"/>
    <mergeCell ref="D71:D73"/>
    <mergeCell ref="D74:D76"/>
    <mergeCell ref="D77:D79"/>
    <mergeCell ref="D80:D82"/>
    <mergeCell ref="D83:D85"/>
    <mergeCell ref="D86:D88"/>
    <mergeCell ref="D89:D91"/>
    <mergeCell ref="D92:D94"/>
    <mergeCell ref="D95:D97"/>
    <mergeCell ref="D98:D100"/>
    <mergeCell ref="D101:D103"/>
    <mergeCell ref="D104:D106"/>
    <mergeCell ref="D107:D109"/>
    <mergeCell ref="D161:D163"/>
    <mergeCell ref="D164:D166"/>
    <mergeCell ref="D167:D169"/>
    <mergeCell ref="D170:D172"/>
    <mergeCell ref="D173:D175"/>
    <mergeCell ref="D176:D178"/>
    <mergeCell ref="D179:D181"/>
    <mergeCell ref="D182:D184"/>
    <mergeCell ref="D110:D112"/>
    <mergeCell ref="D113:D115"/>
    <mergeCell ref="D116:D118"/>
    <mergeCell ref="D119:D121"/>
    <mergeCell ref="D122:D124"/>
    <mergeCell ref="D125:D127"/>
    <mergeCell ref="D128:D130"/>
    <mergeCell ref="D131:D133"/>
    <mergeCell ref="D134:D136"/>
    <mergeCell ref="D137:D139"/>
    <mergeCell ref="D140:D142"/>
    <mergeCell ref="D143:D145"/>
    <mergeCell ref="D146:D148"/>
    <mergeCell ref="D149:D151"/>
    <mergeCell ref="D152:D154"/>
    <mergeCell ref="D155:D157"/>
    <mergeCell ref="D158:D160"/>
  </mergeCells>
  <phoneticPr fontId="3"/>
  <dataValidations count="7">
    <dataValidation type="list" errorStyle="warning" allowBlank="1" showInputMessage="1" showErrorMessage="1" error="選択項目以外の入力がされています。" sqref="AD5:AD184" xr:uid="{00000000-0002-0000-0700-000000000000}">
      <formula1>$AJ$6:$AJ$18</formula1>
    </dataValidation>
    <dataValidation type="list" errorStyle="warning" allowBlank="1" showInputMessage="1" showErrorMessage="1" error="選択項目以外の入力がされています。" sqref="C5:C184" xr:uid="{00000000-0002-0000-0700-000001000000}">
      <formula1>$AH$6:$AH$26</formula1>
    </dataValidation>
    <dataValidation type="list" allowBlank="1" showInputMessage="1" showErrorMessage="1" sqref="T5:AC5 T8:AC8 T11:AC11 T14:AC14 T17:AC17 T20:AC20 T23:AC23 T26:AC26 T29:AC29 T32:AC32 T35:AC35 T38:AC38 T41:AC41 T44:AC44 T47:AC47 T50:AC50 T53:AC53 T56:AC56 T59:AC59 T62:AC62 T65:AC65 T68:AC68 T71:AC71 T74:AC74 T77:AC77 T80:AC80 T83:AC83 T86:AC86 T89:AC89 T92:AC92 T95:AC95 T98:AC98 T101:AC101 T104:AC104 T107:AC107 T110:AC110 T113:AC113 T116:AC116 T119:AC119 T122:AC122 T125:AC125 T128:AC128 T131:AC131 T134:AC134 T137:AC137 T140:AC140 T143:AC143 T146:AC146 T149:AC149 T152:AC152 T155:AC155 T158:AC158 T161:AC161 T164:AC164 T167:AC167 T170:AC170 T173:AC173 T176:AC176 T179:AC179 T182:AC182" xr:uid="{00000000-0002-0000-0700-000002000000}">
      <formula1>"有"</formula1>
    </dataValidation>
    <dataValidation type="list" allowBlank="1" showInputMessage="1" showErrorMessage="1" sqref="P5 P8 P11 P14 P17 P20 P23 P26 P29 P32 P35 P38 P41 P44 P47 P50 P53 P56 P59 P62 P65 P68 P71 P74 P77 P80 P83 P86 P89 P92 P95 P98 P101 P104 P107 P110 P113 P116 P119 P122 P125 P128 P131 P134 P137 P140 P143 P146 P149 P152 P155 P158 P161 P164 P167 P170 P173 P176 P179 P182" xr:uid="{00000000-0002-0000-0700-000003000000}">
      <formula1>"　,時給,日給,月給,年俸"</formula1>
    </dataValidation>
    <dataValidation type="list" allowBlank="1" showInputMessage="1" showErrorMessage="1" sqref="I5 I8 I11 I14 I17 I20 I23 I26 I29 I32 I35 I38 I41 I44 I47 I50 I53 I56 I59 I62 I65 I68 I71 I74 I77 I80 I83 I86 I89 I92 I95 I98 I101 I104 I107 I110 I113 I116 I119 I122 I125 I128 I131 I134 I137 I140 I143 I146 I149 I152 I155 I158 I161 I164 I167 I170 I173 I176 I179 I182" xr:uid="{00000000-0002-0000-0700-000004000000}">
      <formula1>"定めあり・定めなし,定めあり,定めなし"</formula1>
    </dataValidation>
    <dataValidation type="list" allowBlank="1" showInputMessage="1" showErrorMessage="1" sqref="E5:E184" xr:uid="{00000000-0002-0000-0700-000005000000}">
      <formula1>"常勤職員,常勤的非常勤職員,非常勤職員,派遣職員,"</formula1>
    </dataValidation>
    <dataValidation type="list" allowBlank="1" showInputMessage="1" showErrorMessage="1" sqref="D5:D184" xr:uid="{A82CD924-D059-4013-AF24-82F788BFF9B0}">
      <formula1>"0歳児担任,1歳児担任,2歳児担任,3歳児担任,4歳児担任,5歳児担任,一時保育担当,幼稚園型一時預り専任,子育て広場専任職員,フリー,その他,　,"</formula1>
    </dataValidation>
  </dataValidations>
  <printOptions horizontalCentered="1"/>
  <pageMargins left="0.31496062992125984" right="0.31496062992125984" top="0.55118110236220474" bottom="0.55118110236220474" header="0.31496062992125984" footer="0.31496062992125984"/>
  <pageSetup paperSize="9" scale="69" fitToHeight="0" orientation="landscape" r:id="rId1"/>
  <drawing r:id="rId2"/>
  <legacyDrawing r:id="rId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0">
    <tabColor rgb="FFFFFF00"/>
    <pageSetUpPr fitToPage="1"/>
  </sheetPr>
  <dimension ref="A1:AJ184"/>
  <sheetViews>
    <sheetView view="pageBreakPreview" zoomScale="85" zoomScaleNormal="100" zoomScaleSheetLayoutView="85" workbookViewId="0">
      <selection activeCell="D5" sqref="D5:D7"/>
    </sheetView>
  </sheetViews>
  <sheetFormatPr defaultColWidth="9" defaultRowHeight="13.2"/>
  <cols>
    <col min="1" max="1" width="3.21875" style="11" bestFit="1" customWidth="1"/>
    <col min="2" max="2" width="14.44140625" style="11" customWidth="1"/>
    <col min="3" max="3" width="11" style="11" customWidth="1"/>
    <col min="4" max="4" width="10.77734375" style="11" customWidth="1"/>
    <col min="5" max="5" width="11" style="11" customWidth="1"/>
    <col min="6" max="6" width="9.33203125" style="11" customWidth="1"/>
    <col min="7" max="7" width="15" style="11" customWidth="1"/>
    <col min="8" max="8" width="10.33203125" style="11" customWidth="1"/>
    <col min="9" max="9" width="8.33203125" style="11" customWidth="1"/>
    <col min="10" max="10" width="4.44140625" style="11" customWidth="1"/>
    <col min="11" max="11" width="4.77734375" style="11" customWidth="1"/>
    <col min="12" max="12" width="4.33203125" style="11" customWidth="1"/>
    <col min="13" max="13" width="4.77734375" style="11" customWidth="1"/>
    <col min="14" max="14" width="4.33203125" style="11" customWidth="1"/>
    <col min="15" max="15" width="4.77734375" style="11" customWidth="1"/>
    <col min="16" max="17" width="3.6640625" style="11" customWidth="1"/>
    <col min="18" max="18" width="12" style="11" customWidth="1"/>
    <col min="19" max="19" width="2.88671875" style="11" bestFit="1" customWidth="1"/>
    <col min="20" max="27" width="4.44140625" style="12" customWidth="1"/>
    <col min="28" max="29" width="4.44140625" style="11" customWidth="1"/>
    <col min="30" max="30" width="9.109375" style="11" customWidth="1"/>
    <col min="31" max="31" width="10.44140625" style="11" customWidth="1"/>
    <col min="32" max="36" width="9" style="11" hidden="1" customWidth="1"/>
    <col min="37" max="16384" width="9" style="11"/>
  </cols>
  <sheetData>
    <row r="1" spans="1:36" ht="18" customHeight="1">
      <c r="A1" s="2406" t="s">
        <v>508</v>
      </c>
      <c r="B1" s="2406"/>
      <c r="C1" s="2406"/>
      <c r="D1" s="2406"/>
      <c r="E1" s="2406"/>
      <c r="F1" s="2406"/>
      <c r="G1" s="2406"/>
      <c r="H1" s="2407"/>
      <c r="I1" s="2407"/>
      <c r="T1" s="11"/>
      <c r="U1" s="11"/>
      <c r="V1" s="11"/>
      <c r="W1" s="11"/>
      <c r="X1" s="11"/>
      <c r="Y1" s="11"/>
      <c r="Z1" s="11"/>
      <c r="AA1" s="11"/>
      <c r="AC1" s="2447" t="s">
        <v>507</v>
      </c>
      <c r="AD1" s="2448"/>
    </row>
    <row r="2" spans="1:36" ht="18" customHeight="1">
      <c r="A2" s="11" t="s">
        <v>815</v>
      </c>
      <c r="T2" s="11"/>
      <c r="U2" s="11"/>
      <c r="V2" s="11"/>
      <c r="W2" s="11"/>
      <c r="X2" s="11"/>
      <c r="Y2" s="11"/>
      <c r="Z2" s="11"/>
      <c r="AA2" s="11"/>
    </row>
    <row r="3" spans="1:36" s="13" customFormat="1" ht="23.25" customHeight="1">
      <c r="A3" s="2401" t="s">
        <v>499</v>
      </c>
      <c r="B3" s="2401" t="s">
        <v>465</v>
      </c>
      <c r="C3" s="2401" t="s">
        <v>486</v>
      </c>
      <c r="D3" s="2404" t="s">
        <v>613</v>
      </c>
      <c r="E3" s="2405" t="s">
        <v>615</v>
      </c>
      <c r="F3" s="2405" t="s">
        <v>498</v>
      </c>
      <c r="G3" s="2405"/>
      <c r="H3" s="2405" t="s">
        <v>497</v>
      </c>
      <c r="I3" s="2402" t="s">
        <v>506</v>
      </c>
      <c r="J3" s="2401" t="s">
        <v>740</v>
      </c>
      <c r="K3" s="2401"/>
      <c r="L3" s="2401"/>
      <c r="M3" s="2401"/>
      <c r="N3" s="2441"/>
      <c r="O3" s="2441"/>
      <c r="P3" s="2401"/>
      <c r="Q3" s="2401"/>
      <c r="R3" s="2401"/>
      <c r="S3" s="2401"/>
      <c r="T3" s="2397" t="s">
        <v>494</v>
      </c>
      <c r="U3" s="2397"/>
      <c r="V3" s="2397"/>
      <c r="W3" s="2397"/>
      <c r="X3" s="2397"/>
      <c r="Y3" s="2397"/>
      <c r="Z3" s="2397"/>
      <c r="AA3" s="2397"/>
      <c r="AB3" s="2397"/>
      <c r="AC3" s="2397"/>
      <c r="AD3" s="2397" t="s">
        <v>616</v>
      </c>
      <c r="AE3" s="2397"/>
    </row>
    <row r="4" spans="1:36" s="13" customFormat="1" ht="48.75" customHeight="1">
      <c r="A4" s="2401"/>
      <c r="B4" s="2401"/>
      <c r="C4" s="2401"/>
      <c r="D4" s="2404"/>
      <c r="E4" s="2405"/>
      <c r="F4" s="17" t="s">
        <v>493</v>
      </c>
      <c r="G4" s="16" t="s">
        <v>492</v>
      </c>
      <c r="H4" s="2405"/>
      <c r="I4" s="2403"/>
      <c r="J4" s="2492" t="s">
        <v>505</v>
      </c>
      <c r="K4" s="2492"/>
      <c r="L4" s="2401" t="s">
        <v>504</v>
      </c>
      <c r="M4" s="2401"/>
      <c r="N4" s="2441" t="s">
        <v>1103</v>
      </c>
      <c r="O4" s="2441"/>
      <c r="P4" s="2493" t="s">
        <v>503</v>
      </c>
      <c r="Q4" s="2494"/>
      <c r="R4" s="2494"/>
      <c r="S4" s="2495"/>
      <c r="T4" s="38"/>
      <c r="U4" s="39"/>
      <c r="V4" s="39"/>
      <c r="W4" s="39"/>
      <c r="X4" s="39"/>
      <c r="Y4" s="39"/>
      <c r="Z4" s="39"/>
      <c r="AA4" s="40"/>
      <c r="AB4" s="41"/>
      <c r="AC4" s="42"/>
      <c r="AD4" s="20" t="s">
        <v>726</v>
      </c>
      <c r="AE4" s="21" t="s">
        <v>728</v>
      </c>
    </row>
    <row r="5" spans="1:36" s="13" customFormat="1" ht="12">
      <c r="A5" s="2355">
        <v>1</v>
      </c>
      <c r="B5" s="2376"/>
      <c r="C5" s="2376"/>
      <c r="D5" s="2379"/>
      <c r="E5" s="2380"/>
      <c r="F5" s="43" t="s">
        <v>619</v>
      </c>
      <c r="G5" s="44"/>
      <c r="H5" s="2380"/>
      <c r="I5" s="2490" t="s">
        <v>502</v>
      </c>
      <c r="J5" s="2454"/>
      <c r="K5" s="2455" t="s">
        <v>255</v>
      </c>
      <c r="L5" s="2454"/>
      <c r="M5" s="2455" t="s">
        <v>500</v>
      </c>
      <c r="N5" s="2428"/>
      <c r="O5" s="2431" t="s">
        <v>580</v>
      </c>
      <c r="P5" s="2472" t="s">
        <v>172</v>
      </c>
      <c r="Q5" s="2473"/>
      <c r="R5" s="2367"/>
      <c r="S5" s="2491" t="s">
        <v>400</v>
      </c>
      <c r="T5" s="2361"/>
      <c r="U5" s="2358"/>
      <c r="V5" s="2358"/>
      <c r="W5" s="2358"/>
      <c r="X5" s="2358"/>
      <c r="Y5" s="2358"/>
      <c r="Z5" s="2358"/>
      <c r="AA5" s="2358"/>
      <c r="AB5" s="2358"/>
      <c r="AC5" s="2364"/>
      <c r="AD5" s="2456"/>
      <c r="AE5" s="45" t="s">
        <v>730</v>
      </c>
      <c r="AG5" s="2355" t="str">
        <f>IF(ISERROR(VLOOKUP(C5,$AH$6:$AI$27,2,0))=TRUE,"",VLOOKUP(C5,$AH$6:$AI$27,2,0))</f>
        <v/>
      </c>
      <c r="AH5" s="13" t="s">
        <v>771</v>
      </c>
    </row>
    <row r="6" spans="1:36" s="13" customFormat="1" ht="12">
      <c r="A6" s="2356"/>
      <c r="B6" s="2377"/>
      <c r="C6" s="2377"/>
      <c r="D6" s="2377"/>
      <c r="E6" s="2381"/>
      <c r="F6" s="46" t="s">
        <v>620</v>
      </c>
      <c r="G6" s="47"/>
      <c r="H6" s="2381"/>
      <c r="I6" s="2475"/>
      <c r="J6" s="2428"/>
      <c r="K6" s="2431"/>
      <c r="L6" s="2428"/>
      <c r="M6" s="2431"/>
      <c r="N6" s="2428"/>
      <c r="O6" s="2431"/>
      <c r="P6" s="2467"/>
      <c r="Q6" s="2468"/>
      <c r="R6" s="2368"/>
      <c r="S6" s="2488"/>
      <c r="T6" s="2362"/>
      <c r="U6" s="2359"/>
      <c r="V6" s="2359"/>
      <c r="W6" s="2359"/>
      <c r="X6" s="2359"/>
      <c r="Y6" s="2359"/>
      <c r="Z6" s="2359"/>
      <c r="AA6" s="2359"/>
      <c r="AB6" s="2359"/>
      <c r="AC6" s="2365"/>
      <c r="AD6" s="2457"/>
      <c r="AE6" s="48" t="s">
        <v>727</v>
      </c>
      <c r="AG6" s="2356"/>
      <c r="AH6" s="13" t="s">
        <v>774</v>
      </c>
      <c r="AI6" s="13">
        <v>0</v>
      </c>
      <c r="AJ6" s="13" t="s">
        <v>793</v>
      </c>
    </row>
    <row r="7" spans="1:36" s="13" customFormat="1" ht="12">
      <c r="A7" s="2357"/>
      <c r="B7" s="2378"/>
      <c r="C7" s="2378"/>
      <c r="D7" s="2378"/>
      <c r="E7" s="2382"/>
      <c r="F7" s="49" t="s">
        <v>621</v>
      </c>
      <c r="G7" s="50"/>
      <c r="H7" s="2382"/>
      <c r="I7" s="2476"/>
      <c r="J7" s="2429"/>
      <c r="K7" s="2432"/>
      <c r="L7" s="2429"/>
      <c r="M7" s="2432"/>
      <c r="N7" s="2429"/>
      <c r="O7" s="2432"/>
      <c r="P7" s="2469"/>
      <c r="Q7" s="2470"/>
      <c r="R7" s="2369"/>
      <c r="S7" s="2489"/>
      <c r="T7" s="2363"/>
      <c r="U7" s="2360"/>
      <c r="V7" s="2360"/>
      <c r="W7" s="2360"/>
      <c r="X7" s="2360"/>
      <c r="Y7" s="2360"/>
      <c r="Z7" s="2360"/>
      <c r="AA7" s="2360"/>
      <c r="AB7" s="2360"/>
      <c r="AC7" s="2366"/>
      <c r="AD7" s="2458"/>
      <c r="AE7" s="51" t="s">
        <v>731</v>
      </c>
      <c r="AG7" s="2357"/>
      <c r="AH7" s="13" t="s">
        <v>792</v>
      </c>
      <c r="AI7" s="13">
        <v>0</v>
      </c>
      <c r="AJ7" s="13" t="s">
        <v>794</v>
      </c>
    </row>
    <row r="8" spans="1:36" s="13" customFormat="1" ht="12">
      <c r="A8" s="2355">
        <v>2</v>
      </c>
      <c r="B8" s="2376"/>
      <c r="C8" s="2376"/>
      <c r="D8" s="2379"/>
      <c r="E8" s="2380"/>
      <c r="F8" s="43" t="s">
        <v>619</v>
      </c>
      <c r="G8" s="44"/>
      <c r="H8" s="2380"/>
      <c r="I8" s="2490" t="s">
        <v>502</v>
      </c>
      <c r="J8" s="2454"/>
      <c r="K8" s="2455" t="s">
        <v>255</v>
      </c>
      <c r="L8" s="2454"/>
      <c r="M8" s="2455" t="s">
        <v>500</v>
      </c>
      <c r="N8" s="2427"/>
      <c r="O8" s="2430" t="s">
        <v>580</v>
      </c>
      <c r="P8" s="2472" t="s">
        <v>172</v>
      </c>
      <c r="Q8" s="2473"/>
      <c r="R8" s="2367"/>
      <c r="S8" s="2491" t="s">
        <v>400</v>
      </c>
      <c r="T8" s="2361"/>
      <c r="U8" s="2358"/>
      <c r="V8" s="2358"/>
      <c r="W8" s="2358"/>
      <c r="X8" s="2358"/>
      <c r="Y8" s="2358"/>
      <c r="Z8" s="2358"/>
      <c r="AA8" s="2358"/>
      <c r="AB8" s="2358"/>
      <c r="AC8" s="2364"/>
      <c r="AD8" s="2456"/>
      <c r="AE8" s="45" t="s">
        <v>730</v>
      </c>
      <c r="AG8" s="2355" t="str">
        <f t="shared" ref="AG8" si="0">IF(ISERROR(VLOOKUP(C8,$AH$6:$AI$27,2,0))=TRUE,"",VLOOKUP(C8,$AH$6:$AI$27,2,0))</f>
        <v/>
      </c>
      <c r="AH8" s="13" t="s">
        <v>775</v>
      </c>
      <c r="AI8" s="13">
        <v>1</v>
      </c>
      <c r="AJ8" s="13" t="s">
        <v>795</v>
      </c>
    </row>
    <row r="9" spans="1:36" s="13" customFormat="1" ht="12">
      <c r="A9" s="2356"/>
      <c r="B9" s="2377"/>
      <c r="C9" s="2377"/>
      <c r="D9" s="2377"/>
      <c r="E9" s="2381"/>
      <c r="F9" s="46" t="s">
        <v>620</v>
      </c>
      <c r="G9" s="47"/>
      <c r="H9" s="2381"/>
      <c r="I9" s="2475"/>
      <c r="J9" s="2428"/>
      <c r="K9" s="2431"/>
      <c r="L9" s="2428"/>
      <c r="M9" s="2431"/>
      <c r="N9" s="2428"/>
      <c r="O9" s="2431"/>
      <c r="P9" s="2467"/>
      <c r="Q9" s="2468"/>
      <c r="R9" s="2368"/>
      <c r="S9" s="2488"/>
      <c r="T9" s="2362"/>
      <c r="U9" s="2359"/>
      <c r="V9" s="2359"/>
      <c r="W9" s="2359"/>
      <c r="X9" s="2359"/>
      <c r="Y9" s="2359"/>
      <c r="Z9" s="2359"/>
      <c r="AA9" s="2359"/>
      <c r="AB9" s="2359"/>
      <c r="AC9" s="2365"/>
      <c r="AD9" s="2457"/>
      <c r="AE9" s="48" t="s">
        <v>727</v>
      </c>
      <c r="AG9" s="2356"/>
      <c r="AH9" s="13" t="s">
        <v>776</v>
      </c>
      <c r="AI9" s="13">
        <v>0</v>
      </c>
      <c r="AJ9" s="13" t="s">
        <v>796</v>
      </c>
    </row>
    <row r="10" spans="1:36" s="13" customFormat="1" ht="12">
      <c r="A10" s="2357"/>
      <c r="B10" s="2378"/>
      <c r="C10" s="2378"/>
      <c r="D10" s="2378"/>
      <c r="E10" s="2382"/>
      <c r="F10" s="49" t="s">
        <v>621</v>
      </c>
      <c r="G10" s="50"/>
      <c r="H10" s="2382"/>
      <c r="I10" s="2476"/>
      <c r="J10" s="2429"/>
      <c r="K10" s="2432"/>
      <c r="L10" s="2429"/>
      <c r="M10" s="2432"/>
      <c r="N10" s="2429"/>
      <c r="O10" s="2432"/>
      <c r="P10" s="2469"/>
      <c r="Q10" s="2470"/>
      <c r="R10" s="2369"/>
      <c r="S10" s="2489"/>
      <c r="T10" s="2363"/>
      <c r="U10" s="2360"/>
      <c r="V10" s="2360"/>
      <c r="W10" s="2360"/>
      <c r="X10" s="2360"/>
      <c r="Y10" s="2360"/>
      <c r="Z10" s="2360"/>
      <c r="AA10" s="2360"/>
      <c r="AB10" s="2360"/>
      <c r="AC10" s="2366"/>
      <c r="AD10" s="2458"/>
      <c r="AE10" s="51" t="s">
        <v>731</v>
      </c>
      <c r="AG10" s="2357"/>
      <c r="AH10" s="13" t="s">
        <v>777</v>
      </c>
      <c r="AI10" s="13">
        <v>1</v>
      </c>
      <c r="AJ10" s="13" t="s">
        <v>797</v>
      </c>
    </row>
    <row r="11" spans="1:36" s="13" customFormat="1" ht="12">
      <c r="A11" s="2355">
        <v>3</v>
      </c>
      <c r="B11" s="2376"/>
      <c r="C11" s="2376"/>
      <c r="D11" s="2379"/>
      <c r="E11" s="2380"/>
      <c r="F11" s="43" t="s">
        <v>619</v>
      </c>
      <c r="G11" s="44"/>
      <c r="H11" s="2380"/>
      <c r="I11" s="2490" t="s">
        <v>502</v>
      </c>
      <c r="J11" s="2454"/>
      <c r="K11" s="2455" t="s">
        <v>255</v>
      </c>
      <c r="L11" s="2454"/>
      <c r="M11" s="2455" t="s">
        <v>500</v>
      </c>
      <c r="N11" s="2427"/>
      <c r="O11" s="2430" t="s">
        <v>580</v>
      </c>
      <c r="P11" s="2472" t="s">
        <v>172</v>
      </c>
      <c r="Q11" s="2473"/>
      <c r="R11" s="2367"/>
      <c r="S11" s="2491" t="s">
        <v>400</v>
      </c>
      <c r="T11" s="2361"/>
      <c r="U11" s="2358"/>
      <c r="V11" s="2358"/>
      <c r="W11" s="2358"/>
      <c r="X11" s="2358"/>
      <c r="Y11" s="2358"/>
      <c r="Z11" s="2358"/>
      <c r="AA11" s="2358"/>
      <c r="AB11" s="2358"/>
      <c r="AC11" s="2364"/>
      <c r="AD11" s="2456"/>
      <c r="AE11" s="45" t="s">
        <v>730</v>
      </c>
      <c r="AG11" s="2355" t="str">
        <f t="shared" ref="AG11" si="1">IF(ISERROR(VLOOKUP(C11,$AH$6:$AI$27,2,0))=TRUE,"",VLOOKUP(C11,$AH$6:$AI$27,2,0))</f>
        <v/>
      </c>
      <c r="AH11" s="13" t="s">
        <v>932</v>
      </c>
      <c r="AI11" s="13">
        <v>1</v>
      </c>
      <c r="AJ11" s="13" t="s">
        <v>798</v>
      </c>
    </row>
    <row r="12" spans="1:36" s="13" customFormat="1" ht="12">
      <c r="A12" s="2356"/>
      <c r="B12" s="2377"/>
      <c r="C12" s="2377"/>
      <c r="D12" s="2377"/>
      <c r="E12" s="2381"/>
      <c r="F12" s="46" t="s">
        <v>620</v>
      </c>
      <c r="G12" s="47"/>
      <c r="H12" s="2381"/>
      <c r="I12" s="2475"/>
      <c r="J12" s="2428"/>
      <c r="K12" s="2431"/>
      <c r="L12" s="2428"/>
      <c r="M12" s="2431"/>
      <c r="N12" s="2428"/>
      <c r="O12" s="2431"/>
      <c r="P12" s="2467"/>
      <c r="Q12" s="2468"/>
      <c r="R12" s="2368"/>
      <c r="S12" s="2488"/>
      <c r="T12" s="2362"/>
      <c r="U12" s="2359"/>
      <c r="V12" s="2359"/>
      <c r="W12" s="2359"/>
      <c r="X12" s="2359"/>
      <c r="Y12" s="2359"/>
      <c r="Z12" s="2359"/>
      <c r="AA12" s="2359"/>
      <c r="AB12" s="2359"/>
      <c r="AC12" s="2365"/>
      <c r="AD12" s="2457"/>
      <c r="AE12" s="48" t="s">
        <v>727</v>
      </c>
      <c r="AG12" s="2356"/>
      <c r="AH12" s="13" t="s">
        <v>778</v>
      </c>
      <c r="AI12" s="13">
        <v>0</v>
      </c>
      <c r="AJ12" s="13" t="s">
        <v>799</v>
      </c>
    </row>
    <row r="13" spans="1:36" s="13" customFormat="1" ht="12">
      <c r="A13" s="2357"/>
      <c r="B13" s="2378"/>
      <c r="C13" s="2378"/>
      <c r="D13" s="2378"/>
      <c r="E13" s="2382"/>
      <c r="F13" s="49" t="s">
        <v>621</v>
      </c>
      <c r="G13" s="50"/>
      <c r="H13" s="2382"/>
      <c r="I13" s="2476"/>
      <c r="J13" s="2429"/>
      <c r="K13" s="2432"/>
      <c r="L13" s="2429"/>
      <c r="M13" s="2432"/>
      <c r="N13" s="2429"/>
      <c r="O13" s="2432"/>
      <c r="P13" s="2469"/>
      <c r="Q13" s="2470"/>
      <c r="R13" s="2369"/>
      <c r="S13" s="2489"/>
      <c r="T13" s="2363"/>
      <c r="U13" s="2360"/>
      <c r="V13" s="2360"/>
      <c r="W13" s="2360"/>
      <c r="X13" s="2360"/>
      <c r="Y13" s="2360"/>
      <c r="Z13" s="2360"/>
      <c r="AA13" s="2360"/>
      <c r="AB13" s="2360"/>
      <c r="AC13" s="2366"/>
      <c r="AD13" s="2458"/>
      <c r="AE13" s="51" t="s">
        <v>731</v>
      </c>
      <c r="AG13" s="2357"/>
      <c r="AH13" s="13" t="s">
        <v>779</v>
      </c>
      <c r="AI13" s="13">
        <v>0</v>
      </c>
      <c r="AJ13" s="13" t="s">
        <v>800</v>
      </c>
    </row>
    <row r="14" spans="1:36" s="13" customFormat="1" ht="12">
      <c r="A14" s="2355">
        <v>4</v>
      </c>
      <c r="B14" s="2376"/>
      <c r="C14" s="2376"/>
      <c r="D14" s="2379"/>
      <c r="E14" s="2380"/>
      <c r="F14" s="43" t="s">
        <v>619</v>
      </c>
      <c r="G14" s="44"/>
      <c r="H14" s="2380"/>
      <c r="I14" s="2490" t="s">
        <v>502</v>
      </c>
      <c r="J14" s="2454"/>
      <c r="K14" s="2455" t="s">
        <v>255</v>
      </c>
      <c r="L14" s="2454"/>
      <c r="M14" s="2455" t="s">
        <v>500</v>
      </c>
      <c r="N14" s="2427"/>
      <c r="O14" s="2430" t="s">
        <v>580</v>
      </c>
      <c r="P14" s="2472" t="s">
        <v>172</v>
      </c>
      <c r="Q14" s="2473"/>
      <c r="R14" s="2367"/>
      <c r="S14" s="2491" t="s">
        <v>400</v>
      </c>
      <c r="T14" s="2361"/>
      <c r="U14" s="2358"/>
      <c r="V14" s="2358"/>
      <c r="W14" s="2358"/>
      <c r="X14" s="2358"/>
      <c r="Y14" s="2358"/>
      <c r="Z14" s="2358"/>
      <c r="AA14" s="2358"/>
      <c r="AB14" s="2358"/>
      <c r="AC14" s="2364"/>
      <c r="AD14" s="2456"/>
      <c r="AE14" s="45" t="s">
        <v>730</v>
      </c>
      <c r="AG14" s="2355" t="str">
        <f t="shared" ref="AG14" si="2">IF(ISERROR(VLOOKUP(C14,$AH$6:$AI$27,2,0))=TRUE,"",VLOOKUP(C14,$AH$6:$AI$27,2,0))</f>
        <v/>
      </c>
      <c r="AH14" s="13" t="s">
        <v>780</v>
      </c>
      <c r="AI14" s="13">
        <v>0</v>
      </c>
      <c r="AJ14" s="13" t="s">
        <v>801</v>
      </c>
    </row>
    <row r="15" spans="1:36" s="13" customFormat="1" ht="12">
      <c r="A15" s="2356"/>
      <c r="B15" s="2377"/>
      <c r="C15" s="2377"/>
      <c r="D15" s="2377"/>
      <c r="E15" s="2381"/>
      <c r="F15" s="46" t="s">
        <v>620</v>
      </c>
      <c r="G15" s="47"/>
      <c r="H15" s="2381"/>
      <c r="I15" s="2475"/>
      <c r="J15" s="2428"/>
      <c r="K15" s="2431"/>
      <c r="L15" s="2428"/>
      <c r="M15" s="2431"/>
      <c r="N15" s="2428"/>
      <c r="O15" s="2431"/>
      <c r="P15" s="2467"/>
      <c r="Q15" s="2468"/>
      <c r="R15" s="2368"/>
      <c r="S15" s="2488"/>
      <c r="T15" s="2362"/>
      <c r="U15" s="2359"/>
      <c r="V15" s="2359"/>
      <c r="W15" s="2359"/>
      <c r="X15" s="2359"/>
      <c r="Y15" s="2359"/>
      <c r="Z15" s="2359"/>
      <c r="AA15" s="2359"/>
      <c r="AB15" s="2359"/>
      <c r="AC15" s="2365"/>
      <c r="AD15" s="2457"/>
      <c r="AE15" s="48" t="s">
        <v>727</v>
      </c>
      <c r="AG15" s="2356"/>
      <c r="AH15" s="13" t="s">
        <v>781</v>
      </c>
      <c r="AI15" s="13">
        <v>0</v>
      </c>
      <c r="AJ15" s="13" t="s">
        <v>802</v>
      </c>
    </row>
    <row r="16" spans="1:36" s="13" customFormat="1" ht="12">
      <c r="A16" s="2357"/>
      <c r="B16" s="2378"/>
      <c r="C16" s="2378"/>
      <c r="D16" s="2378"/>
      <c r="E16" s="2382"/>
      <c r="F16" s="49" t="s">
        <v>621</v>
      </c>
      <c r="G16" s="50"/>
      <c r="H16" s="2382"/>
      <c r="I16" s="2476"/>
      <c r="J16" s="2429"/>
      <c r="K16" s="2432"/>
      <c r="L16" s="2429"/>
      <c r="M16" s="2432"/>
      <c r="N16" s="2429"/>
      <c r="O16" s="2432"/>
      <c r="P16" s="2469"/>
      <c r="Q16" s="2470"/>
      <c r="R16" s="2369"/>
      <c r="S16" s="2489"/>
      <c r="T16" s="2363"/>
      <c r="U16" s="2360"/>
      <c r="V16" s="2360"/>
      <c r="W16" s="2360"/>
      <c r="X16" s="2360"/>
      <c r="Y16" s="2360"/>
      <c r="Z16" s="2360"/>
      <c r="AA16" s="2360"/>
      <c r="AB16" s="2360"/>
      <c r="AC16" s="2366"/>
      <c r="AD16" s="2458"/>
      <c r="AE16" s="51" t="s">
        <v>731</v>
      </c>
      <c r="AG16" s="2357"/>
      <c r="AH16" s="13" t="s">
        <v>1471</v>
      </c>
      <c r="AI16" s="13">
        <v>0</v>
      </c>
      <c r="AJ16" s="13" t="s">
        <v>803</v>
      </c>
    </row>
    <row r="17" spans="1:36" s="13" customFormat="1" ht="12">
      <c r="A17" s="2355">
        <v>5</v>
      </c>
      <c r="B17" s="2376"/>
      <c r="C17" s="2376"/>
      <c r="D17" s="2379"/>
      <c r="E17" s="2380"/>
      <c r="F17" s="43" t="s">
        <v>619</v>
      </c>
      <c r="G17" s="44"/>
      <c r="H17" s="2380"/>
      <c r="I17" s="2490" t="s">
        <v>502</v>
      </c>
      <c r="J17" s="2454"/>
      <c r="K17" s="2455" t="s">
        <v>255</v>
      </c>
      <c r="L17" s="2454"/>
      <c r="M17" s="2455" t="s">
        <v>500</v>
      </c>
      <c r="N17" s="2428"/>
      <c r="O17" s="2431" t="s">
        <v>580</v>
      </c>
      <c r="P17" s="2472" t="s">
        <v>172</v>
      </c>
      <c r="Q17" s="2473"/>
      <c r="R17" s="2367"/>
      <c r="S17" s="2491" t="s">
        <v>400</v>
      </c>
      <c r="T17" s="2361"/>
      <c r="U17" s="2358"/>
      <c r="V17" s="2358"/>
      <c r="W17" s="2358"/>
      <c r="X17" s="2358"/>
      <c r="Y17" s="2358"/>
      <c r="Z17" s="2358"/>
      <c r="AA17" s="2358"/>
      <c r="AB17" s="2358"/>
      <c r="AC17" s="2364"/>
      <c r="AD17" s="2456"/>
      <c r="AE17" s="45" t="s">
        <v>730</v>
      </c>
      <c r="AG17" s="2355" t="str">
        <f>IF(ISERROR(VLOOKUP(C17,$AH$6:$AI$27,2,0))=TRUE,"",VLOOKUP(C17,$AH$6:$AI$27,2,0))</f>
        <v/>
      </c>
      <c r="AH17" s="13" t="s">
        <v>1472</v>
      </c>
      <c r="AI17" s="13">
        <v>0</v>
      </c>
      <c r="AJ17" s="13" t="s">
        <v>804</v>
      </c>
    </row>
    <row r="18" spans="1:36" s="13" customFormat="1" ht="12">
      <c r="A18" s="2356"/>
      <c r="B18" s="2377"/>
      <c r="C18" s="2377"/>
      <c r="D18" s="2377"/>
      <c r="E18" s="2381"/>
      <c r="F18" s="46" t="s">
        <v>620</v>
      </c>
      <c r="G18" s="47"/>
      <c r="H18" s="2381"/>
      <c r="I18" s="2475"/>
      <c r="J18" s="2428"/>
      <c r="K18" s="2431"/>
      <c r="L18" s="2428"/>
      <c r="M18" s="2431"/>
      <c r="N18" s="2428"/>
      <c r="O18" s="2431"/>
      <c r="P18" s="2467"/>
      <c r="Q18" s="2468"/>
      <c r="R18" s="2368"/>
      <c r="S18" s="2488"/>
      <c r="T18" s="2362"/>
      <c r="U18" s="2359"/>
      <c r="V18" s="2359"/>
      <c r="W18" s="2359"/>
      <c r="X18" s="2359"/>
      <c r="Y18" s="2359"/>
      <c r="Z18" s="2359"/>
      <c r="AA18" s="2359"/>
      <c r="AB18" s="2359"/>
      <c r="AC18" s="2365"/>
      <c r="AD18" s="2457"/>
      <c r="AE18" s="48" t="s">
        <v>727</v>
      </c>
      <c r="AG18" s="2356"/>
      <c r="AH18" s="13" t="s">
        <v>1473</v>
      </c>
      <c r="AI18" s="13">
        <v>0</v>
      </c>
      <c r="AJ18" s="13" t="s">
        <v>805</v>
      </c>
    </row>
    <row r="19" spans="1:36" s="13" customFormat="1">
      <c r="A19" s="2357"/>
      <c r="B19" s="2378"/>
      <c r="C19" s="2378"/>
      <c r="D19" s="2378"/>
      <c r="E19" s="2382"/>
      <c r="F19" s="49" t="s">
        <v>621</v>
      </c>
      <c r="G19" s="50"/>
      <c r="H19" s="2382"/>
      <c r="I19" s="2476"/>
      <c r="J19" s="2429"/>
      <c r="K19" s="2432"/>
      <c r="L19" s="2429"/>
      <c r="M19" s="2432"/>
      <c r="N19" s="2429"/>
      <c r="O19" s="2432"/>
      <c r="P19" s="2469"/>
      <c r="Q19" s="2470"/>
      <c r="R19" s="2369"/>
      <c r="S19" s="2489"/>
      <c r="T19" s="2363"/>
      <c r="U19" s="2360"/>
      <c r="V19" s="2360"/>
      <c r="W19" s="2360"/>
      <c r="X19" s="2360"/>
      <c r="Y19" s="2360"/>
      <c r="Z19" s="2360"/>
      <c r="AA19" s="2360"/>
      <c r="AB19" s="2360"/>
      <c r="AC19" s="2366"/>
      <c r="AD19" s="2458"/>
      <c r="AE19" s="51" t="s">
        <v>731</v>
      </c>
      <c r="AG19" s="2357"/>
      <c r="AH19" s="13" t="s">
        <v>1474</v>
      </c>
      <c r="AI19" s="11">
        <v>0</v>
      </c>
    </row>
    <row r="20" spans="1:36" s="13" customFormat="1">
      <c r="A20" s="2355">
        <v>6</v>
      </c>
      <c r="B20" s="2376"/>
      <c r="C20" s="2376"/>
      <c r="D20" s="2379"/>
      <c r="E20" s="2380"/>
      <c r="F20" s="43" t="s">
        <v>619</v>
      </c>
      <c r="G20" s="44"/>
      <c r="H20" s="2380"/>
      <c r="I20" s="2490" t="s">
        <v>502</v>
      </c>
      <c r="J20" s="2454"/>
      <c r="K20" s="2455" t="s">
        <v>255</v>
      </c>
      <c r="L20" s="2454"/>
      <c r="M20" s="2455" t="s">
        <v>500</v>
      </c>
      <c r="N20" s="2427"/>
      <c r="O20" s="2430" t="s">
        <v>580</v>
      </c>
      <c r="P20" s="2472" t="s">
        <v>172</v>
      </c>
      <c r="Q20" s="2473"/>
      <c r="R20" s="2367"/>
      <c r="S20" s="2491" t="s">
        <v>400</v>
      </c>
      <c r="T20" s="2361"/>
      <c r="U20" s="2358"/>
      <c r="V20" s="2358"/>
      <c r="W20" s="2358"/>
      <c r="X20" s="2358"/>
      <c r="Y20" s="2358"/>
      <c r="Z20" s="2358"/>
      <c r="AA20" s="2358"/>
      <c r="AB20" s="2358"/>
      <c r="AC20" s="2364"/>
      <c r="AD20" s="2456"/>
      <c r="AE20" s="45" t="s">
        <v>730</v>
      </c>
      <c r="AG20" s="2355" t="str">
        <f t="shared" ref="AG20" si="3">IF(ISERROR(VLOOKUP(C20,$AH$6:$AI$27,2,0))=TRUE,"",VLOOKUP(C20,$AH$6:$AI$27,2,0))</f>
        <v/>
      </c>
      <c r="AH20" s="13" t="s">
        <v>782</v>
      </c>
      <c r="AI20" s="11">
        <v>0</v>
      </c>
    </row>
    <row r="21" spans="1:36" s="13" customFormat="1">
      <c r="A21" s="2356"/>
      <c r="B21" s="2377"/>
      <c r="C21" s="2377"/>
      <c r="D21" s="2377"/>
      <c r="E21" s="2381"/>
      <c r="F21" s="46" t="s">
        <v>620</v>
      </c>
      <c r="G21" s="47"/>
      <c r="H21" s="2381"/>
      <c r="I21" s="2475"/>
      <c r="J21" s="2428"/>
      <c r="K21" s="2431"/>
      <c r="L21" s="2428"/>
      <c r="M21" s="2431"/>
      <c r="N21" s="2428"/>
      <c r="O21" s="2431"/>
      <c r="P21" s="2467"/>
      <c r="Q21" s="2468"/>
      <c r="R21" s="2368"/>
      <c r="S21" s="2488"/>
      <c r="T21" s="2362"/>
      <c r="U21" s="2359"/>
      <c r="V21" s="2359"/>
      <c r="W21" s="2359"/>
      <c r="X21" s="2359"/>
      <c r="Y21" s="2359"/>
      <c r="Z21" s="2359"/>
      <c r="AA21" s="2359"/>
      <c r="AB21" s="2359"/>
      <c r="AC21" s="2365"/>
      <c r="AD21" s="2457"/>
      <c r="AE21" s="48" t="s">
        <v>727</v>
      </c>
      <c r="AG21" s="2356"/>
      <c r="AH21" s="13" t="s">
        <v>783</v>
      </c>
      <c r="AI21" s="11">
        <v>0</v>
      </c>
    </row>
    <row r="22" spans="1:36" s="13" customFormat="1">
      <c r="A22" s="2357"/>
      <c r="B22" s="2378"/>
      <c r="C22" s="2378"/>
      <c r="D22" s="2378"/>
      <c r="E22" s="2382"/>
      <c r="F22" s="49" t="s">
        <v>621</v>
      </c>
      <c r="G22" s="50"/>
      <c r="H22" s="2382"/>
      <c r="I22" s="2476"/>
      <c r="J22" s="2429"/>
      <c r="K22" s="2432"/>
      <c r="L22" s="2429"/>
      <c r="M22" s="2432"/>
      <c r="N22" s="2429"/>
      <c r="O22" s="2432"/>
      <c r="P22" s="2469"/>
      <c r="Q22" s="2470"/>
      <c r="R22" s="2369"/>
      <c r="S22" s="2489"/>
      <c r="T22" s="2363"/>
      <c r="U22" s="2360"/>
      <c r="V22" s="2360"/>
      <c r="W22" s="2360"/>
      <c r="X22" s="2360"/>
      <c r="Y22" s="2360"/>
      <c r="Z22" s="2360"/>
      <c r="AA22" s="2360"/>
      <c r="AB22" s="2360"/>
      <c r="AC22" s="2366"/>
      <c r="AD22" s="2458"/>
      <c r="AE22" s="51" t="s">
        <v>731</v>
      </c>
      <c r="AG22" s="2357"/>
      <c r="AH22" s="13" t="s">
        <v>784</v>
      </c>
      <c r="AI22" s="11">
        <v>0</v>
      </c>
    </row>
    <row r="23" spans="1:36" s="13" customFormat="1">
      <c r="A23" s="2355">
        <v>7</v>
      </c>
      <c r="B23" s="2376"/>
      <c r="C23" s="2376"/>
      <c r="D23" s="2379"/>
      <c r="E23" s="2380"/>
      <c r="F23" s="43" t="s">
        <v>619</v>
      </c>
      <c r="G23" s="44"/>
      <c r="H23" s="2380"/>
      <c r="I23" s="2490" t="s">
        <v>502</v>
      </c>
      <c r="J23" s="2454"/>
      <c r="K23" s="2455" t="s">
        <v>255</v>
      </c>
      <c r="L23" s="2454"/>
      <c r="M23" s="2455" t="s">
        <v>500</v>
      </c>
      <c r="N23" s="2427"/>
      <c r="O23" s="2430" t="s">
        <v>580</v>
      </c>
      <c r="P23" s="2472" t="s">
        <v>172</v>
      </c>
      <c r="Q23" s="2473"/>
      <c r="R23" s="2367"/>
      <c r="S23" s="2491" t="s">
        <v>400</v>
      </c>
      <c r="T23" s="2361"/>
      <c r="U23" s="2358"/>
      <c r="V23" s="2358"/>
      <c r="W23" s="2358"/>
      <c r="X23" s="2358"/>
      <c r="Y23" s="2358"/>
      <c r="Z23" s="2358"/>
      <c r="AA23" s="2358"/>
      <c r="AB23" s="2358"/>
      <c r="AC23" s="2364"/>
      <c r="AD23" s="2456"/>
      <c r="AE23" s="45" t="s">
        <v>730</v>
      </c>
      <c r="AG23" s="2355" t="str">
        <f t="shared" ref="AG23" si="4">IF(ISERROR(VLOOKUP(C23,$AH$6:$AI$27,2,0))=TRUE,"",VLOOKUP(C23,$AH$6:$AI$27,2,0))</f>
        <v/>
      </c>
      <c r="AH23" s="11" t="s">
        <v>785</v>
      </c>
      <c r="AI23" s="11">
        <v>0</v>
      </c>
    </row>
    <row r="24" spans="1:36" s="13" customFormat="1">
      <c r="A24" s="2356"/>
      <c r="B24" s="2377"/>
      <c r="C24" s="2377"/>
      <c r="D24" s="2377"/>
      <c r="E24" s="2381"/>
      <c r="F24" s="46" t="s">
        <v>620</v>
      </c>
      <c r="G24" s="47"/>
      <c r="H24" s="2381"/>
      <c r="I24" s="2475"/>
      <c r="J24" s="2428"/>
      <c r="K24" s="2431"/>
      <c r="L24" s="2428"/>
      <c r="M24" s="2431"/>
      <c r="N24" s="2428"/>
      <c r="O24" s="2431"/>
      <c r="P24" s="2467"/>
      <c r="Q24" s="2468"/>
      <c r="R24" s="2368"/>
      <c r="S24" s="2488"/>
      <c r="T24" s="2362"/>
      <c r="U24" s="2359"/>
      <c r="V24" s="2359"/>
      <c r="W24" s="2359"/>
      <c r="X24" s="2359"/>
      <c r="Y24" s="2359"/>
      <c r="Z24" s="2359"/>
      <c r="AA24" s="2359"/>
      <c r="AB24" s="2359"/>
      <c r="AC24" s="2365"/>
      <c r="AD24" s="2457"/>
      <c r="AE24" s="48" t="s">
        <v>727</v>
      </c>
      <c r="AG24" s="2356"/>
      <c r="AH24" s="11" t="s">
        <v>786</v>
      </c>
      <c r="AI24" s="11">
        <v>0</v>
      </c>
    </row>
    <row r="25" spans="1:36" s="13" customFormat="1">
      <c r="A25" s="2357"/>
      <c r="B25" s="2378"/>
      <c r="C25" s="2378"/>
      <c r="D25" s="2378"/>
      <c r="E25" s="2382"/>
      <c r="F25" s="49" t="s">
        <v>621</v>
      </c>
      <c r="G25" s="50"/>
      <c r="H25" s="2382"/>
      <c r="I25" s="2476"/>
      <c r="J25" s="2429"/>
      <c r="K25" s="2432"/>
      <c r="L25" s="2429"/>
      <c r="M25" s="2432"/>
      <c r="N25" s="2429"/>
      <c r="O25" s="2432"/>
      <c r="P25" s="2469"/>
      <c r="Q25" s="2470"/>
      <c r="R25" s="2369"/>
      <c r="S25" s="2489"/>
      <c r="T25" s="2363"/>
      <c r="U25" s="2360"/>
      <c r="V25" s="2360"/>
      <c r="W25" s="2360"/>
      <c r="X25" s="2360"/>
      <c r="Y25" s="2360"/>
      <c r="Z25" s="2360"/>
      <c r="AA25" s="2360"/>
      <c r="AB25" s="2360"/>
      <c r="AC25" s="2366"/>
      <c r="AD25" s="2458"/>
      <c r="AE25" s="51" t="s">
        <v>731</v>
      </c>
      <c r="AG25" s="2357"/>
      <c r="AH25" s="11" t="s">
        <v>787</v>
      </c>
      <c r="AI25" s="11">
        <v>0</v>
      </c>
    </row>
    <row r="26" spans="1:36" s="13" customFormat="1">
      <c r="A26" s="2355">
        <v>8</v>
      </c>
      <c r="B26" s="2376"/>
      <c r="C26" s="2376"/>
      <c r="D26" s="2379"/>
      <c r="E26" s="2380"/>
      <c r="F26" s="43" t="s">
        <v>619</v>
      </c>
      <c r="G26" s="44"/>
      <c r="H26" s="2380"/>
      <c r="I26" s="2490" t="s">
        <v>502</v>
      </c>
      <c r="J26" s="2454"/>
      <c r="K26" s="2455" t="s">
        <v>255</v>
      </c>
      <c r="L26" s="2454"/>
      <c r="M26" s="2455" t="s">
        <v>500</v>
      </c>
      <c r="N26" s="2427"/>
      <c r="O26" s="2430" t="s">
        <v>580</v>
      </c>
      <c r="P26" s="2472" t="s">
        <v>172</v>
      </c>
      <c r="Q26" s="2473"/>
      <c r="R26" s="2367"/>
      <c r="S26" s="2491" t="s">
        <v>400</v>
      </c>
      <c r="T26" s="2361"/>
      <c r="U26" s="2358"/>
      <c r="V26" s="2358"/>
      <c r="W26" s="2358"/>
      <c r="X26" s="2358"/>
      <c r="Y26" s="2358"/>
      <c r="Z26" s="2358"/>
      <c r="AA26" s="2358"/>
      <c r="AB26" s="2358"/>
      <c r="AC26" s="2364"/>
      <c r="AD26" s="2456"/>
      <c r="AE26" s="45" t="s">
        <v>730</v>
      </c>
      <c r="AG26" s="2355" t="str">
        <f t="shared" ref="AG26" si="5">IF(ISERROR(VLOOKUP(C26,$AH$6:$AI$27,2,0))=TRUE,"",VLOOKUP(C26,$AH$6:$AI$27,2,0))</f>
        <v/>
      </c>
      <c r="AH26" s="11" t="s">
        <v>772</v>
      </c>
      <c r="AI26" s="11">
        <v>0</v>
      </c>
    </row>
    <row r="27" spans="1:36" s="13" customFormat="1">
      <c r="A27" s="2356"/>
      <c r="B27" s="2377"/>
      <c r="C27" s="2377"/>
      <c r="D27" s="2377"/>
      <c r="E27" s="2381"/>
      <c r="F27" s="46" t="s">
        <v>620</v>
      </c>
      <c r="G27" s="47"/>
      <c r="H27" s="2381"/>
      <c r="I27" s="2475"/>
      <c r="J27" s="2428"/>
      <c r="K27" s="2431"/>
      <c r="L27" s="2428"/>
      <c r="M27" s="2431"/>
      <c r="N27" s="2428"/>
      <c r="O27" s="2431"/>
      <c r="P27" s="2467"/>
      <c r="Q27" s="2468"/>
      <c r="R27" s="2368"/>
      <c r="S27" s="2488"/>
      <c r="T27" s="2362"/>
      <c r="U27" s="2359"/>
      <c r="V27" s="2359"/>
      <c r="W27" s="2359"/>
      <c r="X27" s="2359"/>
      <c r="Y27" s="2359"/>
      <c r="Z27" s="2359"/>
      <c r="AA27" s="2359"/>
      <c r="AB27" s="2359"/>
      <c r="AC27" s="2365"/>
      <c r="AD27" s="2457"/>
      <c r="AE27" s="48" t="s">
        <v>727</v>
      </c>
      <c r="AG27" s="2356"/>
      <c r="AH27" s="11" t="s">
        <v>788</v>
      </c>
      <c r="AI27" s="11">
        <v>0</v>
      </c>
    </row>
    <row r="28" spans="1:36" s="13" customFormat="1">
      <c r="A28" s="2357"/>
      <c r="B28" s="2378"/>
      <c r="C28" s="2378"/>
      <c r="D28" s="2378"/>
      <c r="E28" s="2382"/>
      <c r="F28" s="49" t="s">
        <v>621</v>
      </c>
      <c r="G28" s="50"/>
      <c r="H28" s="2382"/>
      <c r="I28" s="2476"/>
      <c r="J28" s="2429"/>
      <c r="K28" s="2432"/>
      <c r="L28" s="2429"/>
      <c r="M28" s="2432"/>
      <c r="N28" s="2429"/>
      <c r="O28" s="2432"/>
      <c r="P28" s="2469"/>
      <c r="Q28" s="2470"/>
      <c r="R28" s="2369"/>
      <c r="S28" s="2489"/>
      <c r="T28" s="2363"/>
      <c r="U28" s="2360"/>
      <c r="V28" s="2360"/>
      <c r="W28" s="2360"/>
      <c r="X28" s="2360"/>
      <c r="Y28" s="2360"/>
      <c r="Z28" s="2360"/>
      <c r="AA28" s="2360"/>
      <c r="AB28" s="2360"/>
      <c r="AC28" s="2366"/>
      <c r="AD28" s="2458"/>
      <c r="AE28" s="51" t="s">
        <v>731</v>
      </c>
      <c r="AG28" s="2357"/>
      <c r="AH28" s="11" t="s">
        <v>789</v>
      </c>
      <c r="AI28" s="11"/>
    </row>
    <row r="29" spans="1:36" s="13" customFormat="1">
      <c r="A29" s="2355">
        <v>9</v>
      </c>
      <c r="B29" s="2376"/>
      <c r="C29" s="2376"/>
      <c r="D29" s="2379"/>
      <c r="E29" s="2380"/>
      <c r="F29" s="43" t="s">
        <v>619</v>
      </c>
      <c r="G29" s="44"/>
      <c r="H29" s="2380"/>
      <c r="I29" s="2490" t="s">
        <v>502</v>
      </c>
      <c r="J29" s="2454"/>
      <c r="K29" s="2455" t="s">
        <v>255</v>
      </c>
      <c r="L29" s="2454"/>
      <c r="M29" s="2455" t="s">
        <v>500</v>
      </c>
      <c r="N29" s="2427"/>
      <c r="O29" s="2430" t="s">
        <v>580</v>
      </c>
      <c r="P29" s="2472" t="s">
        <v>172</v>
      </c>
      <c r="Q29" s="2473"/>
      <c r="R29" s="2367"/>
      <c r="S29" s="2491" t="s">
        <v>400</v>
      </c>
      <c r="T29" s="2361"/>
      <c r="U29" s="2358"/>
      <c r="V29" s="2358"/>
      <c r="W29" s="2358"/>
      <c r="X29" s="2358"/>
      <c r="Y29" s="2358"/>
      <c r="Z29" s="2358"/>
      <c r="AA29" s="2358"/>
      <c r="AB29" s="2358"/>
      <c r="AC29" s="2364"/>
      <c r="AD29" s="2456"/>
      <c r="AE29" s="45" t="s">
        <v>730</v>
      </c>
      <c r="AG29" s="2355" t="str">
        <f t="shared" ref="AG29" si="6">IF(ISERROR(VLOOKUP(C29,$AH$6:$AI$27,2,0))=TRUE,"",VLOOKUP(C29,$AH$6:$AI$27,2,0))</f>
        <v/>
      </c>
      <c r="AH29" s="11" t="s">
        <v>790</v>
      </c>
      <c r="AI29" s="11"/>
    </row>
    <row r="30" spans="1:36" s="13" customFormat="1">
      <c r="A30" s="2356"/>
      <c r="B30" s="2377"/>
      <c r="C30" s="2377"/>
      <c r="D30" s="2377"/>
      <c r="E30" s="2381"/>
      <c r="F30" s="46" t="s">
        <v>620</v>
      </c>
      <c r="G30" s="47"/>
      <c r="H30" s="2381"/>
      <c r="I30" s="2475"/>
      <c r="J30" s="2428"/>
      <c r="K30" s="2431"/>
      <c r="L30" s="2428"/>
      <c r="M30" s="2431"/>
      <c r="N30" s="2428"/>
      <c r="O30" s="2431"/>
      <c r="P30" s="2467"/>
      <c r="Q30" s="2468"/>
      <c r="R30" s="2368"/>
      <c r="S30" s="2488"/>
      <c r="T30" s="2362"/>
      <c r="U30" s="2359"/>
      <c r="V30" s="2359"/>
      <c r="W30" s="2359"/>
      <c r="X30" s="2359"/>
      <c r="Y30" s="2359"/>
      <c r="Z30" s="2359"/>
      <c r="AA30" s="2359"/>
      <c r="AB30" s="2359"/>
      <c r="AC30" s="2365"/>
      <c r="AD30" s="2457"/>
      <c r="AE30" s="48" t="s">
        <v>727</v>
      </c>
      <c r="AG30" s="2356"/>
      <c r="AH30" s="11" t="s">
        <v>791</v>
      </c>
      <c r="AI30" s="11"/>
    </row>
    <row r="31" spans="1:36" s="13" customFormat="1">
      <c r="A31" s="2357"/>
      <c r="B31" s="2378"/>
      <c r="C31" s="2378"/>
      <c r="D31" s="2378"/>
      <c r="E31" s="2382"/>
      <c r="F31" s="49" t="s">
        <v>621</v>
      </c>
      <c r="G31" s="50"/>
      <c r="H31" s="2382"/>
      <c r="I31" s="2476"/>
      <c r="J31" s="2429"/>
      <c r="K31" s="2432"/>
      <c r="L31" s="2429"/>
      <c r="M31" s="2432"/>
      <c r="N31" s="2429"/>
      <c r="O31" s="2432"/>
      <c r="P31" s="2469"/>
      <c r="Q31" s="2470"/>
      <c r="R31" s="2369"/>
      <c r="S31" s="2489"/>
      <c r="T31" s="2363"/>
      <c r="U31" s="2360"/>
      <c r="V31" s="2360"/>
      <c r="W31" s="2360"/>
      <c r="X31" s="2360"/>
      <c r="Y31" s="2360"/>
      <c r="Z31" s="2360"/>
      <c r="AA31" s="2360"/>
      <c r="AB31" s="2360"/>
      <c r="AC31" s="2366"/>
      <c r="AD31" s="2458"/>
      <c r="AE31" s="51" t="s">
        <v>731</v>
      </c>
      <c r="AG31" s="2357"/>
      <c r="AH31" s="11"/>
      <c r="AI31" s="11"/>
    </row>
    <row r="32" spans="1:36" s="13" customFormat="1">
      <c r="A32" s="2355">
        <v>10</v>
      </c>
      <c r="B32" s="2376"/>
      <c r="C32" s="2376"/>
      <c r="D32" s="2379"/>
      <c r="E32" s="2380"/>
      <c r="F32" s="43" t="s">
        <v>619</v>
      </c>
      <c r="G32" s="44"/>
      <c r="H32" s="2380"/>
      <c r="I32" s="2490" t="s">
        <v>502</v>
      </c>
      <c r="J32" s="2454"/>
      <c r="K32" s="2455" t="s">
        <v>255</v>
      </c>
      <c r="L32" s="2454"/>
      <c r="M32" s="2455" t="s">
        <v>500</v>
      </c>
      <c r="N32" s="2427"/>
      <c r="O32" s="2430" t="s">
        <v>580</v>
      </c>
      <c r="P32" s="2472" t="s">
        <v>172</v>
      </c>
      <c r="Q32" s="2473"/>
      <c r="R32" s="2367"/>
      <c r="S32" s="2491" t="s">
        <v>400</v>
      </c>
      <c r="T32" s="2361"/>
      <c r="U32" s="2358"/>
      <c r="V32" s="2358"/>
      <c r="W32" s="2358"/>
      <c r="X32" s="2358"/>
      <c r="Y32" s="2358"/>
      <c r="Z32" s="2358"/>
      <c r="AA32" s="2358"/>
      <c r="AB32" s="2358"/>
      <c r="AC32" s="2364"/>
      <c r="AD32" s="2456"/>
      <c r="AE32" s="45" t="s">
        <v>730</v>
      </c>
      <c r="AG32" s="2355" t="str">
        <f t="shared" ref="AG32" si="7">IF(ISERROR(VLOOKUP(C32,$AH$6:$AI$27,2,0))=TRUE,"",VLOOKUP(C32,$AH$6:$AI$27,2,0))</f>
        <v/>
      </c>
      <c r="AH32" s="11"/>
      <c r="AI32" s="11"/>
    </row>
    <row r="33" spans="1:35" s="13" customFormat="1">
      <c r="A33" s="2356"/>
      <c r="B33" s="2377"/>
      <c r="C33" s="2377"/>
      <c r="D33" s="2377"/>
      <c r="E33" s="2381"/>
      <c r="F33" s="46" t="s">
        <v>620</v>
      </c>
      <c r="G33" s="47"/>
      <c r="H33" s="2381"/>
      <c r="I33" s="2475"/>
      <c r="J33" s="2428"/>
      <c r="K33" s="2431"/>
      <c r="L33" s="2428"/>
      <c r="M33" s="2431"/>
      <c r="N33" s="2428"/>
      <c r="O33" s="2431"/>
      <c r="P33" s="2467"/>
      <c r="Q33" s="2468"/>
      <c r="R33" s="2368"/>
      <c r="S33" s="2488"/>
      <c r="T33" s="2362"/>
      <c r="U33" s="2359"/>
      <c r="V33" s="2359"/>
      <c r="W33" s="2359"/>
      <c r="X33" s="2359"/>
      <c r="Y33" s="2359"/>
      <c r="Z33" s="2359"/>
      <c r="AA33" s="2359"/>
      <c r="AB33" s="2359"/>
      <c r="AC33" s="2365"/>
      <c r="AD33" s="2457"/>
      <c r="AE33" s="48" t="s">
        <v>727</v>
      </c>
      <c r="AG33" s="2356"/>
      <c r="AH33" s="11"/>
      <c r="AI33" s="11"/>
    </row>
    <row r="34" spans="1:35" s="13" customFormat="1">
      <c r="A34" s="2357"/>
      <c r="B34" s="2378"/>
      <c r="C34" s="2378"/>
      <c r="D34" s="2378"/>
      <c r="E34" s="2382"/>
      <c r="F34" s="49" t="s">
        <v>621</v>
      </c>
      <c r="G34" s="50"/>
      <c r="H34" s="2382"/>
      <c r="I34" s="2476"/>
      <c r="J34" s="2429"/>
      <c r="K34" s="2432"/>
      <c r="L34" s="2429"/>
      <c r="M34" s="2432"/>
      <c r="N34" s="2429"/>
      <c r="O34" s="2432"/>
      <c r="P34" s="2469"/>
      <c r="Q34" s="2470"/>
      <c r="R34" s="2369"/>
      <c r="S34" s="2489"/>
      <c r="T34" s="2363"/>
      <c r="U34" s="2360"/>
      <c r="V34" s="2360"/>
      <c r="W34" s="2360"/>
      <c r="X34" s="2360"/>
      <c r="Y34" s="2360"/>
      <c r="Z34" s="2360"/>
      <c r="AA34" s="2360"/>
      <c r="AB34" s="2360"/>
      <c r="AC34" s="2366"/>
      <c r="AD34" s="2458"/>
      <c r="AE34" s="51" t="s">
        <v>731</v>
      </c>
      <c r="AG34" s="2357"/>
      <c r="AH34" s="11"/>
      <c r="AI34" s="11"/>
    </row>
    <row r="35" spans="1:35" s="13" customFormat="1">
      <c r="A35" s="2355">
        <v>11</v>
      </c>
      <c r="B35" s="2376"/>
      <c r="C35" s="2376"/>
      <c r="D35" s="2379"/>
      <c r="E35" s="2380"/>
      <c r="F35" s="43" t="s">
        <v>619</v>
      </c>
      <c r="G35" s="44"/>
      <c r="H35" s="2380"/>
      <c r="I35" s="2490" t="s">
        <v>502</v>
      </c>
      <c r="J35" s="2454"/>
      <c r="K35" s="2455" t="s">
        <v>255</v>
      </c>
      <c r="L35" s="2454"/>
      <c r="M35" s="2455" t="s">
        <v>500</v>
      </c>
      <c r="N35" s="2427"/>
      <c r="O35" s="2430" t="s">
        <v>580</v>
      </c>
      <c r="P35" s="2472" t="s">
        <v>172</v>
      </c>
      <c r="Q35" s="2473"/>
      <c r="R35" s="2367"/>
      <c r="S35" s="2491" t="s">
        <v>400</v>
      </c>
      <c r="T35" s="2361"/>
      <c r="U35" s="2358"/>
      <c r="V35" s="2358"/>
      <c r="W35" s="2358"/>
      <c r="X35" s="2358"/>
      <c r="Y35" s="2358"/>
      <c r="Z35" s="2358"/>
      <c r="AA35" s="2358"/>
      <c r="AB35" s="2358"/>
      <c r="AC35" s="2364"/>
      <c r="AD35" s="2456"/>
      <c r="AE35" s="45" t="s">
        <v>730</v>
      </c>
      <c r="AG35" s="2355" t="str">
        <f t="shared" ref="AG35" si="8">IF(ISERROR(VLOOKUP(C35,$AH$6:$AI$27,2,0))=TRUE,"",VLOOKUP(C35,$AH$6:$AI$27,2,0))</f>
        <v/>
      </c>
      <c r="AH35" s="11"/>
      <c r="AI35" s="11"/>
    </row>
    <row r="36" spans="1:35" s="13" customFormat="1">
      <c r="A36" s="2356"/>
      <c r="B36" s="2377"/>
      <c r="C36" s="2377"/>
      <c r="D36" s="2377"/>
      <c r="E36" s="2381"/>
      <c r="F36" s="46" t="s">
        <v>620</v>
      </c>
      <c r="G36" s="47"/>
      <c r="H36" s="2381"/>
      <c r="I36" s="2475"/>
      <c r="J36" s="2428"/>
      <c r="K36" s="2431"/>
      <c r="L36" s="2428"/>
      <c r="M36" s="2431"/>
      <c r="N36" s="2428"/>
      <c r="O36" s="2431"/>
      <c r="P36" s="2467"/>
      <c r="Q36" s="2468"/>
      <c r="R36" s="2368"/>
      <c r="S36" s="2488"/>
      <c r="T36" s="2362"/>
      <c r="U36" s="2359"/>
      <c r="V36" s="2359"/>
      <c r="W36" s="2359"/>
      <c r="X36" s="2359"/>
      <c r="Y36" s="2359"/>
      <c r="Z36" s="2359"/>
      <c r="AA36" s="2359"/>
      <c r="AB36" s="2359"/>
      <c r="AC36" s="2365"/>
      <c r="AD36" s="2457"/>
      <c r="AE36" s="48" t="s">
        <v>727</v>
      </c>
      <c r="AG36" s="2356"/>
      <c r="AH36" s="11"/>
      <c r="AI36" s="11"/>
    </row>
    <row r="37" spans="1:35" s="13" customFormat="1">
      <c r="A37" s="2357"/>
      <c r="B37" s="2378"/>
      <c r="C37" s="2378"/>
      <c r="D37" s="2378"/>
      <c r="E37" s="2382"/>
      <c r="F37" s="49" t="s">
        <v>621</v>
      </c>
      <c r="G37" s="50"/>
      <c r="H37" s="2382"/>
      <c r="I37" s="2476"/>
      <c r="J37" s="2429"/>
      <c r="K37" s="2432"/>
      <c r="L37" s="2429"/>
      <c r="M37" s="2432"/>
      <c r="N37" s="2429"/>
      <c r="O37" s="2432"/>
      <c r="P37" s="2469"/>
      <c r="Q37" s="2470"/>
      <c r="R37" s="2369"/>
      <c r="S37" s="2489"/>
      <c r="T37" s="2363"/>
      <c r="U37" s="2360"/>
      <c r="V37" s="2360"/>
      <c r="W37" s="2360"/>
      <c r="X37" s="2360"/>
      <c r="Y37" s="2360"/>
      <c r="Z37" s="2360"/>
      <c r="AA37" s="2360"/>
      <c r="AB37" s="2360"/>
      <c r="AC37" s="2366"/>
      <c r="AD37" s="2458"/>
      <c r="AE37" s="51" t="s">
        <v>731</v>
      </c>
      <c r="AG37" s="2357"/>
      <c r="AH37" s="11"/>
      <c r="AI37" s="11"/>
    </row>
    <row r="38" spans="1:35" s="13" customFormat="1">
      <c r="A38" s="2355">
        <v>12</v>
      </c>
      <c r="B38" s="2376"/>
      <c r="C38" s="2376"/>
      <c r="D38" s="2379"/>
      <c r="E38" s="2380"/>
      <c r="F38" s="43" t="s">
        <v>619</v>
      </c>
      <c r="G38" s="44"/>
      <c r="H38" s="2380"/>
      <c r="I38" s="2490" t="s">
        <v>502</v>
      </c>
      <c r="J38" s="2454"/>
      <c r="K38" s="2455" t="s">
        <v>255</v>
      </c>
      <c r="L38" s="2454"/>
      <c r="M38" s="2455" t="s">
        <v>500</v>
      </c>
      <c r="N38" s="2427"/>
      <c r="O38" s="2430" t="s">
        <v>580</v>
      </c>
      <c r="P38" s="2472" t="s">
        <v>172</v>
      </c>
      <c r="Q38" s="2473"/>
      <c r="R38" s="2367"/>
      <c r="S38" s="2491" t="s">
        <v>400</v>
      </c>
      <c r="T38" s="2361"/>
      <c r="U38" s="2358"/>
      <c r="V38" s="2358"/>
      <c r="W38" s="2358"/>
      <c r="X38" s="2358"/>
      <c r="Y38" s="2358"/>
      <c r="Z38" s="2358"/>
      <c r="AA38" s="2358"/>
      <c r="AB38" s="2358"/>
      <c r="AC38" s="2364"/>
      <c r="AD38" s="2456"/>
      <c r="AE38" s="45" t="s">
        <v>730</v>
      </c>
      <c r="AG38" s="2355" t="str">
        <f t="shared" ref="AG38" si="9">IF(ISERROR(VLOOKUP(C38,$AH$6:$AI$27,2,0))=TRUE,"",VLOOKUP(C38,$AH$6:$AI$27,2,0))</f>
        <v/>
      </c>
      <c r="AH38" s="11"/>
      <c r="AI38" s="11"/>
    </row>
    <row r="39" spans="1:35" s="13" customFormat="1">
      <c r="A39" s="2356"/>
      <c r="B39" s="2377"/>
      <c r="C39" s="2377"/>
      <c r="D39" s="2377"/>
      <c r="E39" s="2381"/>
      <c r="F39" s="46" t="s">
        <v>620</v>
      </c>
      <c r="G39" s="47"/>
      <c r="H39" s="2381"/>
      <c r="I39" s="2475"/>
      <c r="J39" s="2428"/>
      <c r="K39" s="2431"/>
      <c r="L39" s="2428"/>
      <c r="M39" s="2431"/>
      <c r="N39" s="2428"/>
      <c r="O39" s="2431"/>
      <c r="P39" s="2467"/>
      <c r="Q39" s="2468"/>
      <c r="R39" s="2368"/>
      <c r="S39" s="2488"/>
      <c r="T39" s="2362"/>
      <c r="U39" s="2359"/>
      <c r="V39" s="2359"/>
      <c r="W39" s="2359"/>
      <c r="X39" s="2359"/>
      <c r="Y39" s="2359"/>
      <c r="Z39" s="2359"/>
      <c r="AA39" s="2359"/>
      <c r="AB39" s="2359"/>
      <c r="AC39" s="2365"/>
      <c r="AD39" s="2457"/>
      <c r="AE39" s="48" t="s">
        <v>727</v>
      </c>
      <c r="AG39" s="2356"/>
      <c r="AH39" s="11"/>
      <c r="AI39" s="11"/>
    </row>
    <row r="40" spans="1:35" s="13" customFormat="1">
      <c r="A40" s="2357"/>
      <c r="B40" s="2378"/>
      <c r="C40" s="2378"/>
      <c r="D40" s="2378"/>
      <c r="E40" s="2382"/>
      <c r="F40" s="49" t="s">
        <v>621</v>
      </c>
      <c r="G40" s="50"/>
      <c r="H40" s="2382"/>
      <c r="I40" s="2476"/>
      <c r="J40" s="2429"/>
      <c r="K40" s="2432"/>
      <c r="L40" s="2429"/>
      <c r="M40" s="2432"/>
      <c r="N40" s="2429"/>
      <c r="O40" s="2432"/>
      <c r="P40" s="2469"/>
      <c r="Q40" s="2470"/>
      <c r="R40" s="2369"/>
      <c r="S40" s="2489"/>
      <c r="T40" s="2363"/>
      <c r="U40" s="2360"/>
      <c r="V40" s="2360"/>
      <c r="W40" s="2360"/>
      <c r="X40" s="2360"/>
      <c r="Y40" s="2360"/>
      <c r="Z40" s="2360"/>
      <c r="AA40" s="2360"/>
      <c r="AB40" s="2360"/>
      <c r="AC40" s="2366"/>
      <c r="AD40" s="2458"/>
      <c r="AE40" s="51" t="s">
        <v>731</v>
      </c>
      <c r="AG40" s="2357"/>
      <c r="AH40" s="11"/>
      <c r="AI40" s="11"/>
    </row>
    <row r="41" spans="1:35" s="13" customFormat="1">
      <c r="A41" s="2355">
        <v>13</v>
      </c>
      <c r="B41" s="2376"/>
      <c r="C41" s="2376"/>
      <c r="D41" s="2379"/>
      <c r="E41" s="2380"/>
      <c r="F41" s="43" t="s">
        <v>619</v>
      </c>
      <c r="G41" s="44"/>
      <c r="H41" s="2380"/>
      <c r="I41" s="2490" t="s">
        <v>502</v>
      </c>
      <c r="J41" s="2454"/>
      <c r="K41" s="2455" t="s">
        <v>255</v>
      </c>
      <c r="L41" s="2454"/>
      <c r="M41" s="2455" t="s">
        <v>500</v>
      </c>
      <c r="N41" s="2427"/>
      <c r="O41" s="2430" t="s">
        <v>580</v>
      </c>
      <c r="P41" s="2472" t="s">
        <v>172</v>
      </c>
      <c r="Q41" s="2473"/>
      <c r="R41" s="2367"/>
      <c r="S41" s="2491" t="s">
        <v>400</v>
      </c>
      <c r="T41" s="2361"/>
      <c r="U41" s="2358"/>
      <c r="V41" s="2358"/>
      <c r="W41" s="2358"/>
      <c r="X41" s="2358"/>
      <c r="Y41" s="2358"/>
      <c r="Z41" s="2358"/>
      <c r="AA41" s="2358"/>
      <c r="AB41" s="2358"/>
      <c r="AC41" s="2364"/>
      <c r="AD41" s="2456"/>
      <c r="AE41" s="45" t="s">
        <v>730</v>
      </c>
      <c r="AG41" s="2355" t="str">
        <f t="shared" ref="AG41" si="10">IF(ISERROR(VLOOKUP(C41,$AH$6:$AI$27,2,0))=TRUE,"",VLOOKUP(C41,$AH$6:$AI$27,2,0))</f>
        <v/>
      </c>
      <c r="AH41" s="11"/>
      <c r="AI41" s="11"/>
    </row>
    <row r="42" spans="1:35" s="13" customFormat="1">
      <c r="A42" s="2356"/>
      <c r="B42" s="2377"/>
      <c r="C42" s="2377"/>
      <c r="D42" s="2377"/>
      <c r="E42" s="2381"/>
      <c r="F42" s="46" t="s">
        <v>620</v>
      </c>
      <c r="G42" s="47"/>
      <c r="H42" s="2381"/>
      <c r="I42" s="2475"/>
      <c r="J42" s="2428"/>
      <c r="K42" s="2431"/>
      <c r="L42" s="2428"/>
      <c r="M42" s="2431"/>
      <c r="N42" s="2428"/>
      <c r="O42" s="2431"/>
      <c r="P42" s="2467"/>
      <c r="Q42" s="2468"/>
      <c r="R42" s="2368"/>
      <c r="S42" s="2488"/>
      <c r="T42" s="2362"/>
      <c r="U42" s="2359"/>
      <c r="V42" s="2359"/>
      <c r="W42" s="2359"/>
      <c r="X42" s="2359"/>
      <c r="Y42" s="2359"/>
      <c r="Z42" s="2359"/>
      <c r="AA42" s="2359"/>
      <c r="AB42" s="2359"/>
      <c r="AC42" s="2365"/>
      <c r="AD42" s="2457"/>
      <c r="AE42" s="48" t="s">
        <v>727</v>
      </c>
      <c r="AG42" s="2356"/>
      <c r="AH42" s="11"/>
      <c r="AI42" s="11"/>
    </row>
    <row r="43" spans="1:35" s="13" customFormat="1">
      <c r="A43" s="2357"/>
      <c r="B43" s="2378"/>
      <c r="C43" s="2378"/>
      <c r="D43" s="2378"/>
      <c r="E43" s="2382"/>
      <c r="F43" s="49" t="s">
        <v>621</v>
      </c>
      <c r="G43" s="50"/>
      <c r="H43" s="2382"/>
      <c r="I43" s="2476"/>
      <c r="J43" s="2429"/>
      <c r="K43" s="2432"/>
      <c r="L43" s="2429"/>
      <c r="M43" s="2432"/>
      <c r="N43" s="2429"/>
      <c r="O43" s="2432"/>
      <c r="P43" s="2469"/>
      <c r="Q43" s="2470"/>
      <c r="R43" s="2369"/>
      <c r="S43" s="2489"/>
      <c r="T43" s="2363"/>
      <c r="U43" s="2360"/>
      <c r="V43" s="2360"/>
      <c r="W43" s="2360"/>
      <c r="X43" s="2360"/>
      <c r="Y43" s="2360"/>
      <c r="Z43" s="2360"/>
      <c r="AA43" s="2360"/>
      <c r="AB43" s="2360"/>
      <c r="AC43" s="2366"/>
      <c r="AD43" s="2458"/>
      <c r="AE43" s="51" t="s">
        <v>731</v>
      </c>
      <c r="AG43" s="2357"/>
      <c r="AH43" s="11"/>
      <c r="AI43" s="11"/>
    </row>
    <row r="44" spans="1:35" s="13" customFormat="1">
      <c r="A44" s="2355">
        <v>14</v>
      </c>
      <c r="B44" s="2376"/>
      <c r="C44" s="2376"/>
      <c r="D44" s="2379"/>
      <c r="E44" s="2380"/>
      <c r="F44" s="43" t="s">
        <v>619</v>
      </c>
      <c r="G44" s="44"/>
      <c r="H44" s="2380"/>
      <c r="I44" s="2490" t="s">
        <v>502</v>
      </c>
      <c r="J44" s="2454"/>
      <c r="K44" s="2455" t="s">
        <v>255</v>
      </c>
      <c r="L44" s="2454"/>
      <c r="M44" s="2455" t="s">
        <v>500</v>
      </c>
      <c r="N44" s="2427"/>
      <c r="O44" s="2430" t="s">
        <v>580</v>
      </c>
      <c r="P44" s="2472" t="s">
        <v>172</v>
      </c>
      <c r="Q44" s="2473"/>
      <c r="R44" s="2367"/>
      <c r="S44" s="2491" t="s">
        <v>400</v>
      </c>
      <c r="T44" s="2361"/>
      <c r="U44" s="2358"/>
      <c r="V44" s="2358"/>
      <c r="W44" s="2358"/>
      <c r="X44" s="2358"/>
      <c r="Y44" s="2358"/>
      <c r="Z44" s="2358"/>
      <c r="AA44" s="2358"/>
      <c r="AB44" s="2358"/>
      <c r="AC44" s="2364"/>
      <c r="AD44" s="2456"/>
      <c r="AE44" s="45" t="s">
        <v>730</v>
      </c>
      <c r="AG44" s="2355" t="str">
        <f t="shared" ref="AG44" si="11">IF(ISERROR(VLOOKUP(C44,$AH$6:$AI$27,2,0))=TRUE,"",VLOOKUP(C44,$AH$6:$AI$27,2,0))</f>
        <v/>
      </c>
      <c r="AH44" s="11"/>
      <c r="AI44" s="11"/>
    </row>
    <row r="45" spans="1:35" s="13" customFormat="1">
      <c r="A45" s="2356"/>
      <c r="B45" s="2377"/>
      <c r="C45" s="2377"/>
      <c r="D45" s="2377"/>
      <c r="E45" s="2381"/>
      <c r="F45" s="46" t="s">
        <v>620</v>
      </c>
      <c r="G45" s="47"/>
      <c r="H45" s="2381"/>
      <c r="I45" s="2475"/>
      <c r="J45" s="2428"/>
      <c r="K45" s="2431"/>
      <c r="L45" s="2428"/>
      <c r="M45" s="2431"/>
      <c r="N45" s="2428"/>
      <c r="O45" s="2431"/>
      <c r="P45" s="2467"/>
      <c r="Q45" s="2468"/>
      <c r="R45" s="2368"/>
      <c r="S45" s="2488"/>
      <c r="T45" s="2362"/>
      <c r="U45" s="2359"/>
      <c r="V45" s="2359"/>
      <c r="W45" s="2359"/>
      <c r="X45" s="2359"/>
      <c r="Y45" s="2359"/>
      <c r="Z45" s="2359"/>
      <c r="AA45" s="2359"/>
      <c r="AB45" s="2359"/>
      <c r="AC45" s="2365"/>
      <c r="AD45" s="2457"/>
      <c r="AE45" s="48" t="s">
        <v>727</v>
      </c>
      <c r="AG45" s="2356"/>
      <c r="AH45" s="11"/>
      <c r="AI45" s="11"/>
    </row>
    <row r="46" spans="1:35" s="13" customFormat="1">
      <c r="A46" s="2357"/>
      <c r="B46" s="2378"/>
      <c r="C46" s="2378"/>
      <c r="D46" s="2378"/>
      <c r="E46" s="2382"/>
      <c r="F46" s="49" t="s">
        <v>621</v>
      </c>
      <c r="G46" s="50"/>
      <c r="H46" s="2382"/>
      <c r="I46" s="2476"/>
      <c r="J46" s="2429"/>
      <c r="K46" s="2432"/>
      <c r="L46" s="2429"/>
      <c r="M46" s="2432"/>
      <c r="N46" s="2429"/>
      <c r="O46" s="2432"/>
      <c r="P46" s="2469"/>
      <c r="Q46" s="2470"/>
      <c r="R46" s="2369"/>
      <c r="S46" s="2489"/>
      <c r="T46" s="2363"/>
      <c r="U46" s="2360"/>
      <c r="V46" s="2360"/>
      <c r="W46" s="2360"/>
      <c r="X46" s="2360"/>
      <c r="Y46" s="2360"/>
      <c r="Z46" s="2360"/>
      <c r="AA46" s="2360"/>
      <c r="AB46" s="2360"/>
      <c r="AC46" s="2366"/>
      <c r="AD46" s="2458"/>
      <c r="AE46" s="51" t="s">
        <v>731</v>
      </c>
      <c r="AG46" s="2357"/>
      <c r="AH46" s="11"/>
      <c r="AI46" s="11"/>
    </row>
    <row r="47" spans="1:35" s="13" customFormat="1">
      <c r="A47" s="2355">
        <v>15</v>
      </c>
      <c r="B47" s="2376"/>
      <c r="C47" s="2376"/>
      <c r="D47" s="2379"/>
      <c r="E47" s="2380"/>
      <c r="F47" s="43" t="s">
        <v>619</v>
      </c>
      <c r="G47" s="44"/>
      <c r="H47" s="2380"/>
      <c r="I47" s="2490" t="s">
        <v>502</v>
      </c>
      <c r="J47" s="2454"/>
      <c r="K47" s="2455" t="s">
        <v>255</v>
      </c>
      <c r="L47" s="2454"/>
      <c r="M47" s="2455" t="s">
        <v>500</v>
      </c>
      <c r="N47" s="2427"/>
      <c r="O47" s="2430" t="s">
        <v>580</v>
      </c>
      <c r="P47" s="2472" t="s">
        <v>172</v>
      </c>
      <c r="Q47" s="2473"/>
      <c r="R47" s="2367"/>
      <c r="S47" s="2491" t="s">
        <v>400</v>
      </c>
      <c r="T47" s="2361"/>
      <c r="U47" s="2358"/>
      <c r="V47" s="2358"/>
      <c r="W47" s="2358"/>
      <c r="X47" s="2358"/>
      <c r="Y47" s="2358"/>
      <c r="Z47" s="2358"/>
      <c r="AA47" s="2358"/>
      <c r="AB47" s="2358"/>
      <c r="AC47" s="2364"/>
      <c r="AD47" s="2456"/>
      <c r="AE47" s="45" t="s">
        <v>730</v>
      </c>
      <c r="AG47" s="2355" t="str">
        <f t="shared" ref="AG47" si="12">IF(ISERROR(VLOOKUP(C47,$AH$6:$AI$27,2,0))=TRUE,"",VLOOKUP(C47,$AH$6:$AI$27,2,0))</f>
        <v/>
      </c>
      <c r="AH47" s="11"/>
      <c r="AI47" s="11"/>
    </row>
    <row r="48" spans="1:35" s="13" customFormat="1">
      <c r="A48" s="2356"/>
      <c r="B48" s="2377"/>
      <c r="C48" s="2377"/>
      <c r="D48" s="2377"/>
      <c r="E48" s="2381"/>
      <c r="F48" s="46" t="s">
        <v>620</v>
      </c>
      <c r="G48" s="47"/>
      <c r="H48" s="2381"/>
      <c r="I48" s="2475"/>
      <c r="J48" s="2428"/>
      <c r="K48" s="2431"/>
      <c r="L48" s="2428"/>
      <c r="M48" s="2431"/>
      <c r="N48" s="2428"/>
      <c r="O48" s="2431"/>
      <c r="P48" s="2467"/>
      <c r="Q48" s="2468"/>
      <c r="R48" s="2368"/>
      <c r="S48" s="2488"/>
      <c r="T48" s="2362"/>
      <c r="U48" s="2359"/>
      <c r="V48" s="2359"/>
      <c r="W48" s="2359"/>
      <c r="X48" s="2359"/>
      <c r="Y48" s="2359"/>
      <c r="Z48" s="2359"/>
      <c r="AA48" s="2359"/>
      <c r="AB48" s="2359"/>
      <c r="AC48" s="2365"/>
      <c r="AD48" s="2457"/>
      <c r="AE48" s="48" t="s">
        <v>727</v>
      </c>
      <c r="AG48" s="2356"/>
      <c r="AH48" s="11"/>
      <c r="AI48" s="11"/>
    </row>
    <row r="49" spans="1:35" s="13" customFormat="1">
      <c r="A49" s="2357"/>
      <c r="B49" s="2378"/>
      <c r="C49" s="2378"/>
      <c r="D49" s="2378"/>
      <c r="E49" s="2382"/>
      <c r="F49" s="49" t="s">
        <v>621</v>
      </c>
      <c r="G49" s="50"/>
      <c r="H49" s="2382"/>
      <c r="I49" s="2476"/>
      <c r="J49" s="2429"/>
      <c r="K49" s="2432"/>
      <c r="L49" s="2429"/>
      <c r="M49" s="2432"/>
      <c r="N49" s="2429"/>
      <c r="O49" s="2432"/>
      <c r="P49" s="2469"/>
      <c r="Q49" s="2470"/>
      <c r="R49" s="2369"/>
      <c r="S49" s="2489"/>
      <c r="T49" s="2363"/>
      <c r="U49" s="2360"/>
      <c r="V49" s="2360"/>
      <c r="W49" s="2360"/>
      <c r="X49" s="2360"/>
      <c r="Y49" s="2360"/>
      <c r="Z49" s="2360"/>
      <c r="AA49" s="2360"/>
      <c r="AB49" s="2360"/>
      <c r="AC49" s="2366"/>
      <c r="AD49" s="2458"/>
      <c r="AE49" s="51" t="s">
        <v>731</v>
      </c>
      <c r="AG49" s="2357"/>
      <c r="AH49" s="11"/>
      <c r="AI49" s="11"/>
    </row>
    <row r="50" spans="1:35" s="13" customFormat="1">
      <c r="A50" s="2355">
        <v>16</v>
      </c>
      <c r="B50" s="2376"/>
      <c r="C50" s="2376"/>
      <c r="D50" s="2379"/>
      <c r="E50" s="2380"/>
      <c r="F50" s="43" t="s">
        <v>619</v>
      </c>
      <c r="G50" s="44"/>
      <c r="H50" s="2380"/>
      <c r="I50" s="2490" t="s">
        <v>502</v>
      </c>
      <c r="J50" s="2454"/>
      <c r="K50" s="2455" t="s">
        <v>255</v>
      </c>
      <c r="L50" s="2454"/>
      <c r="M50" s="2455" t="s">
        <v>500</v>
      </c>
      <c r="N50" s="2427"/>
      <c r="O50" s="2430" t="s">
        <v>580</v>
      </c>
      <c r="P50" s="2472" t="s">
        <v>172</v>
      </c>
      <c r="Q50" s="2473"/>
      <c r="R50" s="2367"/>
      <c r="S50" s="2491" t="s">
        <v>400</v>
      </c>
      <c r="T50" s="2361"/>
      <c r="U50" s="2358"/>
      <c r="V50" s="2358"/>
      <c r="W50" s="2358"/>
      <c r="X50" s="2358"/>
      <c r="Y50" s="2358"/>
      <c r="Z50" s="2358"/>
      <c r="AA50" s="2358"/>
      <c r="AB50" s="2358"/>
      <c r="AC50" s="2364"/>
      <c r="AD50" s="2456"/>
      <c r="AE50" s="45" t="s">
        <v>730</v>
      </c>
      <c r="AG50" s="2355" t="str">
        <f t="shared" ref="AG50" si="13">IF(ISERROR(VLOOKUP(C50,$AH$6:$AI$27,2,0))=TRUE,"",VLOOKUP(C50,$AH$6:$AI$27,2,0))</f>
        <v/>
      </c>
      <c r="AH50" s="11"/>
      <c r="AI50" s="11"/>
    </row>
    <row r="51" spans="1:35" s="13" customFormat="1">
      <c r="A51" s="2356"/>
      <c r="B51" s="2377"/>
      <c r="C51" s="2377"/>
      <c r="D51" s="2377"/>
      <c r="E51" s="2381"/>
      <c r="F51" s="46" t="s">
        <v>620</v>
      </c>
      <c r="G51" s="47"/>
      <c r="H51" s="2381"/>
      <c r="I51" s="2475"/>
      <c r="J51" s="2428"/>
      <c r="K51" s="2431"/>
      <c r="L51" s="2428"/>
      <c r="M51" s="2431"/>
      <c r="N51" s="2428"/>
      <c r="O51" s="2431"/>
      <c r="P51" s="2467"/>
      <c r="Q51" s="2468"/>
      <c r="R51" s="2368"/>
      <c r="S51" s="2488"/>
      <c r="T51" s="2362"/>
      <c r="U51" s="2359"/>
      <c r="V51" s="2359"/>
      <c r="W51" s="2359"/>
      <c r="X51" s="2359"/>
      <c r="Y51" s="2359"/>
      <c r="Z51" s="2359"/>
      <c r="AA51" s="2359"/>
      <c r="AB51" s="2359"/>
      <c r="AC51" s="2365"/>
      <c r="AD51" s="2457"/>
      <c r="AE51" s="48" t="s">
        <v>727</v>
      </c>
      <c r="AG51" s="2356"/>
      <c r="AH51" s="11"/>
      <c r="AI51" s="11"/>
    </row>
    <row r="52" spans="1:35" s="13" customFormat="1">
      <c r="A52" s="2357"/>
      <c r="B52" s="2378"/>
      <c r="C52" s="2378"/>
      <c r="D52" s="2378"/>
      <c r="E52" s="2382"/>
      <c r="F52" s="49" t="s">
        <v>621</v>
      </c>
      <c r="G52" s="50"/>
      <c r="H52" s="2382"/>
      <c r="I52" s="2476"/>
      <c r="J52" s="2429"/>
      <c r="K52" s="2432"/>
      <c r="L52" s="2429"/>
      <c r="M52" s="2432"/>
      <c r="N52" s="2429"/>
      <c r="O52" s="2432"/>
      <c r="P52" s="2469"/>
      <c r="Q52" s="2470"/>
      <c r="R52" s="2369"/>
      <c r="S52" s="2489"/>
      <c r="T52" s="2363"/>
      <c r="U52" s="2360"/>
      <c r="V52" s="2360"/>
      <c r="W52" s="2360"/>
      <c r="X52" s="2360"/>
      <c r="Y52" s="2360"/>
      <c r="Z52" s="2360"/>
      <c r="AA52" s="2360"/>
      <c r="AB52" s="2360"/>
      <c r="AC52" s="2366"/>
      <c r="AD52" s="2458"/>
      <c r="AE52" s="51" t="s">
        <v>731</v>
      </c>
      <c r="AG52" s="2357"/>
      <c r="AH52" s="11"/>
      <c r="AI52" s="11"/>
    </row>
    <row r="53" spans="1:35" s="13" customFormat="1">
      <c r="A53" s="2355">
        <v>17</v>
      </c>
      <c r="B53" s="2376"/>
      <c r="C53" s="2376"/>
      <c r="D53" s="2379"/>
      <c r="E53" s="2380"/>
      <c r="F53" s="43" t="s">
        <v>619</v>
      </c>
      <c r="G53" s="44"/>
      <c r="H53" s="2380"/>
      <c r="I53" s="2490" t="s">
        <v>502</v>
      </c>
      <c r="J53" s="2454"/>
      <c r="K53" s="2455" t="s">
        <v>255</v>
      </c>
      <c r="L53" s="2454"/>
      <c r="M53" s="2455" t="s">
        <v>500</v>
      </c>
      <c r="N53" s="2427"/>
      <c r="O53" s="2430" t="s">
        <v>580</v>
      </c>
      <c r="P53" s="2472" t="s">
        <v>172</v>
      </c>
      <c r="Q53" s="2473"/>
      <c r="R53" s="2367"/>
      <c r="S53" s="2491" t="s">
        <v>400</v>
      </c>
      <c r="T53" s="2361"/>
      <c r="U53" s="2358"/>
      <c r="V53" s="2358"/>
      <c r="W53" s="2358"/>
      <c r="X53" s="2358"/>
      <c r="Y53" s="2358"/>
      <c r="Z53" s="2358"/>
      <c r="AA53" s="2358"/>
      <c r="AB53" s="2358"/>
      <c r="AC53" s="2364"/>
      <c r="AD53" s="2456"/>
      <c r="AE53" s="45" t="s">
        <v>730</v>
      </c>
      <c r="AG53" s="2355" t="str">
        <f t="shared" ref="AG53" si="14">IF(ISERROR(VLOOKUP(C53,$AH$6:$AI$27,2,0))=TRUE,"",VLOOKUP(C53,$AH$6:$AI$27,2,0))</f>
        <v/>
      </c>
      <c r="AH53" s="11"/>
      <c r="AI53" s="11"/>
    </row>
    <row r="54" spans="1:35" s="13" customFormat="1">
      <c r="A54" s="2356"/>
      <c r="B54" s="2377"/>
      <c r="C54" s="2377"/>
      <c r="D54" s="2377"/>
      <c r="E54" s="2381"/>
      <c r="F54" s="46" t="s">
        <v>620</v>
      </c>
      <c r="G54" s="47"/>
      <c r="H54" s="2381"/>
      <c r="I54" s="2475"/>
      <c r="J54" s="2428"/>
      <c r="K54" s="2431"/>
      <c r="L54" s="2428"/>
      <c r="M54" s="2431"/>
      <c r="N54" s="2428"/>
      <c r="O54" s="2431"/>
      <c r="P54" s="2467"/>
      <c r="Q54" s="2468"/>
      <c r="R54" s="2368"/>
      <c r="S54" s="2488"/>
      <c r="T54" s="2362"/>
      <c r="U54" s="2359"/>
      <c r="V54" s="2359"/>
      <c r="W54" s="2359"/>
      <c r="X54" s="2359"/>
      <c r="Y54" s="2359"/>
      <c r="Z54" s="2359"/>
      <c r="AA54" s="2359"/>
      <c r="AB54" s="2359"/>
      <c r="AC54" s="2365"/>
      <c r="AD54" s="2457"/>
      <c r="AE54" s="48" t="s">
        <v>727</v>
      </c>
      <c r="AG54" s="2356"/>
      <c r="AH54" s="11"/>
      <c r="AI54" s="11"/>
    </row>
    <row r="55" spans="1:35" s="13" customFormat="1">
      <c r="A55" s="2357"/>
      <c r="B55" s="2378"/>
      <c r="C55" s="2378"/>
      <c r="D55" s="2378"/>
      <c r="E55" s="2382"/>
      <c r="F55" s="49" t="s">
        <v>621</v>
      </c>
      <c r="G55" s="50"/>
      <c r="H55" s="2382"/>
      <c r="I55" s="2476"/>
      <c r="J55" s="2429"/>
      <c r="K55" s="2432"/>
      <c r="L55" s="2429"/>
      <c r="M55" s="2432"/>
      <c r="N55" s="2429"/>
      <c r="O55" s="2432"/>
      <c r="P55" s="2469"/>
      <c r="Q55" s="2470"/>
      <c r="R55" s="2369"/>
      <c r="S55" s="2489"/>
      <c r="T55" s="2363"/>
      <c r="U55" s="2360"/>
      <c r="V55" s="2360"/>
      <c r="W55" s="2360"/>
      <c r="X55" s="2360"/>
      <c r="Y55" s="2360"/>
      <c r="Z55" s="2360"/>
      <c r="AA55" s="2360"/>
      <c r="AB55" s="2360"/>
      <c r="AC55" s="2366"/>
      <c r="AD55" s="2458"/>
      <c r="AE55" s="51" t="s">
        <v>731</v>
      </c>
      <c r="AG55" s="2357"/>
      <c r="AH55" s="11"/>
      <c r="AI55" s="11"/>
    </row>
    <row r="56" spans="1:35" s="13" customFormat="1">
      <c r="A56" s="2355">
        <v>18</v>
      </c>
      <c r="B56" s="2376"/>
      <c r="C56" s="2376"/>
      <c r="D56" s="2379"/>
      <c r="E56" s="2380"/>
      <c r="F56" s="43" t="s">
        <v>619</v>
      </c>
      <c r="G56" s="44"/>
      <c r="H56" s="2380"/>
      <c r="I56" s="2490" t="s">
        <v>502</v>
      </c>
      <c r="J56" s="2454"/>
      <c r="K56" s="2455" t="s">
        <v>255</v>
      </c>
      <c r="L56" s="2454"/>
      <c r="M56" s="2455" t="s">
        <v>500</v>
      </c>
      <c r="N56" s="2427"/>
      <c r="O56" s="2430" t="s">
        <v>580</v>
      </c>
      <c r="P56" s="2472" t="s">
        <v>172</v>
      </c>
      <c r="Q56" s="2473"/>
      <c r="R56" s="2367"/>
      <c r="S56" s="2491" t="s">
        <v>400</v>
      </c>
      <c r="T56" s="2361"/>
      <c r="U56" s="2358"/>
      <c r="V56" s="2358"/>
      <c r="W56" s="2358"/>
      <c r="X56" s="2358"/>
      <c r="Y56" s="2358"/>
      <c r="Z56" s="2358"/>
      <c r="AA56" s="2358"/>
      <c r="AB56" s="2358"/>
      <c r="AC56" s="2364"/>
      <c r="AD56" s="2456"/>
      <c r="AE56" s="45" t="s">
        <v>730</v>
      </c>
      <c r="AG56" s="2355" t="str">
        <f t="shared" ref="AG56" si="15">IF(ISERROR(VLOOKUP(C56,$AH$6:$AI$27,2,0))=TRUE,"",VLOOKUP(C56,$AH$6:$AI$27,2,0))</f>
        <v/>
      </c>
      <c r="AH56" s="11"/>
      <c r="AI56" s="11"/>
    </row>
    <row r="57" spans="1:35" s="13" customFormat="1">
      <c r="A57" s="2356"/>
      <c r="B57" s="2377"/>
      <c r="C57" s="2377"/>
      <c r="D57" s="2377"/>
      <c r="E57" s="2381"/>
      <c r="F57" s="46" t="s">
        <v>620</v>
      </c>
      <c r="G57" s="47"/>
      <c r="H57" s="2381"/>
      <c r="I57" s="2475"/>
      <c r="J57" s="2428"/>
      <c r="K57" s="2431"/>
      <c r="L57" s="2428"/>
      <c r="M57" s="2431"/>
      <c r="N57" s="2428"/>
      <c r="O57" s="2431"/>
      <c r="P57" s="2467"/>
      <c r="Q57" s="2468"/>
      <c r="R57" s="2368"/>
      <c r="S57" s="2488"/>
      <c r="T57" s="2362"/>
      <c r="U57" s="2359"/>
      <c r="V57" s="2359"/>
      <c r="W57" s="2359"/>
      <c r="X57" s="2359"/>
      <c r="Y57" s="2359"/>
      <c r="Z57" s="2359"/>
      <c r="AA57" s="2359"/>
      <c r="AB57" s="2359"/>
      <c r="AC57" s="2365"/>
      <c r="AD57" s="2457"/>
      <c r="AE57" s="48" t="s">
        <v>727</v>
      </c>
      <c r="AG57" s="2356"/>
      <c r="AH57" s="11"/>
      <c r="AI57" s="11"/>
    </row>
    <row r="58" spans="1:35" s="13" customFormat="1">
      <c r="A58" s="2357"/>
      <c r="B58" s="2378"/>
      <c r="C58" s="2378"/>
      <c r="D58" s="2378"/>
      <c r="E58" s="2382"/>
      <c r="F58" s="49" t="s">
        <v>621</v>
      </c>
      <c r="G58" s="50"/>
      <c r="H58" s="2382"/>
      <c r="I58" s="2476"/>
      <c r="J58" s="2429"/>
      <c r="K58" s="2432"/>
      <c r="L58" s="2429"/>
      <c r="M58" s="2432"/>
      <c r="N58" s="2429"/>
      <c r="O58" s="2432"/>
      <c r="P58" s="2469"/>
      <c r="Q58" s="2470"/>
      <c r="R58" s="2369"/>
      <c r="S58" s="2489"/>
      <c r="T58" s="2363"/>
      <c r="U58" s="2360"/>
      <c r="V58" s="2360"/>
      <c r="W58" s="2360"/>
      <c r="X58" s="2360"/>
      <c r="Y58" s="2360"/>
      <c r="Z58" s="2360"/>
      <c r="AA58" s="2360"/>
      <c r="AB58" s="2360"/>
      <c r="AC58" s="2366"/>
      <c r="AD58" s="2458"/>
      <c r="AE58" s="51" t="s">
        <v>731</v>
      </c>
      <c r="AG58" s="2357"/>
      <c r="AH58" s="11"/>
      <c r="AI58" s="11"/>
    </row>
    <row r="59" spans="1:35" s="13" customFormat="1">
      <c r="A59" s="2355">
        <v>19</v>
      </c>
      <c r="B59" s="2376"/>
      <c r="C59" s="2376"/>
      <c r="D59" s="2379"/>
      <c r="E59" s="2380"/>
      <c r="F59" s="43" t="s">
        <v>619</v>
      </c>
      <c r="G59" s="44"/>
      <c r="H59" s="2380"/>
      <c r="I59" s="2490" t="s">
        <v>502</v>
      </c>
      <c r="J59" s="2454"/>
      <c r="K59" s="2455" t="s">
        <v>255</v>
      </c>
      <c r="L59" s="2454"/>
      <c r="M59" s="2455" t="s">
        <v>500</v>
      </c>
      <c r="N59" s="2427"/>
      <c r="O59" s="2430" t="s">
        <v>580</v>
      </c>
      <c r="P59" s="2472" t="s">
        <v>172</v>
      </c>
      <c r="Q59" s="2473"/>
      <c r="R59" s="2367"/>
      <c r="S59" s="2491" t="s">
        <v>400</v>
      </c>
      <c r="T59" s="2361"/>
      <c r="U59" s="2358"/>
      <c r="V59" s="2358"/>
      <c r="W59" s="2358"/>
      <c r="X59" s="2358"/>
      <c r="Y59" s="2358"/>
      <c r="Z59" s="2358"/>
      <c r="AA59" s="2358"/>
      <c r="AB59" s="2358"/>
      <c r="AC59" s="2364"/>
      <c r="AD59" s="2456"/>
      <c r="AE59" s="45" t="s">
        <v>730</v>
      </c>
      <c r="AG59" s="2355" t="str">
        <f t="shared" ref="AG59" si="16">IF(ISERROR(VLOOKUP(C59,$AH$6:$AI$27,2,0))=TRUE,"",VLOOKUP(C59,$AH$6:$AI$27,2,0))</f>
        <v/>
      </c>
      <c r="AH59" s="11"/>
      <c r="AI59" s="11"/>
    </row>
    <row r="60" spans="1:35" s="13" customFormat="1">
      <c r="A60" s="2356"/>
      <c r="B60" s="2377"/>
      <c r="C60" s="2377"/>
      <c r="D60" s="2377"/>
      <c r="E60" s="2381"/>
      <c r="F60" s="46" t="s">
        <v>620</v>
      </c>
      <c r="G60" s="47"/>
      <c r="H60" s="2381"/>
      <c r="I60" s="2475"/>
      <c r="J60" s="2428"/>
      <c r="K60" s="2431"/>
      <c r="L60" s="2428"/>
      <c r="M60" s="2431"/>
      <c r="N60" s="2428"/>
      <c r="O60" s="2431"/>
      <c r="P60" s="2467"/>
      <c r="Q60" s="2468"/>
      <c r="R60" s="2368"/>
      <c r="S60" s="2488"/>
      <c r="T60" s="2362"/>
      <c r="U60" s="2359"/>
      <c r="V60" s="2359"/>
      <c r="W60" s="2359"/>
      <c r="X60" s="2359"/>
      <c r="Y60" s="2359"/>
      <c r="Z60" s="2359"/>
      <c r="AA60" s="2359"/>
      <c r="AB60" s="2359"/>
      <c r="AC60" s="2365"/>
      <c r="AD60" s="2457"/>
      <c r="AE60" s="48" t="s">
        <v>727</v>
      </c>
      <c r="AG60" s="2356"/>
      <c r="AH60" s="11"/>
      <c r="AI60" s="11"/>
    </row>
    <row r="61" spans="1:35" s="13" customFormat="1">
      <c r="A61" s="2357"/>
      <c r="B61" s="2378"/>
      <c r="C61" s="2378"/>
      <c r="D61" s="2378"/>
      <c r="E61" s="2382"/>
      <c r="F61" s="49" t="s">
        <v>621</v>
      </c>
      <c r="G61" s="50"/>
      <c r="H61" s="2382"/>
      <c r="I61" s="2476"/>
      <c r="J61" s="2429"/>
      <c r="K61" s="2432"/>
      <c r="L61" s="2429"/>
      <c r="M61" s="2432"/>
      <c r="N61" s="2429"/>
      <c r="O61" s="2432"/>
      <c r="P61" s="2469"/>
      <c r="Q61" s="2470"/>
      <c r="R61" s="2369"/>
      <c r="S61" s="2489"/>
      <c r="T61" s="2363"/>
      <c r="U61" s="2360"/>
      <c r="V61" s="2360"/>
      <c r="W61" s="2360"/>
      <c r="X61" s="2360"/>
      <c r="Y61" s="2360"/>
      <c r="Z61" s="2360"/>
      <c r="AA61" s="2360"/>
      <c r="AB61" s="2360"/>
      <c r="AC61" s="2366"/>
      <c r="AD61" s="2458"/>
      <c r="AE61" s="51" t="s">
        <v>731</v>
      </c>
      <c r="AG61" s="2357"/>
      <c r="AH61" s="11"/>
      <c r="AI61" s="11"/>
    </row>
    <row r="62" spans="1:35" s="13" customFormat="1">
      <c r="A62" s="2355">
        <v>20</v>
      </c>
      <c r="B62" s="2376"/>
      <c r="C62" s="2376"/>
      <c r="D62" s="2379"/>
      <c r="E62" s="2380"/>
      <c r="F62" s="43" t="s">
        <v>619</v>
      </c>
      <c r="G62" s="44"/>
      <c r="H62" s="2380"/>
      <c r="I62" s="2490" t="s">
        <v>502</v>
      </c>
      <c r="J62" s="2454"/>
      <c r="K62" s="2455" t="s">
        <v>255</v>
      </c>
      <c r="L62" s="2454"/>
      <c r="M62" s="2455" t="s">
        <v>500</v>
      </c>
      <c r="N62" s="2427"/>
      <c r="O62" s="2430" t="s">
        <v>580</v>
      </c>
      <c r="P62" s="2472" t="s">
        <v>172</v>
      </c>
      <c r="Q62" s="2473"/>
      <c r="R62" s="2367"/>
      <c r="S62" s="2491" t="s">
        <v>400</v>
      </c>
      <c r="T62" s="2361"/>
      <c r="U62" s="2358"/>
      <c r="V62" s="2358"/>
      <c r="W62" s="2358"/>
      <c r="X62" s="2358"/>
      <c r="Y62" s="2358"/>
      <c r="Z62" s="2358"/>
      <c r="AA62" s="2358"/>
      <c r="AB62" s="2358"/>
      <c r="AC62" s="2364"/>
      <c r="AD62" s="2456"/>
      <c r="AE62" s="45" t="s">
        <v>730</v>
      </c>
      <c r="AG62" s="2355" t="str">
        <f t="shared" ref="AG62" si="17">IF(ISERROR(VLOOKUP(C62,$AH$6:$AI$27,2,0))=TRUE,"",VLOOKUP(C62,$AH$6:$AI$27,2,0))</f>
        <v/>
      </c>
      <c r="AH62" s="11"/>
      <c r="AI62" s="11"/>
    </row>
    <row r="63" spans="1:35" s="13" customFormat="1">
      <c r="A63" s="2356"/>
      <c r="B63" s="2377"/>
      <c r="C63" s="2377"/>
      <c r="D63" s="2377"/>
      <c r="E63" s="2381"/>
      <c r="F63" s="46" t="s">
        <v>620</v>
      </c>
      <c r="G63" s="47"/>
      <c r="H63" s="2381"/>
      <c r="I63" s="2475"/>
      <c r="J63" s="2428"/>
      <c r="K63" s="2431"/>
      <c r="L63" s="2428"/>
      <c r="M63" s="2431"/>
      <c r="N63" s="2428"/>
      <c r="O63" s="2431"/>
      <c r="P63" s="2467"/>
      <c r="Q63" s="2468"/>
      <c r="R63" s="2368"/>
      <c r="S63" s="2488"/>
      <c r="T63" s="2362"/>
      <c r="U63" s="2359"/>
      <c r="V63" s="2359"/>
      <c r="W63" s="2359"/>
      <c r="X63" s="2359"/>
      <c r="Y63" s="2359"/>
      <c r="Z63" s="2359"/>
      <c r="AA63" s="2359"/>
      <c r="AB63" s="2359"/>
      <c r="AC63" s="2365"/>
      <c r="AD63" s="2457"/>
      <c r="AE63" s="48" t="s">
        <v>727</v>
      </c>
      <c r="AG63" s="2356"/>
      <c r="AH63" s="11"/>
      <c r="AI63" s="11"/>
    </row>
    <row r="64" spans="1:35" s="13" customFormat="1">
      <c r="A64" s="2357"/>
      <c r="B64" s="2378"/>
      <c r="C64" s="2378"/>
      <c r="D64" s="2378"/>
      <c r="E64" s="2382"/>
      <c r="F64" s="49" t="s">
        <v>621</v>
      </c>
      <c r="G64" s="50"/>
      <c r="H64" s="2382"/>
      <c r="I64" s="2476"/>
      <c r="J64" s="2429"/>
      <c r="K64" s="2432"/>
      <c r="L64" s="2429"/>
      <c r="M64" s="2432"/>
      <c r="N64" s="2429"/>
      <c r="O64" s="2432"/>
      <c r="P64" s="2469"/>
      <c r="Q64" s="2470"/>
      <c r="R64" s="2369"/>
      <c r="S64" s="2489"/>
      <c r="T64" s="2363"/>
      <c r="U64" s="2360"/>
      <c r="V64" s="2360"/>
      <c r="W64" s="2360"/>
      <c r="X64" s="2360"/>
      <c r="Y64" s="2360"/>
      <c r="Z64" s="2360"/>
      <c r="AA64" s="2360"/>
      <c r="AB64" s="2360"/>
      <c r="AC64" s="2366"/>
      <c r="AD64" s="2458"/>
      <c r="AE64" s="51" t="s">
        <v>731</v>
      </c>
      <c r="AG64" s="2357"/>
      <c r="AH64" s="11"/>
      <c r="AI64" s="11"/>
    </row>
    <row r="65" spans="1:35" s="13" customFormat="1">
      <c r="A65" s="2355">
        <v>21</v>
      </c>
      <c r="B65" s="2376"/>
      <c r="C65" s="2376"/>
      <c r="D65" s="2379"/>
      <c r="E65" s="2380"/>
      <c r="F65" s="43" t="s">
        <v>619</v>
      </c>
      <c r="G65" s="44"/>
      <c r="H65" s="2380"/>
      <c r="I65" s="2490" t="s">
        <v>502</v>
      </c>
      <c r="J65" s="2454"/>
      <c r="K65" s="2455" t="s">
        <v>255</v>
      </c>
      <c r="L65" s="2454"/>
      <c r="M65" s="2455" t="s">
        <v>500</v>
      </c>
      <c r="N65" s="2427"/>
      <c r="O65" s="2430" t="s">
        <v>580</v>
      </c>
      <c r="P65" s="2472" t="s">
        <v>172</v>
      </c>
      <c r="Q65" s="2473"/>
      <c r="R65" s="2367"/>
      <c r="S65" s="2491" t="s">
        <v>400</v>
      </c>
      <c r="T65" s="2361"/>
      <c r="U65" s="2358"/>
      <c r="V65" s="2358"/>
      <c r="W65" s="2358"/>
      <c r="X65" s="2358"/>
      <c r="Y65" s="2358"/>
      <c r="Z65" s="2358"/>
      <c r="AA65" s="2358"/>
      <c r="AB65" s="2358"/>
      <c r="AC65" s="2364"/>
      <c r="AD65" s="2456"/>
      <c r="AE65" s="45" t="s">
        <v>730</v>
      </c>
      <c r="AG65" s="2355" t="str">
        <f t="shared" ref="AG65" si="18">IF(ISERROR(VLOOKUP(C65,$AH$6:$AI$27,2,0))=TRUE,"",VLOOKUP(C65,$AH$6:$AI$27,2,0))</f>
        <v/>
      </c>
      <c r="AH65" s="11"/>
      <c r="AI65" s="11"/>
    </row>
    <row r="66" spans="1:35" s="13" customFormat="1">
      <c r="A66" s="2356"/>
      <c r="B66" s="2377"/>
      <c r="C66" s="2377"/>
      <c r="D66" s="2377"/>
      <c r="E66" s="2381"/>
      <c r="F66" s="46" t="s">
        <v>620</v>
      </c>
      <c r="G66" s="47"/>
      <c r="H66" s="2381"/>
      <c r="I66" s="2475"/>
      <c r="J66" s="2428"/>
      <c r="K66" s="2431"/>
      <c r="L66" s="2428"/>
      <c r="M66" s="2431"/>
      <c r="N66" s="2428"/>
      <c r="O66" s="2431"/>
      <c r="P66" s="2467"/>
      <c r="Q66" s="2468"/>
      <c r="R66" s="2368"/>
      <c r="S66" s="2488"/>
      <c r="T66" s="2362"/>
      <c r="U66" s="2359"/>
      <c r="V66" s="2359"/>
      <c r="W66" s="2359"/>
      <c r="X66" s="2359"/>
      <c r="Y66" s="2359"/>
      <c r="Z66" s="2359"/>
      <c r="AA66" s="2359"/>
      <c r="AB66" s="2359"/>
      <c r="AC66" s="2365"/>
      <c r="AD66" s="2457"/>
      <c r="AE66" s="48" t="s">
        <v>727</v>
      </c>
      <c r="AG66" s="2356"/>
      <c r="AH66" s="11"/>
      <c r="AI66" s="11"/>
    </row>
    <row r="67" spans="1:35" s="13" customFormat="1">
      <c r="A67" s="2357"/>
      <c r="B67" s="2378"/>
      <c r="C67" s="2378"/>
      <c r="D67" s="2378"/>
      <c r="E67" s="2382"/>
      <c r="F67" s="49" t="s">
        <v>621</v>
      </c>
      <c r="G67" s="50"/>
      <c r="H67" s="2382"/>
      <c r="I67" s="2476"/>
      <c r="J67" s="2429"/>
      <c r="K67" s="2432"/>
      <c r="L67" s="2429"/>
      <c r="M67" s="2432"/>
      <c r="N67" s="2429"/>
      <c r="O67" s="2432"/>
      <c r="P67" s="2469"/>
      <c r="Q67" s="2470"/>
      <c r="R67" s="2369"/>
      <c r="S67" s="2489"/>
      <c r="T67" s="2363"/>
      <c r="U67" s="2360"/>
      <c r="V67" s="2360"/>
      <c r="W67" s="2360"/>
      <c r="X67" s="2360"/>
      <c r="Y67" s="2360"/>
      <c r="Z67" s="2360"/>
      <c r="AA67" s="2360"/>
      <c r="AB67" s="2360"/>
      <c r="AC67" s="2366"/>
      <c r="AD67" s="2458"/>
      <c r="AE67" s="51" t="s">
        <v>731</v>
      </c>
      <c r="AG67" s="2357"/>
      <c r="AH67" s="11"/>
      <c r="AI67" s="11"/>
    </row>
    <row r="68" spans="1:35" s="13" customFormat="1">
      <c r="A68" s="2355">
        <v>22</v>
      </c>
      <c r="B68" s="2376"/>
      <c r="C68" s="2376"/>
      <c r="D68" s="2379"/>
      <c r="E68" s="2380"/>
      <c r="F68" s="43" t="s">
        <v>619</v>
      </c>
      <c r="G68" s="44"/>
      <c r="H68" s="2380"/>
      <c r="I68" s="2490" t="s">
        <v>502</v>
      </c>
      <c r="J68" s="2454"/>
      <c r="K68" s="2455" t="s">
        <v>255</v>
      </c>
      <c r="L68" s="2454"/>
      <c r="M68" s="2455" t="s">
        <v>500</v>
      </c>
      <c r="N68" s="2427"/>
      <c r="O68" s="2430" t="s">
        <v>580</v>
      </c>
      <c r="P68" s="2472" t="s">
        <v>172</v>
      </c>
      <c r="Q68" s="2473"/>
      <c r="R68" s="2367"/>
      <c r="S68" s="2491" t="s">
        <v>400</v>
      </c>
      <c r="T68" s="2361"/>
      <c r="U68" s="2358"/>
      <c r="V68" s="2358"/>
      <c r="W68" s="2358"/>
      <c r="X68" s="2358"/>
      <c r="Y68" s="2358"/>
      <c r="Z68" s="2358"/>
      <c r="AA68" s="2358"/>
      <c r="AB68" s="2358"/>
      <c r="AC68" s="2364"/>
      <c r="AD68" s="2456"/>
      <c r="AE68" s="45" t="s">
        <v>730</v>
      </c>
      <c r="AG68" s="2355" t="str">
        <f t="shared" ref="AG68" si="19">IF(ISERROR(VLOOKUP(C68,$AH$6:$AI$27,2,0))=TRUE,"",VLOOKUP(C68,$AH$6:$AI$27,2,0))</f>
        <v/>
      </c>
      <c r="AH68" s="11"/>
      <c r="AI68" s="11"/>
    </row>
    <row r="69" spans="1:35" s="13" customFormat="1">
      <c r="A69" s="2356"/>
      <c r="B69" s="2377"/>
      <c r="C69" s="2377"/>
      <c r="D69" s="2377"/>
      <c r="E69" s="2381"/>
      <c r="F69" s="46" t="s">
        <v>620</v>
      </c>
      <c r="G69" s="47"/>
      <c r="H69" s="2381"/>
      <c r="I69" s="2475"/>
      <c r="J69" s="2428"/>
      <c r="K69" s="2431"/>
      <c r="L69" s="2428"/>
      <c r="M69" s="2431"/>
      <c r="N69" s="2428"/>
      <c r="O69" s="2431"/>
      <c r="P69" s="2467"/>
      <c r="Q69" s="2468"/>
      <c r="R69" s="2368"/>
      <c r="S69" s="2488"/>
      <c r="T69" s="2362"/>
      <c r="U69" s="2359"/>
      <c r="V69" s="2359"/>
      <c r="W69" s="2359"/>
      <c r="X69" s="2359"/>
      <c r="Y69" s="2359"/>
      <c r="Z69" s="2359"/>
      <c r="AA69" s="2359"/>
      <c r="AB69" s="2359"/>
      <c r="AC69" s="2365"/>
      <c r="AD69" s="2457"/>
      <c r="AE69" s="48" t="s">
        <v>727</v>
      </c>
      <c r="AG69" s="2356"/>
      <c r="AH69" s="11"/>
      <c r="AI69" s="11"/>
    </row>
    <row r="70" spans="1:35" s="13" customFormat="1">
      <c r="A70" s="2357"/>
      <c r="B70" s="2378"/>
      <c r="C70" s="2378"/>
      <c r="D70" s="2378"/>
      <c r="E70" s="2382"/>
      <c r="F70" s="49" t="s">
        <v>621</v>
      </c>
      <c r="G70" s="50"/>
      <c r="H70" s="2382"/>
      <c r="I70" s="2476"/>
      <c r="J70" s="2429"/>
      <c r="K70" s="2432"/>
      <c r="L70" s="2429"/>
      <c r="M70" s="2432"/>
      <c r="N70" s="2429"/>
      <c r="O70" s="2432"/>
      <c r="P70" s="2469"/>
      <c r="Q70" s="2470"/>
      <c r="R70" s="2369"/>
      <c r="S70" s="2489"/>
      <c r="T70" s="2363"/>
      <c r="U70" s="2360"/>
      <c r="V70" s="2360"/>
      <c r="W70" s="2360"/>
      <c r="X70" s="2360"/>
      <c r="Y70" s="2360"/>
      <c r="Z70" s="2360"/>
      <c r="AA70" s="2360"/>
      <c r="AB70" s="2360"/>
      <c r="AC70" s="2366"/>
      <c r="AD70" s="2458"/>
      <c r="AE70" s="51" t="s">
        <v>731</v>
      </c>
      <c r="AG70" s="2357"/>
      <c r="AH70" s="11"/>
      <c r="AI70" s="11"/>
    </row>
    <row r="71" spans="1:35" s="13" customFormat="1">
      <c r="A71" s="2355">
        <v>23</v>
      </c>
      <c r="B71" s="2376"/>
      <c r="C71" s="2376"/>
      <c r="D71" s="2379"/>
      <c r="E71" s="2380"/>
      <c r="F71" s="43" t="s">
        <v>619</v>
      </c>
      <c r="G71" s="44"/>
      <c r="H71" s="2380"/>
      <c r="I71" s="2490" t="s">
        <v>502</v>
      </c>
      <c r="J71" s="2454"/>
      <c r="K71" s="2455" t="s">
        <v>255</v>
      </c>
      <c r="L71" s="2454"/>
      <c r="M71" s="2455" t="s">
        <v>500</v>
      </c>
      <c r="N71" s="2427"/>
      <c r="O71" s="2430" t="s">
        <v>580</v>
      </c>
      <c r="P71" s="2472" t="s">
        <v>172</v>
      </c>
      <c r="Q71" s="2473"/>
      <c r="R71" s="2367"/>
      <c r="S71" s="2491" t="s">
        <v>400</v>
      </c>
      <c r="T71" s="2361"/>
      <c r="U71" s="2358"/>
      <c r="V71" s="2358"/>
      <c r="W71" s="2358"/>
      <c r="X71" s="2358"/>
      <c r="Y71" s="2358"/>
      <c r="Z71" s="2358"/>
      <c r="AA71" s="2358"/>
      <c r="AB71" s="2358"/>
      <c r="AC71" s="2364"/>
      <c r="AD71" s="2456"/>
      <c r="AE71" s="45" t="s">
        <v>730</v>
      </c>
      <c r="AG71" s="2355" t="str">
        <f t="shared" ref="AG71" si="20">IF(ISERROR(VLOOKUP(C71,$AH$6:$AI$27,2,0))=TRUE,"",VLOOKUP(C71,$AH$6:$AI$27,2,0))</f>
        <v/>
      </c>
      <c r="AH71" s="11"/>
      <c r="AI71" s="11"/>
    </row>
    <row r="72" spans="1:35" s="13" customFormat="1">
      <c r="A72" s="2356"/>
      <c r="B72" s="2377"/>
      <c r="C72" s="2377"/>
      <c r="D72" s="2377"/>
      <c r="E72" s="2381"/>
      <c r="F72" s="46" t="s">
        <v>620</v>
      </c>
      <c r="G72" s="47"/>
      <c r="H72" s="2381"/>
      <c r="I72" s="2475"/>
      <c r="J72" s="2428"/>
      <c r="K72" s="2431"/>
      <c r="L72" s="2428"/>
      <c r="M72" s="2431"/>
      <c r="N72" s="2428"/>
      <c r="O72" s="2431"/>
      <c r="P72" s="2467"/>
      <c r="Q72" s="2468"/>
      <c r="R72" s="2368"/>
      <c r="S72" s="2488"/>
      <c r="T72" s="2362"/>
      <c r="U72" s="2359"/>
      <c r="V72" s="2359"/>
      <c r="W72" s="2359"/>
      <c r="X72" s="2359"/>
      <c r="Y72" s="2359"/>
      <c r="Z72" s="2359"/>
      <c r="AA72" s="2359"/>
      <c r="AB72" s="2359"/>
      <c r="AC72" s="2365"/>
      <c r="AD72" s="2457"/>
      <c r="AE72" s="48" t="s">
        <v>727</v>
      </c>
      <c r="AG72" s="2356"/>
      <c r="AH72" s="11"/>
      <c r="AI72" s="11"/>
    </row>
    <row r="73" spans="1:35" s="13" customFormat="1">
      <c r="A73" s="2357"/>
      <c r="B73" s="2378"/>
      <c r="C73" s="2378"/>
      <c r="D73" s="2378"/>
      <c r="E73" s="2382"/>
      <c r="F73" s="49" t="s">
        <v>621</v>
      </c>
      <c r="G73" s="50"/>
      <c r="H73" s="2382"/>
      <c r="I73" s="2476"/>
      <c r="J73" s="2429"/>
      <c r="K73" s="2432"/>
      <c r="L73" s="2429"/>
      <c r="M73" s="2432"/>
      <c r="N73" s="2429"/>
      <c r="O73" s="2432"/>
      <c r="P73" s="2469"/>
      <c r="Q73" s="2470"/>
      <c r="R73" s="2369"/>
      <c r="S73" s="2489"/>
      <c r="T73" s="2363"/>
      <c r="U73" s="2360"/>
      <c r="V73" s="2360"/>
      <c r="W73" s="2360"/>
      <c r="X73" s="2360"/>
      <c r="Y73" s="2360"/>
      <c r="Z73" s="2360"/>
      <c r="AA73" s="2360"/>
      <c r="AB73" s="2360"/>
      <c r="AC73" s="2366"/>
      <c r="AD73" s="2458"/>
      <c r="AE73" s="51" t="s">
        <v>731</v>
      </c>
      <c r="AG73" s="2357"/>
      <c r="AH73" s="11"/>
      <c r="AI73" s="11"/>
    </row>
    <row r="74" spans="1:35" s="13" customFormat="1">
      <c r="A74" s="2355">
        <v>24</v>
      </c>
      <c r="B74" s="2376"/>
      <c r="C74" s="2376"/>
      <c r="D74" s="2379"/>
      <c r="E74" s="2380"/>
      <c r="F74" s="43" t="s">
        <v>619</v>
      </c>
      <c r="G74" s="44"/>
      <c r="H74" s="2380"/>
      <c r="I74" s="2490" t="s">
        <v>502</v>
      </c>
      <c r="J74" s="2454"/>
      <c r="K74" s="2455" t="s">
        <v>255</v>
      </c>
      <c r="L74" s="2454"/>
      <c r="M74" s="2455" t="s">
        <v>500</v>
      </c>
      <c r="N74" s="2427"/>
      <c r="O74" s="2430" t="s">
        <v>580</v>
      </c>
      <c r="P74" s="2472" t="s">
        <v>172</v>
      </c>
      <c r="Q74" s="2473"/>
      <c r="R74" s="2367"/>
      <c r="S74" s="2491" t="s">
        <v>400</v>
      </c>
      <c r="T74" s="2361"/>
      <c r="U74" s="2358"/>
      <c r="V74" s="2358"/>
      <c r="W74" s="2358"/>
      <c r="X74" s="2358"/>
      <c r="Y74" s="2358"/>
      <c r="Z74" s="2358"/>
      <c r="AA74" s="2358"/>
      <c r="AB74" s="2358"/>
      <c r="AC74" s="2364"/>
      <c r="AD74" s="2456"/>
      <c r="AE74" s="45" t="s">
        <v>730</v>
      </c>
      <c r="AG74" s="2355" t="str">
        <f t="shared" ref="AG74" si="21">IF(ISERROR(VLOOKUP(C74,$AH$6:$AI$27,2,0))=TRUE,"",VLOOKUP(C74,$AH$6:$AI$27,2,0))</f>
        <v/>
      </c>
      <c r="AH74" s="11"/>
      <c r="AI74" s="11"/>
    </row>
    <row r="75" spans="1:35" s="13" customFormat="1">
      <c r="A75" s="2356"/>
      <c r="B75" s="2377"/>
      <c r="C75" s="2377"/>
      <c r="D75" s="2377"/>
      <c r="E75" s="2381"/>
      <c r="F75" s="46" t="s">
        <v>620</v>
      </c>
      <c r="G75" s="47"/>
      <c r="H75" s="2381"/>
      <c r="I75" s="2475"/>
      <c r="J75" s="2428"/>
      <c r="K75" s="2431"/>
      <c r="L75" s="2428"/>
      <c r="M75" s="2431"/>
      <c r="N75" s="2428"/>
      <c r="O75" s="2431"/>
      <c r="P75" s="2467"/>
      <c r="Q75" s="2468"/>
      <c r="R75" s="2368"/>
      <c r="S75" s="2488"/>
      <c r="T75" s="2362"/>
      <c r="U75" s="2359"/>
      <c r="V75" s="2359"/>
      <c r="W75" s="2359"/>
      <c r="X75" s="2359"/>
      <c r="Y75" s="2359"/>
      <c r="Z75" s="2359"/>
      <c r="AA75" s="2359"/>
      <c r="AB75" s="2359"/>
      <c r="AC75" s="2365"/>
      <c r="AD75" s="2457"/>
      <c r="AE75" s="48" t="s">
        <v>727</v>
      </c>
      <c r="AG75" s="2356"/>
      <c r="AH75" s="11"/>
      <c r="AI75" s="11"/>
    </row>
    <row r="76" spans="1:35" s="13" customFormat="1">
      <c r="A76" s="2357"/>
      <c r="B76" s="2378"/>
      <c r="C76" s="2378"/>
      <c r="D76" s="2378"/>
      <c r="E76" s="2382"/>
      <c r="F76" s="49" t="s">
        <v>621</v>
      </c>
      <c r="G76" s="50"/>
      <c r="H76" s="2382"/>
      <c r="I76" s="2476"/>
      <c r="J76" s="2429"/>
      <c r="K76" s="2432"/>
      <c r="L76" s="2429"/>
      <c r="M76" s="2432"/>
      <c r="N76" s="2429"/>
      <c r="O76" s="2432"/>
      <c r="P76" s="2469"/>
      <c r="Q76" s="2470"/>
      <c r="R76" s="2369"/>
      <c r="S76" s="2489"/>
      <c r="T76" s="2363"/>
      <c r="U76" s="2360"/>
      <c r="V76" s="2360"/>
      <c r="W76" s="2360"/>
      <c r="X76" s="2360"/>
      <c r="Y76" s="2360"/>
      <c r="Z76" s="2360"/>
      <c r="AA76" s="2360"/>
      <c r="AB76" s="2360"/>
      <c r="AC76" s="2366"/>
      <c r="AD76" s="2458"/>
      <c r="AE76" s="51" t="s">
        <v>731</v>
      </c>
      <c r="AG76" s="2357"/>
      <c r="AH76" s="11"/>
      <c r="AI76" s="11"/>
    </row>
    <row r="77" spans="1:35" s="13" customFormat="1">
      <c r="A77" s="2355">
        <v>25</v>
      </c>
      <c r="B77" s="2376"/>
      <c r="C77" s="2376"/>
      <c r="D77" s="2379"/>
      <c r="E77" s="2380"/>
      <c r="F77" s="43" t="s">
        <v>619</v>
      </c>
      <c r="G77" s="44"/>
      <c r="H77" s="2380"/>
      <c r="I77" s="2490" t="s">
        <v>502</v>
      </c>
      <c r="J77" s="2454"/>
      <c r="K77" s="2455" t="s">
        <v>255</v>
      </c>
      <c r="L77" s="2454"/>
      <c r="M77" s="2455" t="s">
        <v>500</v>
      </c>
      <c r="N77" s="2427"/>
      <c r="O77" s="2430" t="s">
        <v>580</v>
      </c>
      <c r="P77" s="2472" t="s">
        <v>172</v>
      </c>
      <c r="Q77" s="2473"/>
      <c r="R77" s="2367"/>
      <c r="S77" s="2491" t="s">
        <v>400</v>
      </c>
      <c r="T77" s="2361"/>
      <c r="U77" s="2358"/>
      <c r="V77" s="2358"/>
      <c r="W77" s="2358"/>
      <c r="X77" s="2358"/>
      <c r="Y77" s="2358"/>
      <c r="Z77" s="2358"/>
      <c r="AA77" s="2358"/>
      <c r="AB77" s="2358"/>
      <c r="AC77" s="2364"/>
      <c r="AD77" s="2456"/>
      <c r="AE77" s="45" t="s">
        <v>730</v>
      </c>
      <c r="AG77" s="2355" t="str">
        <f t="shared" ref="AG77" si="22">IF(ISERROR(VLOOKUP(C77,$AH$6:$AI$27,2,0))=TRUE,"",VLOOKUP(C77,$AH$6:$AI$27,2,0))</f>
        <v/>
      </c>
      <c r="AH77" s="11"/>
      <c r="AI77" s="11"/>
    </row>
    <row r="78" spans="1:35" s="13" customFormat="1">
      <c r="A78" s="2356"/>
      <c r="B78" s="2377"/>
      <c r="C78" s="2377"/>
      <c r="D78" s="2377"/>
      <c r="E78" s="2381"/>
      <c r="F78" s="46" t="s">
        <v>620</v>
      </c>
      <c r="G78" s="47"/>
      <c r="H78" s="2381"/>
      <c r="I78" s="2475"/>
      <c r="J78" s="2428"/>
      <c r="K78" s="2431"/>
      <c r="L78" s="2428"/>
      <c r="M78" s="2431"/>
      <c r="N78" s="2428"/>
      <c r="O78" s="2431"/>
      <c r="P78" s="2467"/>
      <c r="Q78" s="2468"/>
      <c r="R78" s="2368"/>
      <c r="S78" s="2488"/>
      <c r="T78" s="2362"/>
      <c r="U78" s="2359"/>
      <c r="V78" s="2359"/>
      <c r="W78" s="2359"/>
      <c r="X78" s="2359"/>
      <c r="Y78" s="2359"/>
      <c r="Z78" s="2359"/>
      <c r="AA78" s="2359"/>
      <c r="AB78" s="2359"/>
      <c r="AC78" s="2365"/>
      <c r="AD78" s="2457"/>
      <c r="AE78" s="48" t="s">
        <v>727</v>
      </c>
      <c r="AG78" s="2356"/>
      <c r="AH78" s="11"/>
      <c r="AI78" s="11"/>
    </row>
    <row r="79" spans="1:35" s="13" customFormat="1">
      <c r="A79" s="2357"/>
      <c r="B79" s="2378"/>
      <c r="C79" s="2378"/>
      <c r="D79" s="2378"/>
      <c r="E79" s="2382"/>
      <c r="F79" s="49" t="s">
        <v>621</v>
      </c>
      <c r="G79" s="50"/>
      <c r="H79" s="2382"/>
      <c r="I79" s="2476"/>
      <c r="J79" s="2429"/>
      <c r="K79" s="2432"/>
      <c r="L79" s="2429"/>
      <c r="M79" s="2432"/>
      <c r="N79" s="2429"/>
      <c r="O79" s="2432"/>
      <c r="P79" s="2469"/>
      <c r="Q79" s="2470"/>
      <c r="R79" s="2369"/>
      <c r="S79" s="2489"/>
      <c r="T79" s="2363"/>
      <c r="U79" s="2360"/>
      <c r="V79" s="2360"/>
      <c r="W79" s="2360"/>
      <c r="X79" s="2360"/>
      <c r="Y79" s="2360"/>
      <c r="Z79" s="2360"/>
      <c r="AA79" s="2360"/>
      <c r="AB79" s="2360"/>
      <c r="AC79" s="2366"/>
      <c r="AD79" s="2458"/>
      <c r="AE79" s="51" t="s">
        <v>731</v>
      </c>
      <c r="AG79" s="2357"/>
      <c r="AH79" s="11"/>
      <c r="AI79" s="11"/>
    </row>
    <row r="80" spans="1:35" s="13" customFormat="1">
      <c r="A80" s="2355">
        <v>26</v>
      </c>
      <c r="B80" s="2376"/>
      <c r="C80" s="2376"/>
      <c r="D80" s="2379"/>
      <c r="E80" s="2380"/>
      <c r="F80" s="43" t="s">
        <v>619</v>
      </c>
      <c r="G80" s="44"/>
      <c r="H80" s="2380"/>
      <c r="I80" s="2490" t="s">
        <v>502</v>
      </c>
      <c r="J80" s="2454"/>
      <c r="K80" s="2455" t="s">
        <v>255</v>
      </c>
      <c r="L80" s="2454"/>
      <c r="M80" s="2455" t="s">
        <v>500</v>
      </c>
      <c r="N80" s="2427"/>
      <c r="O80" s="2430" t="s">
        <v>580</v>
      </c>
      <c r="P80" s="2472" t="s">
        <v>172</v>
      </c>
      <c r="Q80" s="2473"/>
      <c r="R80" s="2367"/>
      <c r="S80" s="2491" t="s">
        <v>400</v>
      </c>
      <c r="T80" s="2361"/>
      <c r="U80" s="2358"/>
      <c r="V80" s="2358"/>
      <c r="W80" s="2358"/>
      <c r="X80" s="2358"/>
      <c r="Y80" s="2358"/>
      <c r="Z80" s="2358"/>
      <c r="AA80" s="2358"/>
      <c r="AB80" s="2358"/>
      <c r="AC80" s="2364"/>
      <c r="AD80" s="2456"/>
      <c r="AE80" s="45" t="s">
        <v>730</v>
      </c>
      <c r="AG80" s="2355" t="str">
        <f t="shared" ref="AG80" si="23">IF(ISERROR(VLOOKUP(C80,$AH$6:$AI$27,2,0))=TRUE,"",VLOOKUP(C80,$AH$6:$AI$27,2,0))</f>
        <v/>
      </c>
      <c r="AH80" s="11"/>
      <c r="AI80" s="11"/>
    </row>
    <row r="81" spans="1:35" s="13" customFormat="1">
      <c r="A81" s="2356"/>
      <c r="B81" s="2377"/>
      <c r="C81" s="2377"/>
      <c r="D81" s="2377"/>
      <c r="E81" s="2381"/>
      <c r="F81" s="46" t="s">
        <v>620</v>
      </c>
      <c r="G81" s="47"/>
      <c r="H81" s="2381"/>
      <c r="I81" s="2475"/>
      <c r="J81" s="2428"/>
      <c r="K81" s="2431"/>
      <c r="L81" s="2428"/>
      <c r="M81" s="2431"/>
      <c r="N81" s="2428"/>
      <c r="O81" s="2431"/>
      <c r="P81" s="2467"/>
      <c r="Q81" s="2468"/>
      <c r="R81" s="2368"/>
      <c r="S81" s="2488"/>
      <c r="T81" s="2362"/>
      <c r="U81" s="2359"/>
      <c r="V81" s="2359"/>
      <c r="W81" s="2359"/>
      <c r="X81" s="2359"/>
      <c r="Y81" s="2359"/>
      <c r="Z81" s="2359"/>
      <c r="AA81" s="2359"/>
      <c r="AB81" s="2359"/>
      <c r="AC81" s="2365"/>
      <c r="AD81" s="2457"/>
      <c r="AE81" s="48" t="s">
        <v>727</v>
      </c>
      <c r="AG81" s="2356"/>
      <c r="AH81" s="11"/>
      <c r="AI81" s="11"/>
    </row>
    <row r="82" spans="1:35" s="13" customFormat="1">
      <c r="A82" s="2357"/>
      <c r="B82" s="2378"/>
      <c r="C82" s="2378"/>
      <c r="D82" s="2378"/>
      <c r="E82" s="2382"/>
      <c r="F82" s="49" t="s">
        <v>621</v>
      </c>
      <c r="G82" s="50"/>
      <c r="H82" s="2382"/>
      <c r="I82" s="2476"/>
      <c r="J82" s="2429"/>
      <c r="K82" s="2432"/>
      <c r="L82" s="2429"/>
      <c r="M82" s="2432"/>
      <c r="N82" s="2429"/>
      <c r="O82" s="2432"/>
      <c r="P82" s="2469"/>
      <c r="Q82" s="2470"/>
      <c r="R82" s="2369"/>
      <c r="S82" s="2489"/>
      <c r="T82" s="2363"/>
      <c r="U82" s="2360"/>
      <c r="V82" s="2360"/>
      <c r="W82" s="2360"/>
      <c r="X82" s="2360"/>
      <c r="Y82" s="2360"/>
      <c r="Z82" s="2360"/>
      <c r="AA82" s="2360"/>
      <c r="AB82" s="2360"/>
      <c r="AC82" s="2366"/>
      <c r="AD82" s="2458"/>
      <c r="AE82" s="51" t="s">
        <v>731</v>
      </c>
      <c r="AG82" s="2357"/>
      <c r="AH82" s="11"/>
      <c r="AI82" s="11"/>
    </row>
    <row r="83" spans="1:35" s="13" customFormat="1">
      <c r="A83" s="2355">
        <v>27</v>
      </c>
      <c r="B83" s="2376"/>
      <c r="C83" s="2376"/>
      <c r="D83" s="2379"/>
      <c r="E83" s="2380"/>
      <c r="F83" s="43" t="s">
        <v>619</v>
      </c>
      <c r="G83" s="44"/>
      <c r="H83" s="2380"/>
      <c r="I83" s="2490" t="s">
        <v>502</v>
      </c>
      <c r="J83" s="2454"/>
      <c r="K83" s="2455" t="s">
        <v>255</v>
      </c>
      <c r="L83" s="2454"/>
      <c r="M83" s="2455" t="s">
        <v>500</v>
      </c>
      <c r="N83" s="2427"/>
      <c r="O83" s="2430" t="s">
        <v>580</v>
      </c>
      <c r="P83" s="2472" t="s">
        <v>172</v>
      </c>
      <c r="Q83" s="2473"/>
      <c r="R83" s="2367"/>
      <c r="S83" s="2491" t="s">
        <v>400</v>
      </c>
      <c r="T83" s="2361"/>
      <c r="U83" s="2358"/>
      <c r="V83" s="2358"/>
      <c r="W83" s="2358"/>
      <c r="X83" s="2358"/>
      <c r="Y83" s="2358"/>
      <c r="Z83" s="2358"/>
      <c r="AA83" s="2358"/>
      <c r="AB83" s="2358"/>
      <c r="AC83" s="2364"/>
      <c r="AD83" s="2456"/>
      <c r="AE83" s="45" t="s">
        <v>730</v>
      </c>
      <c r="AG83" s="2355" t="str">
        <f t="shared" ref="AG83" si="24">IF(ISERROR(VLOOKUP(C83,$AH$6:$AI$27,2,0))=TRUE,"",VLOOKUP(C83,$AH$6:$AI$27,2,0))</f>
        <v/>
      </c>
      <c r="AH83" s="11"/>
      <c r="AI83" s="11"/>
    </row>
    <row r="84" spans="1:35" s="13" customFormat="1">
      <c r="A84" s="2356"/>
      <c r="B84" s="2377"/>
      <c r="C84" s="2377"/>
      <c r="D84" s="2377"/>
      <c r="E84" s="2381"/>
      <c r="F84" s="46" t="s">
        <v>620</v>
      </c>
      <c r="G84" s="47"/>
      <c r="H84" s="2381"/>
      <c r="I84" s="2475"/>
      <c r="J84" s="2428"/>
      <c r="K84" s="2431"/>
      <c r="L84" s="2428"/>
      <c r="M84" s="2431"/>
      <c r="N84" s="2428"/>
      <c r="O84" s="2431"/>
      <c r="P84" s="2467"/>
      <c r="Q84" s="2468"/>
      <c r="R84" s="2368"/>
      <c r="S84" s="2488"/>
      <c r="T84" s="2362"/>
      <c r="U84" s="2359"/>
      <c r="V84" s="2359"/>
      <c r="W84" s="2359"/>
      <c r="X84" s="2359"/>
      <c r="Y84" s="2359"/>
      <c r="Z84" s="2359"/>
      <c r="AA84" s="2359"/>
      <c r="AB84" s="2359"/>
      <c r="AC84" s="2365"/>
      <c r="AD84" s="2457"/>
      <c r="AE84" s="48" t="s">
        <v>727</v>
      </c>
      <c r="AG84" s="2356"/>
      <c r="AH84" s="11"/>
      <c r="AI84" s="11"/>
    </row>
    <row r="85" spans="1:35" s="13" customFormat="1">
      <c r="A85" s="2357"/>
      <c r="B85" s="2378"/>
      <c r="C85" s="2378"/>
      <c r="D85" s="2378"/>
      <c r="E85" s="2382"/>
      <c r="F85" s="49" t="s">
        <v>621</v>
      </c>
      <c r="G85" s="50"/>
      <c r="H85" s="2382"/>
      <c r="I85" s="2476"/>
      <c r="J85" s="2429"/>
      <c r="K85" s="2432"/>
      <c r="L85" s="2429"/>
      <c r="M85" s="2432"/>
      <c r="N85" s="2429"/>
      <c r="O85" s="2432"/>
      <c r="P85" s="2469"/>
      <c r="Q85" s="2470"/>
      <c r="R85" s="2369"/>
      <c r="S85" s="2489"/>
      <c r="T85" s="2363"/>
      <c r="U85" s="2360"/>
      <c r="V85" s="2360"/>
      <c r="W85" s="2360"/>
      <c r="X85" s="2360"/>
      <c r="Y85" s="2360"/>
      <c r="Z85" s="2360"/>
      <c r="AA85" s="2360"/>
      <c r="AB85" s="2360"/>
      <c r="AC85" s="2366"/>
      <c r="AD85" s="2458"/>
      <c r="AE85" s="51" t="s">
        <v>731</v>
      </c>
      <c r="AG85" s="2357"/>
      <c r="AH85" s="11"/>
      <c r="AI85" s="11"/>
    </row>
    <row r="86" spans="1:35" s="13" customFormat="1">
      <c r="A86" s="2355">
        <v>28</v>
      </c>
      <c r="B86" s="2376"/>
      <c r="C86" s="2376"/>
      <c r="D86" s="2379"/>
      <c r="E86" s="2380"/>
      <c r="F86" s="43" t="s">
        <v>619</v>
      </c>
      <c r="G86" s="44"/>
      <c r="H86" s="2380"/>
      <c r="I86" s="2490" t="s">
        <v>502</v>
      </c>
      <c r="J86" s="2454"/>
      <c r="K86" s="2455" t="s">
        <v>255</v>
      </c>
      <c r="L86" s="2454"/>
      <c r="M86" s="2455" t="s">
        <v>500</v>
      </c>
      <c r="N86" s="2427"/>
      <c r="O86" s="2430" t="s">
        <v>580</v>
      </c>
      <c r="P86" s="2472" t="s">
        <v>172</v>
      </c>
      <c r="Q86" s="2473"/>
      <c r="R86" s="2367"/>
      <c r="S86" s="2491" t="s">
        <v>400</v>
      </c>
      <c r="T86" s="2361"/>
      <c r="U86" s="2358"/>
      <c r="V86" s="2358"/>
      <c r="W86" s="2358"/>
      <c r="X86" s="2358"/>
      <c r="Y86" s="2358"/>
      <c r="Z86" s="2358"/>
      <c r="AA86" s="2358"/>
      <c r="AB86" s="2358"/>
      <c r="AC86" s="2364"/>
      <c r="AD86" s="2456"/>
      <c r="AE86" s="45" t="s">
        <v>730</v>
      </c>
      <c r="AG86" s="2355" t="str">
        <f t="shared" ref="AG86" si="25">IF(ISERROR(VLOOKUP(C86,$AH$6:$AI$27,2,0))=TRUE,"",VLOOKUP(C86,$AH$6:$AI$27,2,0))</f>
        <v/>
      </c>
      <c r="AH86" s="11"/>
      <c r="AI86" s="11"/>
    </row>
    <row r="87" spans="1:35" s="13" customFormat="1">
      <c r="A87" s="2356"/>
      <c r="B87" s="2377"/>
      <c r="C87" s="2377"/>
      <c r="D87" s="2377"/>
      <c r="E87" s="2381"/>
      <c r="F87" s="46" t="s">
        <v>620</v>
      </c>
      <c r="G87" s="47"/>
      <c r="H87" s="2381"/>
      <c r="I87" s="2475"/>
      <c r="J87" s="2428"/>
      <c r="K87" s="2431"/>
      <c r="L87" s="2428"/>
      <c r="M87" s="2431"/>
      <c r="N87" s="2428"/>
      <c r="O87" s="2431"/>
      <c r="P87" s="2467"/>
      <c r="Q87" s="2468"/>
      <c r="R87" s="2368"/>
      <c r="S87" s="2488"/>
      <c r="T87" s="2362"/>
      <c r="U87" s="2359"/>
      <c r="V87" s="2359"/>
      <c r="W87" s="2359"/>
      <c r="X87" s="2359"/>
      <c r="Y87" s="2359"/>
      <c r="Z87" s="2359"/>
      <c r="AA87" s="2359"/>
      <c r="AB87" s="2359"/>
      <c r="AC87" s="2365"/>
      <c r="AD87" s="2457"/>
      <c r="AE87" s="48" t="s">
        <v>727</v>
      </c>
      <c r="AG87" s="2356"/>
      <c r="AH87" s="11"/>
      <c r="AI87" s="11"/>
    </row>
    <row r="88" spans="1:35" s="13" customFormat="1">
      <c r="A88" s="2357"/>
      <c r="B88" s="2378"/>
      <c r="C88" s="2378"/>
      <c r="D88" s="2378"/>
      <c r="E88" s="2382"/>
      <c r="F88" s="49" t="s">
        <v>621</v>
      </c>
      <c r="G88" s="50"/>
      <c r="H88" s="2382"/>
      <c r="I88" s="2476"/>
      <c r="J88" s="2429"/>
      <c r="K88" s="2432"/>
      <c r="L88" s="2429"/>
      <c r="M88" s="2432"/>
      <c r="N88" s="2429"/>
      <c r="O88" s="2432"/>
      <c r="P88" s="2469"/>
      <c r="Q88" s="2470"/>
      <c r="R88" s="2369"/>
      <c r="S88" s="2489"/>
      <c r="T88" s="2363"/>
      <c r="U88" s="2360"/>
      <c r="V88" s="2360"/>
      <c r="W88" s="2360"/>
      <c r="X88" s="2360"/>
      <c r="Y88" s="2360"/>
      <c r="Z88" s="2360"/>
      <c r="AA88" s="2360"/>
      <c r="AB88" s="2360"/>
      <c r="AC88" s="2366"/>
      <c r="AD88" s="2458"/>
      <c r="AE88" s="51" t="s">
        <v>731</v>
      </c>
      <c r="AG88" s="2357"/>
      <c r="AH88" s="11"/>
      <c r="AI88" s="11"/>
    </row>
    <row r="89" spans="1:35" s="13" customFormat="1">
      <c r="A89" s="2355">
        <v>29</v>
      </c>
      <c r="B89" s="2376"/>
      <c r="C89" s="2376"/>
      <c r="D89" s="2379"/>
      <c r="E89" s="2380"/>
      <c r="F89" s="43" t="s">
        <v>619</v>
      </c>
      <c r="G89" s="44"/>
      <c r="H89" s="2380"/>
      <c r="I89" s="2490" t="s">
        <v>502</v>
      </c>
      <c r="J89" s="2454"/>
      <c r="K89" s="2455" t="s">
        <v>255</v>
      </c>
      <c r="L89" s="2454"/>
      <c r="M89" s="2455" t="s">
        <v>500</v>
      </c>
      <c r="N89" s="2427"/>
      <c r="O89" s="2430" t="s">
        <v>580</v>
      </c>
      <c r="P89" s="2472" t="s">
        <v>172</v>
      </c>
      <c r="Q89" s="2473"/>
      <c r="R89" s="2367"/>
      <c r="S89" s="2491" t="s">
        <v>400</v>
      </c>
      <c r="T89" s="2361"/>
      <c r="U89" s="2358"/>
      <c r="V89" s="2358"/>
      <c r="W89" s="2358"/>
      <c r="X89" s="2358"/>
      <c r="Y89" s="2358"/>
      <c r="Z89" s="2358"/>
      <c r="AA89" s="2358"/>
      <c r="AB89" s="2358"/>
      <c r="AC89" s="2364"/>
      <c r="AD89" s="2456"/>
      <c r="AE89" s="45" t="s">
        <v>730</v>
      </c>
      <c r="AG89" s="2355" t="str">
        <f t="shared" ref="AG89" si="26">IF(ISERROR(VLOOKUP(C89,$AH$6:$AI$27,2,0))=TRUE,"",VLOOKUP(C89,$AH$6:$AI$27,2,0))</f>
        <v/>
      </c>
      <c r="AH89" s="11"/>
      <c r="AI89" s="11"/>
    </row>
    <row r="90" spans="1:35" s="13" customFormat="1">
      <c r="A90" s="2356"/>
      <c r="B90" s="2377"/>
      <c r="C90" s="2377"/>
      <c r="D90" s="2377"/>
      <c r="E90" s="2381"/>
      <c r="F90" s="46" t="s">
        <v>620</v>
      </c>
      <c r="G90" s="47"/>
      <c r="H90" s="2381"/>
      <c r="I90" s="2475"/>
      <c r="J90" s="2428"/>
      <c r="K90" s="2431"/>
      <c r="L90" s="2428"/>
      <c r="M90" s="2431"/>
      <c r="N90" s="2428"/>
      <c r="O90" s="2431"/>
      <c r="P90" s="2467"/>
      <c r="Q90" s="2468"/>
      <c r="R90" s="2368"/>
      <c r="S90" s="2488"/>
      <c r="T90" s="2362"/>
      <c r="U90" s="2359"/>
      <c r="V90" s="2359"/>
      <c r="W90" s="2359"/>
      <c r="X90" s="2359"/>
      <c r="Y90" s="2359"/>
      <c r="Z90" s="2359"/>
      <c r="AA90" s="2359"/>
      <c r="AB90" s="2359"/>
      <c r="AC90" s="2365"/>
      <c r="AD90" s="2457"/>
      <c r="AE90" s="48" t="s">
        <v>727</v>
      </c>
      <c r="AG90" s="2356"/>
      <c r="AH90" s="11"/>
      <c r="AI90" s="11"/>
    </row>
    <row r="91" spans="1:35" s="13" customFormat="1">
      <c r="A91" s="2357"/>
      <c r="B91" s="2378"/>
      <c r="C91" s="2378"/>
      <c r="D91" s="2378"/>
      <c r="E91" s="2382"/>
      <c r="F91" s="49" t="s">
        <v>621</v>
      </c>
      <c r="G91" s="50"/>
      <c r="H91" s="2382"/>
      <c r="I91" s="2476"/>
      <c r="J91" s="2429"/>
      <c r="K91" s="2432"/>
      <c r="L91" s="2429"/>
      <c r="M91" s="2432"/>
      <c r="N91" s="2429"/>
      <c r="O91" s="2432"/>
      <c r="P91" s="2469"/>
      <c r="Q91" s="2470"/>
      <c r="R91" s="2369"/>
      <c r="S91" s="2489"/>
      <c r="T91" s="2363"/>
      <c r="U91" s="2360"/>
      <c r="V91" s="2360"/>
      <c r="W91" s="2360"/>
      <c r="X91" s="2360"/>
      <c r="Y91" s="2360"/>
      <c r="Z91" s="2360"/>
      <c r="AA91" s="2360"/>
      <c r="AB91" s="2360"/>
      <c r="AC91" s="2366"/>
      <c r="AD91" s="2458"/>
      <c r="AE91" s="51" t="s">
        <v>731</v>
      </c>
      <c r="AG91" s="2357"/>
      <c r="AH91" s="11"/>
      <c r="AI91" s="11"/>
    </row>
    <row r="92" spans="1:35" s="13" customFormat="1">
      <c r="A92" s="2355">
        <v>30</v>
      </c>
      <c r="B92" s="2376"/>
      <c r="C92" s="2376"/>
      <c r="D92" s="2379"/>
      <c r="E92" s="2380"/>
      <c r="F92" s="43" t="s">
        <v>619</v>
      </c>
      <c r="G92" s="44"/>
      <c r="H92" s="2380"/>
      <c r="I92" s="2490" t="s">
        <v>502</v>
      </c>
      <c r="J92" s="2454"/>
      <c r="K92" s="2455" t="s">
        <v>255</v>
      </c>
      <c r="L92" s="2454"/>
      <c r="M92" s="2455" t="s">
        <v>500</v>
      </c>
      <c r="N92" s="2427"/>
      <c r="O92" s="2430" t="s">
        <v>580</v>
      </c>
      <c r="P92" s="2472" t="s">
        <v>172</v>
      </c>
      <c r="Q92" s="2473"/>
      <c r="R92" s="2367"/>
      <c r="S92" s="2491" t="s">
        <v>400</v>
      </c>
      <c r="T92" s="2361"/>
      <c r="U92" s="2358"/>
      <c r="V92" s="2358"/>
      <c r="W92" s="2358"/>
      <c r="X92" s="2358"/>
      <c r="Y92" s="2358"/>
      <c r="Z92" s="2358"/>
      <c r="AA92" s="2358"/>
      <c r="AB92" s="2358"/>
      <c r="AC92" s="2364"/>
      <c r="AD92" s="2456"/>
      <c r="AE92" s="45" t="s">
        <v>730</v>
      </c>
      <c r="AG92" s="2355" t="str">
        <f t="shared" ref="AG92" si="27">IF(ISERROR(VLOOKUP(C92,$AH$6:$AI$27,2,0))=TRUE,"",VLOOKUP(C92,$AH$6:$AI$27,2,0))</f>
        <v/>
      </c>
      <c r="AH92" s="11"/>
      <c r="AI92" s="11"/>
    </row>
    <row r="93" spans="1:35" s="13" customFormat="1">
      <c r="A93" s="2356"/>
      <c r="B93" s="2377"/>
      <c r="C93" s="2377"/>
      <c r="D93" s="2377"/>
      <c r="E93" s="2381"/>
      <c r="F93" s="46" t="s">
        <v>620</v>
      </c>
      <c r="G93" s="47"/>
      <c r="H93" s="2381"/>
      <c r="I93" s="2475"/>
      <c r="J93" s="2428"/>
      <c r="K93" s="2431"/>
      <c r="L93" s="2428"/>
      <c r="M93" s="2431"/>
      <c r="N93" s="2428"/>
      <c r="O93" s="2431"/>
      <c r="P93" s="2467"/>
      <c r="Q93" s="2468"/>
      <c r="R93" s="2368"/>
      <c r="S93" s="2488"/>
      <c r="T93" s="2362"/>
      <c r="U93" s="2359"/>
      <c r="V93" s="2359"/>
      <c r="W93" s="2359"/>
      <c r="X93" s="2359"/>
      <c r="Y93" s="2359"/>
      <c r="Z93" s="2359"/>
      <c r="AA93" s="2359"/>
      <c r="AB93" s="2359"/>
      <c r="AC93" s="2365"/>
      <c r="AD93" s="2457"/>
      <c r="AE93" s="48" t="s">
        <v>727</v>
      </c>
      <c r="AG93" s="2356"/>
      <c r="AH93" s="11"/>
      <c r="AI93" s="11"/>
    </row>
    <row r="94" spans="1:35" s="13" customFormat="1">
      <c r="A94" s="2357"/>
      <c r="B94" s="2378"/>
      <c r="C94" s="2378"/>
      <c r="D94" s="2378"/>
      <c r="E94" s="2382"/>
      <c r="F94" s="49" t="s">
        <v>621</v>
      </c>
      <c r="G94" s="50"/>
      <c r="H94" s="2382"/>
      <c r="I94" s="2476"/>
      <c r="J94" s="2429"/>
      <c r="K94" s="2432"/>
      <c r="L94" s="2429"/>
      <c r="M94" s="2432"/>
      <c r="N94" s="2429"/>
      <c r="O94" s="2432"/>
      <c r="P94" s="2469"/>
      <c r="Q94" s="2470"/>
      <c r="R94" s="2369"/>
      <c r="S94" s="2489"/>
      <c r="T94" s="2363"/>
      <c r="U94" s="2360"/>
      <c r="V94" s="2360"/>
      <c r="W94" s="2360"/>
      <c r="X94" s="2360"/>
      <c r="Y94" s="2360"/>
      <c r="Z94" s="2360"/>
      <c r="AA94" s="2360"/>
      <c r="AB94" s="2360"/>
      <c r="AC94" s="2366"/>
      <c r="AD94" s="2458"/>
      <c r="AE94" s="51" t="s">
        <v>731</v>
      </c>
      <c r="AG94" s="2357"/>
      <c r="AH94" s="11"/>
      <c r="AI94" s="11"/>
    </row>
    <row r="95" spans="1:35" s="13" customFormat="1">
      <c r="A95" s="2355">
        <v>31</v>
      </c>
      <c r="B95" s="2376"/>
      <c r="C95" s="2376"/>
      <c r="D95" s="2379"/>
      <c r="E95" s="2380"/>
      <c r="F95" s="43" t="s">
        <v>619</v>
      </c>
      <c r="G95" s="44"/>
      <c r="H95" s="2380"/>
      <c r="I95" s="2490" t="s">
        <v>502</v>
      </c>
      <c r="J95" s="2454"/>
      <c r="K95" s="2455" t="s">
        <v>255</v>
      </c>
      <c r="L95" s="2454"/>
      <c r="M95" s="2455" t="s">
        <v>500</v>
      </c>
      <c r="N95" s="2427"/>
      <c r="O95" s="2430" t="s">
        <v>580</v>
      </c>
      <c r="P95" s="2472" t="s">
        <v>172</v>
      </c>
      <c r="Q95" s="2473"/>
      <c r="R95" s="2367"/>
      <c r="S95" s="2491" t="s">
        <v>400</v>
      </c>
      <c r="T95" s="2361"/>
      <c r="U95" s="2358"/>
      <c r="V95" s="2358"/>
      <c r="W95" s="2358"/>
      <c r="X95" s="2358"/>
      <c r="Y95" s="2358"/>
      <c r="Z95" s="2358"/>
      <c r="AA95" s="2358"/>
      <c r="AB95" s="2358"/>
      <c r="AC95" s="2364"/>
      <c r="AD95" s="2456"/>
      <c r="AE95" s="45" t="s">
        <v>730</v>
      </c>
      <c r="AG95" s="2355" t="str">
        <f t="shared" ref="AG95" si="28">IF(ISERROR(VLOOKUP(C95,$AH$6:$AI$27,2,0))=TRUE,"",VLOOKUP(C95,$AH$6:$AI$27,2,0))</f>
        <v/>
      </c>
      <c r="AH95" s="11"/>
      <c r="AI95" s="11"/>
    </row>
    <row r="96" spans="1:35" s="13" customFormat="1">
      <c r="A96" s="2356"/>
      <c r="B96" s="2377"/>
      <c r="C96" s="2377"/>
      <c r="D96" s="2377"/>
      <c r="E96" s="2381"/>
      <c r="F96" s="46" t="s">
        <v>620</v>
      </c>
      <c r="G96" s="47"/>
      <c r="H96" s="2381"/>
      <c r="I96" s="2475"/>
      <c r="J96" s="2428"/>
      <c r="K96" s="2431"/>
      <c r="L96" s="2428"/>
      <c r="M96" s="2431"/>
      <c r="N96" s="2428"/>
      <c r="O96" s="2431"/>
      <c r="P96" s="2467"/>
      <c r="Q96" s="2468"/>
      <c r="R96" s="2368"/>
      <c r="S96" s="2488"/>
      <c r="T96" s="2362"/>
      <c r="U96" s="2359"/>
      <c r="V96" s="2359"/>
      <c r="W96" s="2359"/>
      <c r="X96" s="2359"/>
      <c r="Y96" s="2359"/>
      <c r="Z96" s="2359"/>
      <c r="AA96" s="2359"/>
      <c r="AB96" s="2359"/>
      <c r="AC96" s="2365"/>
      <c r="AD96" s="2457"/>
      <c r="AE96" s="48" t="s">
        <v>727</v>
      </c>
      <c r="AG96" s="2356"/>
      <c r="AH96" s="11"/>
      <c r="AI96" s="11"/>
    </row>
    <row r="97" spans="1:35" s="13" customFormat="1">
      <c r="A97" s="2357"/>
      <c r="B97" s="2378"/>
      <c r="C97" s="2378"/>
      <c r="D97" s="2378"/>
      <c r="E97" s="2382"/>
      <c r="F97" s="49" t="s">
        <v>621</v>
      </c>
      <c r="G97" s="50"/>
      <c r="H97" s="2382"/>
      <c r="I97" s="2476"/>
      <c r="J97" s="2429"/>
      <c r="K97" s="2432"/>
      <c r="L97" s="2429"/>
      <c r="M97" s="2432"/>
      <c r="N97" s="2429"/>
      <c r="O97" s="2432"/>
      <c r="P97" s="2469"/>
      <c r="Q97" s="2470"/>
      <c r="R97" s="2369"/>
      <c r="S97" s="2489"/>
      <c r="T97" s="2363"/>
      <c r="U97" s="2360"/>
      <c r="V97" s="2360"/>
      <c r="W97" s="2360"/>
      <c r="X97" s="2360"/>
      <c r="Y97" s="2360"/>
      <c r="Z97" s="2360"/>
      <c r="AA97" s="2360"/>
      <c r="AB97" s="2360"/>
      <c r="AC97" s="2366"/>
      <c r="AD97" s="2458"/>
      <c r="AE97" s="51" t="s">
        <v>731</v>
      </c>
      <c r="AG97" s="2357"/>
      <c r="AH97" s="11"/>
      <c r="AI97" s="11"/>
    </row>
    <row r="98" spans="1:35" s="13" customFormat="1">
      <c r="A98" s="2355">
        <v>32</v>
      </c>
      <c r="B98" s="2376"/>
      <c r="C98" s="2376"/>
      <c r="D98" s="2379"/>
      <c r="E98" s="2380"/>
      <c r="F98" s="43" t="s">
        <v>619</v>
      </c>
      <c r="G98" s="44"/>
      <c r="H98" s="2380"/>
      <c r="I98" s="2490" t="s">
        <v>502</v>
      </c>
      <c r="J98" s="2454"/>
      <c r="K98" s="2455" t="s">
        <v>255</v>
      </c>
      <c r="L98" s="2454"/>
      <c r="M98" s="2455" t="s">
        <v>500</v>
      </c>
      <c r="N98" s="2427"/>
      <c r="O98" s="2430" t="s">
        <v>580</v>
      </c>
      <c r="P98" s="2472" t="s">
        <v>172</v>
      </c>
      <c r="Q98" s="2473"/>
      <c r="R98" s="2367"/>
      <c r="S98" s="2491" t="s">
        <v>400</v>
      </c>
      <c r="T98" s="2361"/>
      <c r="U98" s="2358"/>
      <c r="V98" s="2358"/>
      <c r="W98" s="2358"/>
      <c r="X98" s="2358"/>
      <c r="Y98" s="2358"/>
      <c r="Z98" s="2358"/>
      <c r="AA98" s="2358"/>
      <c r="AB98" s="2358"/>
      <c r="AC98" s="2364"/>
      <c r="AD98" s="2456"/>
      <c r="AE98" s="45" t="s">
        <v>730</v>
      </c>
      <c r="AG98" s="2355" t="str">
        <f t="shared" ref="AG98" si="29">IF(ISERROR(VLOOKUP(C98,$AH$6:$AI$27,2,0))=TRUE,"",VLOOKUP(C98,$AH$6:$AI$27,2,0))</f>
        <v/>
      </c>
      <c r="AH98" s="11"/>
      <c r="AI98" s="11"/>
    </row>
    <row r="99" spans="1:35" s="13" customFormat="1">
      <c r="A99" s="2356"/>
      <c r="B99" s="2377"/>
      <c r="C99" s="2377"/>
      <c r="D99" s="2377"/>
      <c r="E99" s="2381"/>
      <c r="F99" s="46" t="s">
        <v>620</v>
      </c>
      <c r="G99" s="47"/>
      <c r="H99" s="2381"/>
      <c r="I99" s="2475"/>
      <c r="J99" s="2428"/>
      <c r="K99" s="2431"/>
      <c r="L99" s="2428"/>
      <c r="M99" s="2431"/>
      <c r="N99" s="2428"/>
      <c r="O99" s="2431"/>
      <c r="P99" s="2467"/>
      <c r="Q99" s="2468"/>
      <c r="R99" s="2368"/>
      <c r="S99" s="2488"/>
      <c r="T99" s="2362"/>
      <c r="U99" s="2359"/>
      <c r="V99" s="2359"/>
      <c r="W99" s="2359"/>
      <c r="X99" s="2359"/>
      <c r="Y99" s="2359"/>
      <c r="Z99" s="2359"/>
      <c r="AA99" s="2359"/>
      <c r="AB99" s="2359"/>
      <c r="AC99" s="2365"/>
      <c r="AD99" s="2457"/>
      <c r="AE99" s="48" t="s">
        <v>727</v>
      </c>
      <c r="AG99" s="2356"/>
      <c r="AH99" s="11"/>
      <c r="AI99" s="11"/>
    </row>
    <row r="100" spans="1:35" s="13" customFormat="1">
      <c r="A100" s="2357"/>
      <c r="B100" s="2378"/>
      <c r="C100" s="2378"/>
      <c r="D100" s="2378"/>
      <c r="E100" s="2382"/>
      <c r="F100" s="49" t="s">
        <v>621</v>
      </c>
      <c r="G100" s="50"/>
      <c r="H100" s="2382"/>
      <c r="I100" s="2476"/>
      <c r="J100" s="2429"/>
      <c r="K100" s="2432"/>
      <c r="L100" s="2429"/>
      <c r="M100" s="2432"/>
      <c r="N100" s="2429"/>
      <c r="O100" s="2432"/>
      <c r="P100" s="2469"/>
      <c r="Q100" s="2470"/>
      <c r="R100" s="2369"/>
      <c r="S100" s="2489"/>
      <c r="T100" s="2363"/>
      <c r="U100" s="2360"/>
      <c r="V100" s="2360"/>
      <c r="W100" s="2360"/>
      <c r="X100" s="2360"/>
      <c r="Y100" s="2360"/>
      <c r="Z100" s="2360"/>
      <c r="AA100" s="2360"/>
      <c r="AB100" s="2360"/>
      <c r="AC100" s="2366"/>
      <c r="AD100" s="2458"/>
      <c r="AE100" s="51" t="s">
        <v>731</v>
      </c>
      <c r="AG100" s="2357"/>
      <c r="AH100" s="11"/>
      <c r="AI100" s="11"/>
    </row>
    <row r="101" spans="1:35" s="13" customFormat="1">
      <c r="A101" s="2355">
        <v>33</v>
      </c>
      <c r="B101" s="2376"/>
      <c r="C101" s="2376"/>
      <c r="D101" s="2379"/>
      <c r="E101" s="2380"/>
      <c r="F101" s="43" t="s">
        <v>619</v>
      </c>
      <c r="G101" s="44"/>
      <c r="H101" s="2380"/>
      <c r="I101" s="2490" t="s">
        <v>502</v>
      </c>
      <c r="J101" s="2454"/>
      <c r="K101" s="2455" t="s">
        <v>255</v>
      </c>
      <c r="L101" s="2454"/>
      <c r="M101" s="2455" t="s">
        <v>500</v>
      </c>
      <c r="N101" s="2427"/>
      <c r="O101" s="2430" t="s">
        <v>580</v>
      </c>
      <c r="P101" s="2472" t="s">
        <v>172</v>
      </c>
      <c r="Q101" s="2473"/>
      <c r="R101" s="2367"/>
      <c r="S101" s="2491" t="s">
        <v>400</v>
      </c>
      <c r="T101" s="2361"/>
      <c r="U101" s="2358"/>
      <c r="V101" s="2358"/>
      <c r="W101" s="2358"/>
      <c r="X101" s="2358"/>
      <c r="Y101" s="2358"/>
      <c r="Z101" s="2358"/>
      <c r="AA101" s="2358"/>
      <c r="AB101" s="2358"/>
      <c r="AC101" s="2364"/>
      <c r="AD101" s="2456"/>
      <c r="AE101" s="45" t="s">
        <v>730</v>
      </c>
      <c r="AG101" s="2355" t="str">
        <f t="shared" ref="AG101" si="30">IF(ISERROR(VLOOKUP(C101,$AH$6:$AI$27,2,0))=TRUE,"",VLOOKUP(C101,$AH$6:$AI$27,2,0))</f>
        <v/>
      </c>
      <c r="AH101" s="11"/>
      <c r="AI101" s="11"/>
    </row>
    <row r="102" spans="1:35" s="13" customFormat="1">
      <c r="A102" s="2356"/>
      <c r="B102" s="2377"/>
      <c r="C102" s="2377"/>
      <c r="D102" s="2377"/>
      <c r="E102" s="2381"/>
      <c r="F102" s="46" t="s">
        <v>620</v>
      </c>
      <c r="G102" s="47"/>
      <c r="H102" s="2381"/>
      <c r="I102" s="2475"/>
      <c r="J102" s="2428"/>
      <c r="K102" s="2431"/>
      <c r="L102" s="2428"/>
      <c r="M102" s="2431"/>
      <c r="N102" s="2428"/>
      <c r="O102" s="2431"/>
      <c r="P102" s="2467"/>
      <c r="Q102" s="2468"/>
      <c r="R102" s="2368"/>
      <c r="S102" s="2488"/>
      <c r="T102" s="2362"/>
      <c r="U102" s="2359"/>
      <c r="V102" s="2359"/>
      <c r="W102" s="2359"/>
      <c r="X102" s="2359"/>
      <c r="Y102" s="2359"/>
      <c r="Z102" s="2359"/>
      <c r="AA102" s="2359"/>
      <c r="AB102" s="2359"/>
      <c r="AC102" s="2365"/>
      <c r="AD102" s="2457"/>
      <c r="AE102" s="48" t="s">
        <v>727</v>
      </c>
      <c r="AG102" s="2356"/>
      <c r="AH102" s="11"/>
      <c r="AI102" s="11"/>
    </row>
    <row r="103" spans="1:35" s="13" customFormat="1">
      <c r="A103" s="2357"/>
      <c r="B103" s="2378"/>
      <c r="C103" s="2378"/>
      <c r="D103" s="2378"/>
      <c r="E103" s="2382"/>
      <c r="F103" s="49" t="s">
        <v>621</v>
      </c>
      <c r="G103" s="50"/>
      <c r="H103" s="2382"/>
      <c r="I103" s="2476"/>
      <c r="J103" s="2429"/>
      <c r="K103" s="2432"/>
      <c r="L103" s="2429"/>
      <c r="M103" s="2432"/>
      <c r="N103" s="2429"/>
      <c r="O103" s="2432"/>
      <c r="P103" s="2469"/>
      <c r="Q103" s="2470"/>
      <c r="R103" s="2369"/>
      <c r="S103" s="2489"/>
      <c r="T103" s="2363"/>
      <c r="U103" s="2360"/>
      <c r="V103" s="2360"/>
      <c r="W103" s="2360"/>
      <c r="X103" s="2360"/>
      <c r="Y103" s="2360"/>
      <c r="Z103" s="2360"/>
      <c r="AA103" s="2360"/>
      <c r="AB103" s="2360"/>
      <c r="AC103" s="2366"/>
      <c r="AD103" s="2458"/>
      <c r="AE103" s="51" t="s">
        <v>731</v>
      </c>
      <c r="AG103" s="2357"/>
      <c r="AH103" s="11"/>
      <c r="AI103" s="11"/>
    </row>
    <row r="104" spans="1:35" s="13" customFormat="1">
      <c r="A104" s="2355">
        <v>34</v>
      </c>
      <c r="B104" s="2376"/>
      <c r="C104" s="2376"/>
      <c r="D104" s="2379"/>
      <c r="E104" s="2380"/>
      <c r="F104" s="43" t="s">
        <v>619</v>
      </c>
      <c r="G104" s="44"/>
      <c r="H104" s="2380"/>
      <c r="I104" s="2490" t="s">
        <v>502</v>
      </c>
      <c r="J104" s="2454"/>
      <c r="K104" s="2455" t="s">
        <v>255</v>
      </c>
      <c r="L104" s="2454"/>
      <c r="M104" s="2455" t="s">
        <v>500</v>
      </c>
      <c r="N104" s="2427"/>
      <c r="O104" s="2430" t="s">
        <v>580</v>
      </c>
      <c r="P104" s="2472" t="s">
        <v>172</v>
      </c>
      <c r="Q104" s="2473"/>
      <c r="R104" s="2367"/>
      <c r="S104" s="2491" t="s">
        <v>400</v>
      </c>
      <c r="T104" s="2361"/>
      <c r="U104" s="2358"/>
      <c r="V104" s="2358"/>
      <c r="W104" s="2358"/>
      <c r="X104" s="2358"/>
      <c r="Y104" s="2358"/>
      <c r="Z104" s="2358"/>
      <c r="AA104" s="2358"/>
      <c r="AB104" s="2358"/>
      <c r="AC104" s="2364"/>
      <c r="AD104" s="2456"/>
      <c r="AE104" s="45" t="s">
        <v>730</v>
      </c>
      <c r="AG104" s="2355" t="str">
        <f t="shared" ref="AG104" si="31">IF(ISERROR(VLOOKUP(C104,$AH$6:$AI$27,2,0))=TRUE,"",VLOOKUP(C104,$AH$6:$AI$27,2,0))</f>
        <v/>
      </c>
      <c r="AH104" s="11"/>
      <c r="AI104" s="11"/>
    </row>
    <row r="105" spans="1:35" s="13" customFormat="1">
      <c r="A105" s="2356"/>
      <c r="B105" s="2377"/>
      <c r="C105" s="2377"/>
      <c r="D105" s="2377"/>
      <c r="E105" s="2381"/>
      <c r="F105" s="46" t="s">
        <v>620</v>
      </c>
      <c r="G105" s="47"/>
      <c r="H105" s="2381"/>
      <c r="I105" s="2475"/>
      <c r="J105" s="2428"/>
      <c r="K105" s="2431"/>
      <c r="L105" s="2428"/>
      <c r="M105" s="2431"/>
      <c r="N105" s="2428"/>
      <c r="O105" s="2431"/>
      <c r="P105" s="2467"/>
      <c r="Q105" s="2468"/>
      <c r="R105" s="2368"/>
      <c r="S105" s="2488"/>
      <c r="T105" s="2362"/>
      <c r="U105" s="2359"/>
      <c r="V105" s="2359"/>
      <c r="W105" s="2359"/>
      <c r="X105" s="2359"/>
      <c r="Y105" s="2359"/>
      <c r="Z105" s="2359"/>
      <c r="AA105" s="2359"/>
      <c r="AB105" s="2359"/>
      <c r="AC105" s="2365"/>
      <c r="AD105" s="2457"/>
      <c r="AE105" s="48" t="s">
        <v>727</v>
      </c>
      <c r="AG105" s="2356"/>
      <c r="AH105" s="11"/>
      <c r="AI105" s="11"/>
    </row>
    <row r="106" spans="1:35" s="13" customFormat="1">
      <c r="A106" s="2357"/>
      <c r="B106" s="2378"/>
      <c r="C106" s="2378"/>
      <c r="D106" s="2378"/>
      <c r="E106" s="2382"/>
      <c r="F106" s="49" t="s">
        <v>621</v>
      </c>
      <c r="G106" s="50"/>
      <c r="H106" s="2382"/>
      <c r="I106" s="2476"/>
      <c r="J106" s="2429"/>
      <c r="K106" s="2432"/>
      <c r="L106" s="2429"/>
      <c r="M106" s="2432"/>
      <c r="N106" s="2429"/>
      <c r="O106" s="2432"/>
      <c r="P106" s="2469"/>
      <c r="Q106" s="2470"/>
      <c r="R106" s="2369"/>
      <c r="S106" s="2489"/>
      <c r="T106" s="2363"/>
      <c r="U106" s="2360"/>
      <c r="V106" s="2360"/>
      <c r="W106" s="2360"/>
      <c r="X106" s="2360"/>
      <c r="Y106" s="2360"/>
      <c r="Z106" s="2360"/>
      <c r="AA106" s="2360"/>
      <c r="AB106" s="2360"/>
      <c r="AC106" s="2366"/>
      <c r="AD106" s="2458"/>
      <c r="AE106" s="51" t="s">
        <v>731</v>
      </c>
      <c r="AG106" s="2357"/>
      <c r="AH106" s="11"/>
      <c r="AI106" s="11"/>
    </row>
    <row r="107" spans="1:35" s="13" customFormat="1">
      <c r="A107" s="2355">
        <v>35</v>
      </c>
      <c r="B107" s="2376"/>
      <c r="C107" s="2376"/>
      <c r="D107" s="2379"/>
      <c r="E107" s="2380"/>
      <c r="F107" s="43" t="s">
        <v>619</v>
      </c>
      <c r="G107" s="44"/>
      <c r="H107" s="2380"/>
      <c r="I107" s="2490" t="s">
        <v>502</v>
      </c>
      <c r="J107" s="2454"/>
      <c r="K107" s="2455" t="s">
        <v>255</v>
      </c>
      <c r="L107" s="2454"/>
      <c r="M107" s="2455" t="s">
        <v>500</v>
      </c>
      <c r="N107" s="2427"/>
      <c r="O107" s="2430" t="s">
        <v>580</v>
      </c>
      <c r="P107" s="2472" t="s">
        <v>172</v>
      </c>
      <c r="Q107" s="2473"/>
      <c r="R107" s="2367"/>
      <c r="S107" s="2491" t="s">
        <v>400</v>
      </c>
      <c r="T107" s="2361"/>
      <c r="U107" s="2358"/>
      <c r="V107" s="2358"/>
      <c r="W107" s="2358"/>
      <c r="X107" s="2358"/>
      <c r="Y107" s="2358"/>
      <c r="Z107" s="2358"/>
      <c r="AA107" s="2358"/>
      <c r="AB107" s="2358"/>
      <c r="AC107" s="2364"/>
      <c r="AD107" s="2456"/>
      <c r="AE107" s="45" t="s">
        <v>730</v>
      </c>
      <c r="AG107" s="2355" t="str">
        <f t="shared" ref="AG107" si="32">IF(ISERROR(VLOOKUP(C107,$AH$6:$AI$27,2,0))=TRUE,"",VLOOKUP(C107,$AH$6:$AI$27,2,0))</f>
        <v/>
      </c>
      <c r="AH107" s="11"/>
      <c r="AI107" s="11"/>
    </row>
    <row r="108" spans="1:35" s="13" customFormat="1">
      <c r="A108" s="2356"/>
      <c r="B108" s="2377"/>
      <c r="C108" s="2377"/>
      <c r="D108" s="2377"/>
      <c r="E108" s="2381"/>
      <c r="F108" s="46" t="s">
        <v>620</v>
      </c>
      <c r="G108" s="47"/>
      <c r="H108" s="2381"/>
      <c r="I108" s="2475"/>
      <c r="J108" s="2428"/>
      <c r="K108" s="2431"/>
      <c r="L108" s="2428"/>
      <c r="M108" s="2431"/>
      <c r="N108" s="2428"/>
      <c r="O108" s="2431"/>
      <c r="P108" s="2467"/>
      <c r="Q108" s="2468"/>
      <c r="R108" s="2368"/>
      <c r="S108" s="2488"/>
      <c r="T108" s="2362"/>
      <c r="U108" s="2359"/>
      <c r="V108" s="2359"/>
      <c r="W108" s="2359"/>
      <c r="X108" s="2359"/>
      <c r="Y108" s="2359"/>
      <c r="Z108" s="2359"/>
      <c r="AA108" s="2359"/>
      <c r="AB108" s="2359"/>
      <c r="AC108" s="2365"/>
      <c r="AD108" s="2457"/>
      <c r="AE108" s="48" t="s">
        <v>727</v>
      </c>
      <c r="AG108" s="2356"/>
      <c r="AH108" s="11"/>
      <c r="AI108" s="11"/>
    </row>
    <row r="109" spans="1:35" s="13" customFormat="1">
      <c r="A109" s="2357"/>
      <c r="B109" s="2378"/>
      <c r="C109" s="2378"/>
      <c r="D109" s="2378"/>
      <c r="E109" s="2382"/>
      <c r="F109" s="49" t="s">
        <v>621</v>
      </c>
      <c r="G109" s="50"/>
      <c r="H109" s="2382"/>
      <c r="I109" s="2476"/>
      <c r="J109" s="2429"/>
      <c r="K109" s="2432"/>
      <c r="L109" s="2429"/>
      <c r="M109" s="2432"/>
      <c r="N109" s="2429"/>
      <c r="O109" s="2432"/>
      <c r="P109" s="2469"/>
      <c r="Q109" s="2470"/>
      <c r="R109" s="2369"/>
      <c r="S109" s="2489"/>
      <c r="T109" s="2363"/>
      <c r="U109" s="2360"/>
      <c r="V109" s="2360"/>
      <c r="W109" s="2360"/>
      <c r="X109" s="2360"/>
      <c r="Y109" s="2360"/>
      <c r="Z109" s="2360"/>
      <c r="AA109" s="2360"/>
      <c r="AB109" s="2360"/>
      <c r="AC109" s="2366"/>
      <c r="AD109" s="2458"/>
      <c r="AE109" s="51" t="s">
        <v>731</v>
      </c>
      <c r="AG109" s="2357"/>
      <c r="AH109" s="11"/>
      <c r="AI109" s="11"/>
    </row>
    <row r="110" spans="1:35" s="13" customFormat="1">
      <c r="A110" s="2355">
        <v>36</v>
      </c>
      <c r="B110" s="2376"/>
      <c r="C110" s="2376"/>
      <c r="D110" s="2379"/>
      <c r="E110" s="2380"/>
      <c r="F110" s="43" t="s">
        <v>619</v>
      </c>
      <c r="G110" s="44"/>
      <c r="H110" s="2380"/>
      <c r="I110" s="2490" t="s">
        <v>502</v>
      </c>
      <c r="J110" s="2454"/>
      <c r="K110" s="2455" t="s">
        <v>255</v>
      </c>
      <c r="L110" s="2454"/>
      <c r="M110" s="2455" t="s">
        <v>500</v>
      </c>
      <c r="N110" s="2427"/>
      <c r="O110" s="2430" t="s">
        <v>580</v>
      </c>
      <c r="P110" s="2472" t="s">
        <v>172</v>
      </c>
      <c r="Q110" s="2473"/>
      <c r="R110" s="2367"/>
      <c r="S110" s="2491" t="s">
        <v>400</v>
      </c>
      <c r="T110" s="2361"/>
      <c r="U110" s="2358"/>
      <c r="V110" s="2358"/>
      <c r="W110" s="2358"/>
      <c r="X110" s="2358"/>
      <c r="Y110" s="2358"/>
      <c r="Z110" s="2358"/>
      <c r="AA110" s="2358"/>
      <c r="AB110" s="2358"/>
      <c r="AC110" s="2364"/>
      <c r="AD110" s="2456"/>
      <c r="AE110" s="45" t="s">
        <v>730</v>
      </c>
      <c r="AG110" s="2355" t="str">
        <f t="shared" ref="AG110" si="33">IF(ISERROR(VLOOKUP(C110,$AH$6:$AI$27,2,0))=TRUE,"",VLOOKUP(C110,$AH$6:$AI$27,2,0))</f>
        <v/>
      </c>
      <c r="AH110" s="11"/>
      <c r="AI110" s="11"/>
    </row>
    <row r="111" spans="1:35" s="13" customFormat="1">
      <c r="A111" s="2356"/>
      <c r="B111" s="2377"/>
      <c r="C111" s="2377"/>
      <c r="D111" s="2377"/>
      <c r="E111" s="2381"/>
      <c r="F111" s="46" t="s">
        <v>620</v>
      </c>
      <c r="G111" s="47"/>
      <c r="H111" s="2381"/>
      <c r="I111" s="2475"/>
      <c r="J111" s="2428"/>
      <c r="K111" s="2431"/>
      <c r="L111" s="2428"/>
      <c r="M111" s="2431"/>
      <c r="N111" s="2428"/>
      <c r="O111" s="2431"/>
      <c r="P111" s="2467"/>
      <c r="Q111" s="2468"/>
      <c r="R111" s="2368"/>
      <c r="S111" s="2488"/>
      <c r="T111" s="2362"/>
      <c r="U111" s="2359"/>
      <c r="V111" s="2359"/>
      <c r="W111" s="2359"/>
      <c r="X111" s="2359"/>
      <c r="Y111" s="2359"/>
      <c r="Z111" s="2359"/>
      <c r="AA111" s="2359"/>
      <c r="AB111" s="2359"/>
      <c r="AC111" s="2365"/>
      <c r="AD111" s="2457"/>
      <c r="AE111" s="48" t="s">
        <v>727</v>
      </c>
      <c r="AG111" s="2356"/>
      <c r="AH111" s="11"/>
      <c r="AI111" s="11"/>
    </row>
    <row r="112" spans="1:35" s="13" customFormat="1">
      <c r="A112" s="2357"/>
      <c r="B112" s="2378"/>
      <c r="C112" s="2378"/>
      <c r="D112" s="2378"/>
      <c r="E112" s="2382"/>
      <c r="F112" s="49" t="s">
        <v>621</v>
      </c>
      <c r="G112" s="50"/>
      <c r="H112" s="2382"/>
      <c r="I112" s="2476"/>
      <c r="J112" s="2429"/>
      <c r="K112" s="2432"/>
      <c r="L112" s="2429"/>
      <c r="M112" s="2432"/>
      <c r="N112" s="2429"/>
      <c r="O112" s="2432"/>
      <c r="P112" s="2469"/>
      <c r="Q112" s="2470"/>
      <c r="R112" s="2369"/>
      <c r="S112" s="2489"/>
      <c r="T112" s="2363"/>
      <c r="U112" s="2360"/>
      <c r="V112" s="2360"/>
      <c r="W112" s="2360"/>
      <c r="X112" s="2360"/>
      <c r="Y112" s="2360"/>
      <c r="Z112" s="2360"/>
      <c r="AA112" s="2360"/>
      <c r="AB112" s="2360"/>
      <c r="AC112" s="2366"/>
      <c r="AD112" s="2458"/>
      <c r="AE112" s="51" t="s">
        <v>731</v>
      </c>
      <c r="AG112" s="2357"/>
      <c r="AH112" s="11"/>
      <c r="AI112" s="11"/>
    </row>
    <row r="113" spans="1:35" s="13" customFormat="1">
      <c r="A113" s="2355">
        <v>37</v>
      </c>
      <c r="B113" s="2376"/>
      <c r="C113" s="2376"/>
      <c r="D113" s="2379"/>
      <c r="E113" s="2380"/>
      <c r="F113" s="43" t="s">
        <v>619</v>
      </c>
      <c r="G113" s="44"/>
      <c r="H113" s="2380"/>
      <c r="I113" s="2490" t="s">
        <v>502</v>
      </c>
      <c r="J113" s="2454"/>
      <c r="K113" s="2455" t="s">
        <v>255</v>
      </c>
      <c r="L113" s="2454"/>
      <c r="M113" s="2455" t="s">
        <v>500</v>
      </c>
      <c r="N113" s="2427"/>
      <c r="O113" s="2430" t="s">
        <v>580</v>
      </c>
      <c r="P113" s="2472" t="s">
        <v>172</v>
      </c>
      <c r="Q113" s="2473"/>
      <c r="R113" s="2367"/>
      <c r="S113" s="2491" t="s">
        <v>400</v>
      </c>
      <c r="T113" s="2361"/>
      <c r="U113" s="2358"/>
      <c r="V113" s="2358"/>
      <c r="W113" s="2358"/>
      <c r="X113" s="2358"/>
      <c r="Y113" s="2358"/>
      <c r="Z113" s="2358"/>
      <c r="AA113" s="2358"/>
      <c r="AB113" s="2358"/>
      <c r="AC113" s="2364"/>
      <c r="AD113" s="2456"/>
      <c r="AE113" s="45" t="s">
        <v>730</v>
      </c>
      <c r="AG113" s="2355" t="str">
        <f t="shared" ref="AG113" si="34">IF(ISERROR(VLOOKUP(C113,$AH$6:$AI$27,2,0))=TRUE,"",VLOOKUP(C113,$AH$6:$AI$27,2,0))</f>
        <v/>
      </c>
      <c r="AH113" s="11"/>
      <c r="AI113" s="11"/>
    </row>
    <row r="114" spans="1:35" s="13" customFormat="1">
      <c r="A114" s="2356"/>
      <c r="B114" s="2377"/>
      <c r="C114" s="2377"/>
      <c r="D114" s="2377"/>
      <c r="E114" s="2381"/>
      <c r="F114" s="46" t="s">
        <v>620</v>
      </c>
      <c r="G114" s="47"/>
      <c r="H114" s="2381"/>
      <c r="I114" s="2475"/>
      <c r="J114" s="2428"/>
      <c r="K114" s="2431"/>
      <c r="L114" s="2428"/>
      <c r="M114" s="2431"/>
      <c r="N114" s="2428"/>
      <c r="O114" s="2431"/>
      <c r="P114" s="2467"/>
      <c r="Q114" s="2468"/>
      <c r="R114" s="2368"/>
      <c r="S114" s="2488"/>
      <c r="T114" s="2362"/>
      <c r="U114" s="2359"/>
      <c r="V114" s="2359"/>
      <c r="W114" s="2359"/>
      <c r="X114" s="2359"/>
      <c r="Y114" s="2359"/>
      <c r="Z114" s="2359"/>
      <c r="AA114" s="2359"/>
      <c r="AB114" s="2359"/>
      <c r="AC114" s="2365"/>
      <c r="AD114" s="2457"/>
      <c r="AE114" s="48" t="s">
        <v>727</v>
      </c>
      <c r="AG114" s="2356"/>
      <c r="AH114" s="11"/>
      <c r="AI114" s="11"/>
    </row>
    <row r="115" spans="1:35" s="13" customFormat="1">
      <c r="A115" s="2357"/>
      <c r="B115" s="2378"/>
      <c r="C115" s="2378"/>
      <c r="D115" s="2378"/>
      <c r="E115" s="2382"/>
      <c r="F115" s="49" t="s">
        <v>621</v>
      </c>
      <c r="G115" s="50"/>
      <c r="H115" s="2382"/>
      <c r="I115" s="2476"/>
      <c r="J115" s="2429"/>
      <c r="K115" s="2432"/>
      <c r="L115" s="2429"/>
      <c r="M115" s="2432"/>
      <c r="N115" s="2429"/>
      <c r="O115" s="2432"/>
      <c r="P115" s="2469"/>
      <c r="Q115" s="2470"/>
      <c r="R115" s="2369"/>
      <c r="S115" s="2489"/>
      <c r="T115" s="2363"/>
      <c r="U115" s="2360"/>
      <c r="V115" s="2360"/>
      <c r="W115" s="2360"/>
      <c r="X115" s="2360"/>
      <c r="Y115" s="2360"/>
      <c r="Z115" s="2360"/>
      <c r="AA115" s="2360"/>
      <c r="AB115" s="2360"/>
      <c r="AC115" s="2366"/>
      <c r="AD115" s="2458"/>
      <c r="AE115" s="51" t="s">
        <v>731</v>
      </c>
      <c r="AG115" s="2357"/>
      <c r="AH115" s="11"/>
      <c r="AI115" s="11"/>
    </row>
    <row r="116" spans="1:35" s="13" customFormat="1">
      <c r="A116" s="2355">
        <v>38</v>
      </c>
      <c r="B116" s="2376"/>
      <c r="C116" s="2376"/>
      <c r="D116" s="2379"/>
      <c r="E116" s="2380"/>
      <c r="F116" s="43" t="s">
        <v>619</v>
      </c>
      <c r="G116" s="44"/>
      <c r="H116" s="2380"/>
      <c r="I116" s="2490" t="s">
        <v>502</v>
      </c>
      <c r="J116" s="2454"/>
      <c r="K116" s="2455" t="s">
        <v>255</v>
      </c>
      <c r="L116" s="2454"/>
      <c r="M116" s="2455" t="s">
        <v>500</v>
      </c>
      <c r="N116" s="2427"/>
      <c r="O116" s="2430" t="s">
        <v>580</v>
      </c>
      <c r="P116" s="2472" t="s">
        <v>172</v>
      </c>
      <c r="Q116" s="2473"/>
      <c r="R116" s="2367"/>
      <c r="S116" s="2491" t="s">
        <v>400</v>
      </c>
      <c r="T116" s="2361"/>
      <c r="U116" s="2358"/>
      <c r="V116" s="2358"/>
      <c r="W116" s="2358"/>
      <c r="X116" s="2358"/>
      <c r="Y116" s="2358"/>
      <c r="Z116" s="2358"/>
      <c r="AA116" s="2358"/>
      <c r="AB116" s="2358"/>
      <c r="AC116" s="2364"/>
      <c r="AD116" s="2456"/>
      <c r="AE116" s="45" t="s">
        <v>730</v>
      </c>
      <c r="AG116" s="2355" t="str">
        <f t="shared" ref="AG116" si="35">IF(ISERROR(VLOOKUP(C116,$AH$6:$AI$27,2,0))=TRUE,"",VLOOKUP(C116,$AH$6:$AI$27,2,0))</f>
        <v/>
      </c>
      <c r="AH116" s="11"/>
      <c r="AI116" s="11"/>
    </row>
    <row r="117" spans="1:35" s="13" customFormat="1">
      <c r="A117" s="2356"/>
      <c r="B117" s="2377"/>
      <c r="C117" s="2377"/>
      <c r="D117" s="2377"/>
      <c r="E117" s="2381"/>
      <c r="F117" s="46" t="s">
        <v>620</v>
      </c>
      <c r="G117" s="47"/>
      <c r="H117" s="2381"/>
      <c r="I117" s="2475"/>
      <c r="J117" s="2428"/>
      <c r="K117" s="2431"/>
      <c r="L117" s="2428"/>
      <c r="M117" s="2431"/>
      <c r="N117" s="2428"/>
      <c r="O117" s="2431"/>
      <c r="P117" s="2467"/>
      <c r="Q117" s="2468"/>
      <c r="R117" s="2368"/>
      <c r="S117" s="2488"/>
      <c r="T117" s="2362"/>
      <c r="U117" s="2359"/>
      <c r="V117" s="2359"/>
      <c r="W117" s="2359"/>
      <c r="X117" s="2359"/>
      <c r="Y117" s="2359"/>
      <c r="Z117" s="2359"/>
      <c r="AA117" s="2359"/>
      <c r="AB117" s="2359"/>
      <c r="AC117" s="2365"/>
      <c r="AD117" s="2457"/>
      <c r="AE117" s="48" t="s">
        <v>727</v>
      </c>
      <c r="AG117" s="2356"/>
      <c r="AH117" s="11"/>
      <c r="AI117" s="11"/>
    </row>
    <row r="118" spans="1:35" s="13" customFormat="1">
      <c r="A118" s="2357"/>
      <c r="B118" s="2378"/>
      <c r="C118" s="2378"/>
      <c r="D118" s="2378"/>
      <c r="E118" s="2382"/>
      <c r="F118" s="49" t="s">
        <v>621</v>
      </c>
      <c r="G118" s="50"/>
      <c r="H118" s="2382"/>
      <c r="I118" s="2476"/>
      <c r="J118" s="2429"/>
      <c r="K118" s="2432"/>
      <c r="L118" s="2429"/>
      <c r="M118" s="2432"/>
      <c r="N118" s="2429"/>
      <c r="O118" s="2432"/>
      <c r="P118" s="2469"/>
      <c r="Q118" s="2470"/>
      <c r="R118" s="2369"/>
      <c r="S118" s="2489"/>
      <c r="T118" s="2363"/>
      <c r="U118" s="2360"/>
      <c r="V118" s="2360"/>
      <c r="W118" s="2360"/>
      <c r="X118" s="2360"/>
      <c r="Y118" s="2360"/>
      <c r="Z118" s="2360"/>
      <c r="AA118" s="2360"/>
      <c r="AB118" s="2360"/>
      <c r="AC118" s="2366"/>
      <c r="AD118" s="2458"/>
      <c r="AE118" s="51" t="s">
        <v>731</v>
      </c>
      <c r="AG118" s="2357"/>
      <c r="AH118" s="11"/>
      <c r="AI118" s="11"/>
    </row>
    <row r="119" spans="1:35" s="13" customFormat="1">
      <c r="A119" s="2355">
        <v>39</v>
      </c>
      <c r="B119" s="2376"/>
      <c r="C119" s="2376"/>
      <c r="D119" s="2379"/>
      <c r="E119" s="2380"/>
      <c r="F119" s="43" t="s">
        <v>619</v>
      </c>
      <c r="G119" s="44"/>
      <c r="H119" s="2380"/>
      <c r="I119" s="2490" t="s">
        <v>502</v>
      </c>
      <c r="J119" s="2454"/>
      <c r="K119" s="2455" t="s">
        <v>255</v>
      </c>
      <c r="L119" s="2454"/>
      <c r="M119" s="2455" t="s">
        <v>500</v>
      </c>
      <c r="N119" s="2427"/>
      <c r="O119" s="2430" t="s">
        <v>580</v>
      </c>
      <c r="P119" s="2472" t="s">
        <v>172</v>
      </c>
      <c r="Q119" s="2473"/>
      <c r="R119" s="2367"/>
      <c r="S119" s="2491" t="s">
        <v>400</v>
      </c>
      <c r="T119" s="2361"/>
      <c r="U119" s="2358"/>
      <c r="V119" s="2358"/>
      <c r="W119" s="2358"/>
      <c r="X119" s="2358"/>
      <c r="Y119" s="2358"/>
      <c r="Z119" s="2358"/>
      <c r="AA119" s="2358"/>
      <c r="AB119" s="2358"/>
      <c r="AC119" s="2364"/>
      <c r="AD119" s="2456"/>
      <c r="AE119" s="45" t="s">
        <v>730</v>
      </c>
      <c r="AG119" s="2355" t="str">
        <f t="shared" ref="AG119" si="36">IF(ISERROR(VLOOKUP(C119,$AH$6:$AI$27,2,0))=TRUE,"",VLOOKUP(C119,$AH$6:$AI$27,2,0))</f>
        <v/>
      </c>
      <c r="AH119" s="11"/>
      <c r="AI119" s="11"/>
    </row>
    <row r="120" spans="1:35" s="13" customFormat="1">
      <c r="A120" s="2356"/>
      <c r="B120" s="2377"/>
      <c r="C120" s="2377"/>
      <c r="D120" s="2377"/>
      <c r="E120" s="2381"/>
      <c r="F120" s="46" t="s">
        <v>620</v>
      </c>
      <c r="G120" s="47"/>
      <c r="H120" s="2381"/>
      <c r="I120" s="2475"/>
      <c r="J120" s="2428"/>
      <c r="K120" s="2431"/>
      <c r="L120" s="2428"/>
      <c r="M120" s="2431"/>
      <c r="N120" s="2428"/>
      <c r="O120" s="2431"/>
      <c r="P120" s="2467"/>
      <c r="Q120" s="2468"/>
      <c r="R120" s="2368"/>
      <c r="S120" s="2488"/>
      <c r="T120" s="2362"/>
      <c r="U120" s="2359"/>
      <c r="V120" s="2359"/>
      <c r="W120" s="2359"/>
      <c r="X120" s="2359"/>
      <c r="Y120" s="2359"/>
      <c r="Z120" s="2359"/>
      <c r="AA120" s="2359"/>
      <c r="AB120" s="2359"/>
      <c r="AC120" s="2365"/>
      <c r="AD120" s="2457"/>
      <c r="AE120" s="48" t="s">
        <v>727</v>
      </c>
      <c r="AG120" s="2356"/>
      <c r="AH120" s="11"/>
      <c r="AI120" s="11"/>
    </row>
    <row r="121" spans="1:35" s="13" customFormat="1">
      <c r="A121" s="2357"/>
      <c r="B121" s="2378"/>
      <c r="C121" s="2378"/>
      <c r="D121" s="2378"/>
      <c r="E121" s="2382"/>
      <c r="F121" s="49" t="s">
        <v>621</v>
      </c>
      <c r="G121" s="50"/>
      <c r="H121" s="2382"/>
      <c r="I121" s="2476"/>
      <c r="J121" s="2429"/>
      <c r="K121" s="2432"/>
      <c r="L121" s="2429"/>
      <c r="M121" s="2432"/>
      <c r="N121" s="2429"/>
      <c r="O121" s="2432"/>
      <c r="P121" s="2469"/>
      <c r="Q121" s="2470"/>
      <c r="R121" s="2369"/>
      <c r="S121" s="2489"/>
      <c r="T121" s="2363"/>
      <c r="U121" s="2360"/>
      <c r="V121" s="2360"/>
      <c r="W121" s="2360"/>
      <c r="X121" s="2360"/>
      <c r="Y121" s="2360"/>
      <c r="Z121" s="2360"/>
      <c r="AA121" s="2360"/>
      <c r="AB121" s="2360"/>
      <c r="AC121" s="2366"/>
      <c r="AD121" s="2458"/>
      <c r="AE121" s="51" t="s">
        <v>731</v>
      </c>
      <c r="AG121" s="2357"/>
      <c r="AH121" s="11"/>
      <c r="AI121" s="11"/>
    </row>
    <row r="122" spans="1:35" s="13" customFormat="1">
      <c r="A122" s="2355">
        <v>40</v>
      </c>
      <c r="B122" s="2376"/>
      <c r="C122" s="2376"/>
      <c r="D122" s="2379"/>
      <c r="E122" s="2380"/>
      <c r="F122" s="43" t="s">
        <v>619</v>
      </c>
      <c r="G122" s="44"/>
      <c r="H122" s="2380"/>
      <c r="I122" s="2490" t="s">
        <v>502</v>
      </c>
      <c r="J122" s="2454"/>
      <c r="K122" s="2455" t="s">
        <v>255</v>
      </c>
      <c r="L122" s="2454"/>
      <c r="M122" s="2455" t="s">
        <v>500</v>
      </c>
      <c r="N122" s="2427"/>
      <c r="O122" s="2430" t="s">
        <v>580</v>
      </c>
      <c r="P122" s="2472" t="s">
        <v>172</v>
      </c>
      <c r="Q122" s="2473"/>
      <c r="R122" s="2367"/>
      <c r="S122" s="2491" t="s">
        <v>400</v>
      </c>
      <c r="T122" s="2361"/>
      <c r="U122" s="2358"/>
      <c r="V122" s="2358"/>
      <c r="W122" s="2358"/>
      <c r="X122" s="2358"/>
      <c r="Y122" s="2358"/>
      <c r="Z122" s="2358"/>
      <c r="AA122" s="2358"/>
      <c r="AB122" s="2358"/>
      <c r="AC122" s="2364"/>
      <c r="AD122" s="2456"/>
      <c r="AE122" s="45" t="s">
        <v>730</v>
      </c>
      <c r="AG122" s="2355" t="str">
        <f t="shared" ref="AG122" si="37">IF(ISERROR(VLOOKUP(C122,$AH$6:$AI$27,2,0))=TRUE,"",VLOOKUP(C122,$AH$6:$AI$27,2,0))</f>
        <v/>
      </c>
      <c r="AH122" s="11"/>
      <c r="AI122" s="11"/>
    </row>
    <row r="123" spans="1:35" s="13" customFormat="1">
      <c r="A123" s="2356"/>
      <c r="B123" s="2377"/>
      <c r="C123" s="2377"/>
      <c r="D123" s="2377"/>
      <c r="E123" s="2381"/>
      <c r="F123" s="46" t="s">
        <v>620</v>
      </c>
      <c r="G123" s="47"/>
      <c r="H123" s="2381"/>
      <c r="I123" s="2475"/>
      <c r="J123" s="2428"/>
      <c r="K123" s="2431"/>
      <c r="L123" s="2428"/>
      <c r="M123" s="2431"/>
      <c r="N123" s="2428"/>
      <c r="O123" s="2431"/>
      <c r="P123" s="2467"/>
      <c r="Q123" s="2468"/>
      <c r="R123" s="2368"/>
      <c r="S123" s="2488"/>
      <c r="T123" s="2362"/>
      <c r="U123" s="2359"/>
      <c r="V123" s="2359"/>
      <c r="W123" s="2359"/>
      <c r="X123" s="2359"/>
      <c r="Y123" s="2359"/>
      <c r="Z123" s="2359"/>
      <c r="AA123" s="2359"/>
      <c r="AB123" s="2359"/>
      <c r="AC123" s="2365"/>
      <c r="AD123" s="2457"/>
      <c r="AE123" s="48" t="s">
        <v>727</v>
      </c>
      <c r="AG123" s="2356"/>
      <c r="AH123" s="11"/>
      <c r="AI123" s="11"/>
    </row>
    <row r="124" spans="1:35" s="13" customFormat="1">
      <c r="A124" s="2357"/>
      <c r="B124" s="2378"/>
      <c r="C124" s="2378"/>
      <c r="D124" s="2378"/>
      <c r="E124" s="2382"/>
      <c r="F124" s="49" t="s">
        <v>621</v>
      </c>
      <c r="G124" s="50"/>
      <c r="H124" s="2382"/>
      <c r="I124" s="2476"/>
      <c r="J124" s="2429"/>
      <c r="K124" s="2432"/>
      <c r="L124" s="2429"/>
      <c r="M124" s="2432"/>
      <c r="N124" s="2429"/>
      <c r="O124" s="2432"/>
      <c r="P124" s="2469"/>
      <c r="Q124" s="2470"/>
      <c r="R124" s="2369"/>
      <c r="S124" s="2489"/>
      <c r="T124" s="2363"/>
      <c r="U124" s="2360"/>
      <c r="V124" s="2360"/>
      <c r="W124" s="2360"/>
      <c r="X124" s="2360"/>
      <c r="Y124" s="2360"/>
      <c r="Z124" s="2360"/>
      <c r="AA124" s="2360"/>
      <c r="AB124" s="2360"/>
      <c r="AC124" s="2366"/>
      <c r="AD124" s="2458"/>
      <c r="AE124" s="51" t="s">
        <v>731</v>
      </c>
      <c r="AG124" s="2357"/>
      <c r="AH124" s="11"/>
      <c r="AI124" s="11"/>
    </row>
    <row r="125" spans="1:35" s="13" customFormat="1">
      <c r="A125" s="2355">
        <v>41</v>
      </c>
      <c r="B125" s="2376"/>
      <c r="C125" s="2376"/>
      <c r="D125" s="2379"/>
      <c r="E125" s="2380"/>
      <c r="F125" s="43" t="s">
        <v>619</v>
      </c>
      <c r="G125" s="44"/>
      <c r="H125" s="2380"/>
      <c r="I125" s="2490" t="s">
        <v>502</v>
      </c>
      <c r="J125" s="2454"/>
      <c r="K125" s="2455" t="s">
        <v>255</v>
      </c>
      <c r="L125" s="2454"/>
      <c r="M125" s="2455" t="s">
        <v>500</v>
      </c>
      <c r="N125" s="2427"/>
      <c r="O125" s="2430" t="s">
        <v>580</v>
      </c>
      <c r="P125" s="2472" t="s">
        <v>172</v>
      </c>
      <c r="Q125" s="2473"/>
      <c r="R125" s="2367"/>
      <c r="S125" s="2491" t="s">
        <v>400</v>
      </c>
      <c r="T125" s="2361"/>
      <c r="U125" s="2358"/>
      <c r="V125" s="2358"/>
      <c r="W125" s="2358"/>
      <c r="X125" s="2358"/>
      <c r="Y125" s="2358"/>
      <c r="Z125" s="2358"/>
      <c r="AA125" s="2358"/>
      <c r="AB125" s="2358"/>
      <c r="AC125" s="2364"/>
      <c r="AD125" s="2456"/>
      <c r="AE125" s="45" t="s">
        <v>730</v>
      </c>
      <c r="AG125" s="2355" t="str">
        <f t="shared" ref="AG125" si="38">IF(ISERROR(VLOOKUP(C125,$AH$6:$AI$27,2,0))=TRUE,"",VLOOKUP(C125,$AH$6:$AI$27,2,0))</f>
        <v/>
      </c>
      <c r="AH125" s="11"/>
      <c r="AI125" s="11"/>
    </row>
    <row r="126" spans="1:35" s="13" customFormat="1">
      <c r="A126" s="2356"/>
      <c r="B126" s="2377"/>
      <c r="C126" s="2377"/>
      <c r="D126" s="2377"/>
      <c r="E126" s="2381"/>
      <c r="F126" s="46" t="s">
        <v>620</v>
      </c>
      <c r="G126" s="47"/>
      <c r="H126" s="2381"/>
      <c r="I126" s="2475"/>
      <c r="J126" s="2428"/>
      <c r="K126" s="2431"/>
      <c r="L126" s="2428"/>
      <c r="M126" s="2431"/>
      <c r="N126" s="2428"/>
      <c r="O126" s="2431"/>
      <c r="P126" s="2467"/>
      <c r="Q126" s="2468"/>
      <c r="R126" s="2368"/>
      <c r="S126" s="2488"/>
      <c r="T126" s="2362"/>
      <c r="U126" s="2359"/>
      <c r="V126" s="2359"/>
      <c r="W126" s="2359"/>
      <c r="X126" s="2359"/>
      <c r="Y126" s="2359"/>
      <c r="Z126" s="2359"/>
      <c r="AA126" s="2359"/>
      <c r="AB126" s="2359"/>
      <c r="AC126" s="2365"/>
      <c r="AD126" s="2457"/>
      <c r="AE126" s="48" t="s">
        <v>727</v>
      </c>
      <c r="AG126" s="2356"/>
      <c r="AH126" s="11"/>
      <c r="AI126" s="11"/>
    </row>
    <row r="127" spans="1:35" s="13" customFormat="1">
      <c r="A127" s="2357"/>
      <c r="B127" s="2378"/>
      <c r="C127" s="2378"/>
      <c r="D127" s="2378"/>
      <c r="E127" s="2382"/>
      <c r="F127" s="49" t="s">
        <v>621</v>
      </c>
      <c r="G127" s="50"/>
      <c r="H127" s="2382"/>
      <c r="I127" s="2476"/>
      <c r="J127" s="2429"/>
      <c r="K127" s="2432"/>
      <c r="L127" s="2429"/>
      <c r="M127" s="2432"/>
      <c r="N127" s="2429"/>
      <c r="O127" s="2432"/>
      <c r="P127" s="2469"/>
      <c r="Q127" s="2470"/>
      <c r="R127" s="2369"/>
      <c r="S127" s="2489"/>
      <c r="T127" s="2363"/>
      <c r="U127" s="2360"/>
      <c r="V127" s="2360"/>
      <c r="W127" s="2360"/>
      <c r="X127" s="2360"/>
      <c r="Y127" s="2360"/>
      <c r="Z127" s="2360"/>
      <c r="AA127" s="2360"/>
      <c r="AB127" s="2360"/>
      <c r="AC127" s="2366"/>
      <c r="AD127" s="2458"/>
      <c r="AE127" s="51" t="s">
        <v>731</v>
      </c>
      <c r="AG127" s="2357"/>
      <c r="AH127" s="11"/>
      <c r="AI127" s="11"/>
    </row>
    <row r="128" spans="1:35" s="13" customFormat="1">
      <c r="A128" s="2355">
        <v>42</v>
      </c>
      <c r="B128" s="2376"/>
      <c r="C128" s="2376"/>
      <c r="D128" s="2379"/>
      <c r="E128" s="2380"/>
      <c r="F128" s="43" t="s">
        <v>619</v>
      </c>
      <c r="G128" s="44"/>
      <c r="H128" s="2380"/>
      <c r="I128" s="2490" t="s">
        <v>502</v>
      </c>
      <c r="J128" s="2454"/>
      <c r="K128" s="2455" t="s">
        <v>255</v>
      </c>
      <c r="L128" s="2454"/>
      <c r="M128" s="2455" t="s">
        <v>500</v>
      </c>
      <c r="N128" s="2427"/>
      <c r="O128" s="2430" t="s">
        <v>580</v>
      </c>
      <c r="P128" s="2472" t="s">
        <v>172</v>
      </c>
      <c r="Q128" s="2473"/>
      <c r="R128" s="2367"/>
      <c r="S128" s="2491" t="s">
        <v>400</v>
      </c>
      <c r="T128" s="2361"/>
      <c r="U128" s="2358"/>
      <c r="V128" s="2358"/>
      <c r="W128" s="2358"/>
      <c r="X128" s="2358"/>
      <c r="Y128" s="2358"/>
      <c r="Z128" s="2358"/>
      <c r="AA128" s="2358"/>
      <c r="AB128" s="2358"/>
      <c r="AC128" s="2364"/>
      <c r="AD128" s="2456"/>
      <c r="AE128" s="45" t="s">
        <v>730</v>
      </c>
      <c r="AG128" s="2355" t="str">
        <f t="shared" ref="AG128" si="39">IF(ISERROR(VLOOKUP(C128,$AH$6:$AI$27,2,0))=TRUE,"",VLOOKUP(C128,$AH$6:$AI$27,2,0))</f>
        <v/>
      </c>
      <c r="AH128" s="11"/>
      <c r="AI128" s="11"/>
    </row>
    <row r="129" spans="1:35" s="13" customFormat="1">
      <c r="A129" s="2356"/>
      <c r="B129" s="2377"/>
      <c r="C129" s="2377"/>
      <c r="D129" s="2377"/>
      <c r="E129" s="2381"/>
      <c r="F129" s="46" t="s">
        <v>620</v>
      </c>
      <c r="G129" s="47"/>
      <c r="H129" s="2381"/>
      <c r="I129" s="2475"/>
      <c r="J129" s="2428"/>
      <c r="K129" s="2431"/>
      <c r="L129" s="2428"/>
      <c r="M129" s="2431"/>
      <c r="N129" s="2428"/>
      <c r="O129" s="2431"/>
      <c r="P129" s="2467"/>
      <c r="Q129" s="2468"/>
      <c r="R129" s="2368"/>
      <c r="S129" s="2488"/>
      <c r="T129" s="2362"/>
      <c r="U129" s="2359"/>
      <c r="V129" s="2359"/>
      <c r="W129" s="2359"/>
      <c r="X129" s="2359"/>
      <c r="Y129" s="2359"/>
      <c r="Z129" s="2359"/>
      <c r="AA129" s="2359"/>
      <c r="AB129" s="2359"/>
      <c r="AC129" s="2365"/>
      <c r="AD129" s="2457"/>
      <c r="AE129" s="48" t="s">
        <v>727</v>
      </c>
      <c r="AG129" s="2356"/>
      <c r="AH129" s="11"/>
      <c r="AI129" s="11"/>
    </row>
    <row r="130" spans="1:35" s="13" customFormat="1">
      <c r="A130" s="2357"/>
      <c r="B130" s="2378"/>
      <c r="C130" s="2378"/>
      <c r="D130" s="2378"/>
      <c r="E130" s="2382"/>
      <c r="F130" s="49" t="s">
        <v>621</v>
      </c>
      <c r="G130" s="50"/>
      <c r="H130" s="2382"/>
      <c r="I130" s="2476"/>
      <c r="J130" s="2429"/>
      <c r="K130" s="2432"/>
      <c r="L130" s="2429"/>
      <c r="M130" s="2432"/>
      <c r="N130" s="2429"/>
      <c r="O130" s="2432"/>
      <c r="P130" s="2469"/>
      <c r="Q130" s="2470"/>
      <c r="R130" s="2369"/>
      <c r="S130" s="2489"/>
      <c r="T130" s="2363"/>
      <c r="U130" s="2360"/>
      <c r="V130" s="2360"/>
      <c r="W130" s="2360"/>
      <c r="X130" s="2360"/>
      <c r="Y130" s="2360"/>
      <c r="Z130" s="2360"/>
      <c r="AA130" s="2360"/>
      <c r="AB130" s="2360"/>
      <c r="AC130" s="2366"/>
      <c r="AD130" s="2458"/>
      <c r="AE130" s="51" t="s">
        <v>731</v>
      </c>
      <c r="AG130" s="2357"/>
      <c r="AH130" s="11"/>
      <c r="AI130" s="11"/>
    </row>
    <row r="131" spans="1:35" s="13" customFormat="1">
      <c r="A131" s="2355">
        <v>43</v>
      </c>
      <c r="B131" s="2376"/>
      <c r="C131" s="2376"/>
      <c r="D131" s="2379"/>
      <c r="E131" s="2380"/>
      <c r="F131" s="43" t="s">
        <v>619</v>
      </c>
      <c r="G131" s="44"/>
      <c r="H131" s="2380"/>
      <c r="I131" s="2490" t="s">
        <v>502</v>
      </c>
      <c r="J131" s="2454"/>
      <c r="K131" s="2455" t="s">
        <v>255</v>
      </c>
      <c r="L131" s="2454"/>
      <c r="M131" s="2455" t="s">
        <v>500</v>
      </c>
      <c r="N131" s="2427"/>
      <c r="O131" s="2430" t="s">
        <v>580</v>
      </c>
      <c r="P131" s="2472" t="s">
        <v>172</v>
      </c>
      <c r="Q131" s="2473"/>
      <c r="R131" s="2367"/>
      <c r="S131" s="2491" t="s">
        <v>400</v>
      </c>
      <c r="T131" s="2361"/>
      <c r="U131" s="2358"/>
      <c r="V131" s="2358"/>
      <c r="W131" s="2358"/>
      <c r="X131" s="2358"/>
      <c r="Y131" s="2358"/>
      <c r="Z131" s="2358"/>
      <c r="AA131" s="2358"/>
      <c r="AB131" s="2358"/>
      <c r="AC131" s="2364"/>
      <c r="AD131" s="2456"/>
      <c r="AE131" s="45" t="s">
        <v>730</v>
      </c>
      <c r="AG131" s="2355" t="str">
        <f t="shared" ref="AG131" si="40">IF(ISERROR(VLOOKUP(C131,$AH$6:$AI$27,2,0))=TRUE,"",VLOOKUP(C131,$AH$6:$AI$27,2,0))</f>
        <v/>
      </c>
      <c r="AH131" s="11"/>
      <c r="AI131" s="11"/>
    </row>
    <row r="132" spans="1:35" s="13" customFormat="1">
      <c r="A132" s="2356"/>
      <c r="B132" s="2377"/>
      <c r="C132" s="2377"/>
      <c r="D132" s="2377"/>
      <c r="E132" s="2381"/>
      <c r="F132" s="46" t="s">
        <v>620</v>
      </c>
      <c r="G132" s="47"/>
      <c r="H132" s="2381"/>
      <c r="I132" s="2475"/>
      <c r="J132" s="2428"/>
      <c r="K132" s="2431"/>
      <c r="L132" s="2428"/>
      <c r="M132" s="2431"/>
      <c r="N132" s="2428"/>
      <c r="O132" s="2431"/>
      <c r="P132" s="2467"/>
      <c r="Q132" s="2468"/>
      <c r="R132" s="2368"/>
      <c r="S132" s="2488"/>
      <c r="T132" s="2362"/>
      <c r="U132" s="2359"/>
      <c r="V132" s="2359"/>
      <c r="W132" s="2359"/>
      <c r="X132" s="2359"/>
      <c r="Y132" s="2359"/>
      <c r="Z132" s="2359"/>
      <c r="AA132" s="2359"/>
      <c r="AB132" s="2359"/>
      <c r="AC132" s="2365"/>
      <c r="AD132" s="2457"/>
      <c r="AE132" s="48" t="s">
        <v>727</v>
      </c>
      <c r="AG132" s="2356"/>
      <c r="AH132" s="11"/>
      <c r="AI132" s="11"/>
    </row>
    <row r="133" spans="1:35" s="13" customFormat="1">
      <c r="A133" s="2357"/>
      <c r="B133" s="2378"/>
      <c r="C133" s="2378"/>
      <c r="D133" s="2378"/>
      <c r="E133" s="2382"/>
      <c r="F133" s="49" t="s">
        <v>621</v>
      </c>
      <c r="G133" s="50"/>
      <c r="H133" s="2382"/>
      <c r="I133" s="2476"/>
      <c r="J133" s="2429"/>
      <c r="K133" s="2432"/>
      <c r="L133" s="2429"/>
      <c r="M133" s="2432"/>
      <c r="N133" s="2429"/>
      <c r="O133" s="2432"/>
      <c r="P133" s="2469"/>
      <c r="Q133" s="2470"/>
      <c r="R133" s="2369"/>
      <c r="S133" s="2489"/>
      <c r="T133" s="2363"/>
      <c r="U133" s="2360"/>
      <c r="V133" s="2360"/>
      <c r="W133" s="2360"/>
      <c r="X133" s="2360"/>
      <c r="Y133" s="2360"/>
      <c r="Z133" s="2360"/>
      <c r="AA133" s="2360"/>
      <c r="AB133" s="2360"/>
      <c r="AC133" s="2366"/>
      <c r="AD133" s="2458"/>
      <c r="AE133" s="51" t="s">
        <v>731</v>
      </c>
      <c r="AG133" s="2357"/>
      <c r="AH133" s="11"/>
      <c r="AI133" s="11"/>
    </row>
    <row r="134" spans="1:35" s="13" customFormat="1">
      <c r="A134" s="2355">
        <v>44</v>
      </c>
      <c r="B134" s="2376"/>
      <c r="C134" s="2376"/>
      <c r="D134" s="2379"/>
      <c r="E134" s="2380"/>
      <c r="F134" s="43" t="s">
        <v>619</v>
      </c>
      <c r="G134" s="44"/>
      <c r="H134" s="2380"/>
      <c r="I134" s="2490" t="s">
        <v>502</v>
      </c>
      <c r="J134" s="2454"/>
      <c r="K134" s="2455" t="s">
        <v>255</v>
      </c>
      <c r="L134" s="2454"/>
      <c r="M134" s="2455" t="s">
        <v>500</v>
      </c>
      <c r="N134" s="2427"/>
      <c r="O134" s="2430" t="s">
        <v>580</v>
      </c>
      <c r="P134" s="2472" t="s">
        <v>172</v>
      </c>
      <c r="Q134" s="2473"/>
      <c r="R134" s="2367"/>
      <c r="S134" s="2491" t="s">
        <v>400</v>
      </c>
      <c r="T134" s="2361"/>
      <c r="U134" s="2358"/>
      <c r="V134" s="2358"/>
      <c r="W134" s="2358"/>
      <c r="X134" s="2358"/>
      <c r="Y134" s="2358"/>
      <c r="Z134" s="2358"/>
      <c r="AA134" s="2358"/>
      <c r="AB134" s="2358"/>
      <c r="AC134" s="2364"/>
      <c r="AD134" s="2456"/>
      <c r="AE134" s="45" t="s">
        <v>730</v>
      </c>
      <c r="AG134" s="2355" t="str">
        <f t="shared" ref="AG134" si="41">IF(ISERROR(VLOOKUP(C134,$AH$6:$AI$27,2,0))=TRUE,"",VLOOKUP(C134,$AH$6:$AI$27,2,0))</f>
        <v/>
      </c>
      <c r="AH134" s="11"/>
      <c r="AI134" s="11"/>
    </row>
    <row r="135" spans="1:35" s="13" customFormat="1">
      <c r="A135" s="2356"/>
      <c r="B135" s="2377"/>
      <c r="C135" s="2377"/>
      <c r="D135" s="2377"/>
      <c r="E135" s="2381"/>
      <c r="F135" s="46" t="s">
        <v>620</v>
      </c>
      <c r="G135" s="47"/>
      <c r="H135" s="2381"/>
      <c r="I135" s="2475"/>
      <c r="J135" s="2428"/>
      <c r="K135" s="2431"/>
      <c r="L135" s="2428"/>
      <c r="M135" s="2431"/>
      <c r="N135" s="2428"/>
      <c r="O135" s="2431"/>
      <c r="P135" s="2467"/>
      <c r="Q135" s="2468"/>
      <c r="R135" s="2368"/>
      <c r="S135" s="2488"/>
      <c r="T135" s="2362"/>
      <c r="U135" s="2359"/>
      <c r="V135" s="2359"/>
      <c r="W135" s="2359"/>
      <c r="X135" s="2359"/>
      <c r="Y135" s="2359"/>
      <c r="Z135" s="2359"/>
      <c r="AA135" s="2359"/>
      <c r="AB135" s="2359"/>
      <c r="AC135" s="2365"/>
      <c r="AD135" s="2457"/>
      <c r="AE135" s="48" t="s">
        <v>727</v>
      </c>
      <c r="AG135" s="2356"/>
      <c r="AH135" s="11"/>
      <c r="AI135" s="11"/>
    </row>
    <row r="136" spans="1:35" s="13" customFormat="1">
      <c r="A136" s="2357"/>
      <c r="B136" s="2378"/>
      <c r="C136" s="2378"/>
      <c r="D136" s="2378"/>
      <c r="E136" s="2382"/>
      <c r="F136" s="49" t="s">
        <v>621</v>
      </c>
      <c r="G136" s="50"/>
      <c r="H136" s="2382"/>
      <c r="I136" s="2476"/>
      <c r="J136" s="2429"/>
      <c r="K136" s="2432"/>
      <c r="L136" s="2429"/>
      <c r="M136" s="2432"/>
      <c r="N136" s="2429"/>
      <c r="O136" s="2432"/>
      <c r="P136" s="2469"/>
      <c r="Q136" s="2470"/>
      <c r="R136" s="2369"/>
      <c r="S136" s="2489"/>
      <c r="T136" s="2363"/>
      <c r="U136" s="2360"/>
      <c r="V136" s="2360"/>
      <c r="W136" s="2360"/>
      <c r="X136" s="2360"/>
      <c r="Y136" s="2360"/>
      <c r="Z136" s="2360"/>
      <c r="AA136" s="2360"/>
      <c r="AB136" s="2360"/>
      <c r="AC136" s="2366"/>
      <c r="AD136" s="2458"/>
      <c r="AE136" s="51" t="s">
        <v>731</v>
      </c>
      <c r="AG136" s="2357"/>
      <c r="AH136" s="11"/>
      <c r="AI136" s="11"/>
    </row>
    <row r="137" spans="1:35" s="13" customFormat="1">
      <c r="A137" s="2355">
        <v>45</v>
      </c>
      <c r="B137" s="2376"/>
      <c r="C137" s="2376"/>
      <c r="D137" s="2379"/>
      <c r="E137" s="2380"/>
      <c r="F137" s="43" t="s">
        <v>619</v>
      </c>
      <c r="G137" s="44"/>
      <c r="H137" s="2380"/>
      <c r="I137" s="2490" t="s">
        <v>502</v>
      </c>
      <c r="J137" s="2454"/>
      <c r="K137" s="2455" t="s">
        <v>255</v>
      </c>
      <c r="L137" s="2454"/>
      <c r="M137" s="2455" t="s">
        <v>500</v>
      </c>
      <c r="N137" s="2427"/>
      <c r="O137" s="2430" t="s">
        <v>580</v>
      </c>
      <c r="P137" s="2472" t="s">
        <v>172</v>
      </c>
      <c r="Q137" s="2473"/>
      <c r="R137" s="2367"/>
      <c r="S137" s="2491" t="s">
        <v>400</v>
      </c>
      <c r="T137" s="2361"/>
      <c r="U137" s="2358"/>
      <c r="V137" s="2358"/>
      <c r="W137" s="2358"/>
      <c r="X137" s="2358"/>
      <c r="Y137" s="2358"/>
      <c r="Z137" s="2358"/>
      <c r="AA137" s="2358"/>
      <c r="AB137" s="2358"/>
      <c r="AC137" s="2364"/>
      <c r="AD137" s="2456"/>
      <c r="AE137" s="45" t="s">
        <v>730</v>
      </c>
      <c r="AG137" s="2355" t="str">
        <f t="shared" ref="AG137" si="42">IF(ISERROR(VLOOKUP(C137,$AH$6:$AI$27,2,0))=TRUE,"",VLOOKUP(C137,$AH$6:$AI$27,2,0))</f>
        <v/>
      </c>
      <c r="AH137" s="11"/>
      <c r="AI137" s="11"/>
    </row>
    <row r="138" spans="1:35" s="13" customFormat="1">
      <c r="A138" s="2356"/>
      <c r="B138" s="2377"/>
      <c r="C138" s="2377"/>
      <c r="D138" s="2377"/>
      <c r="E138" s="2381"/>
      <c r="F138" s="46" t="s">
        <v>620</v>
      </c>
      <c r="G138" s="47"/>
      <c r="H138" s="2381"/>
      <c r="I138" s="2475"/>
      <c r="J138" s="2428"/>
      <c r="K138" s="2431"/>
      <c r="L138" s="2428"/>
      <c r="M138" s="2431"/>
      <c r="N138" s="2428"/>
      <c r="O138" s="2431"/>
      <c r="P138" s="2467"/>
      <c r="Q138" s="2468"/>
      <c r="R138" s="2368"/>
      <c r="S138" s="2488"/>
      <c r="T138" s="2362"/>
      <c r="U138" s="2359"/>
      <c r="V138" s="2359"/>
      <c r="W138" s="2359"/>
      <c r="X138" s="2359"/>
      <c r="Y138" s="2359"/>
      <c r="Z138" s="2359"/>
      <c r="AA138" s="2359"/>
      <c r="AB138" s="2359"/>
      <c r="AC138" s="2365"/>
      <c r="AD138" s="2457"/>
      <c r="AE138" s="48" t="s">
        <v>727</v>
      </c>
      <c r="AG138" s="2356"/>
      <c r="AH138" s="11"/>
      <c r="AI138" s="11"/>
    </row>
    <row r="139" spans="1:35" s="13" customFormat="1">
      <c r="A139" s="2357"/>
      <c r="B139" s="2378"/>
      <c r="C139" s="2378"/>
      <c r="D139" s="2378"/>
      <c r="E139" s="2382"/>
      <c r="F139" s="49" t="s">
        <v>621</v>
      </c>
      <c r="G139" s="50"/>
      <c r="H139" s="2382"/>
      <c r="I139" s="2476"/>
      <c r="J139" s="2429"/>
      <c r="K139" s="2432"/>
      <c r="L139" s="2429"/>
      <c r="M139" s="2432"/>
      <c r="N139" s="2429"/>
      <c r="O139" s="2432"/>
      <c r="P139" s="2469"/>
      <c r="Q139" s="2470"/>
      <c r="R139" s="2369"/>
      <c r="S139" s="2489"/>
      <c r="T139" s="2363"/>
      <c r="U139" s="2360"/>
      <c r="V139" s="2360"/>
      <c r="W139" s="2360"/>
      <c r="X139" s="2360"/>
      <c r="Y139" s="2360"/>
      <c r="Z139" s="2360"/>
      <c r="AA139" s="2360"/>
      <c r="AB139" s="2360"/>
      <c r="AC139" s="2366"/>
      <c r="AD139" s="2458"/>
      <c r="AE139" s="51" t="s">
        <v>731</v>
      </c>
      <c r="AG139" s="2357"/>
      <c r="AH139" s="11"/>
      <c r="AI139" s="11"/>
    </row>
    <row r="140" spans="1:35" s="13" customFormat="1">
      <c r="A140" s="2355">
        <v>46</v>
      </c>
      <c r="B140" s="2376"/>
      <c r="C140" s="2376"/>
      <c r="D140" s="2379"/>
      <c r="E140" s="2380"/>
      <c r="F140" s="43" t="s">
        <v>619</v>
      </c>
      <c r="G140" s="44"/>
      <c r="H140" s="2380"/>
      <c r="I140" s="2490" t="s">
        <v>502</v>
      </c>
      <c r="J140" s="2454"/>
      <c r="K140" s="2455" t="s">
        <v>255</v>
      </c>
      <c r="L140" s="2454"/>
      <c r="M140" s="2455" t="s">
        <v>500</v>
      </c>
      <c r="N140" s="2427"/>
      <c r="O140" s="2430" t="s">
        <v>580</v>
      </c>
      <c r="P140" s="2472" t="s">
        <v>172</v>
      </c>
      <c r="Q140" s="2473"/>
      <c r="R140" s="2367"/>
      <c r="S140" s="2491" t="s">
        <v>400</v>
      </c>
      <c r="T140" s="2361"/>
      <c r="U140" s="2358"/>
      <c r="V140" s="2358"/>
      <c r="W140" s="2358"/>
      <c r="X140" s="2358"/>
      <c r="Y140" s="2358"/>
      <c r="Z140" s="2358"/>
      <c r="AA140" s="2358"/>
      <c r="AB140" s="2358"/>
      <c r="AC140" s="2364"/>
      <c r="AD140" s="2456"/>
      <c r="AE140" s="45" t="s">
        <v>730</v>
      </c>
      <c r="AG140" s="2355" t="str">
        <f t="shared" ref="AG140" si="43">IF(ISERROR(VLOOKUP(C140,$AH$6:$AI$27,2,0))=TRUE,"",VLOOKUP(C140,$AH$6:$AI$27,2,0))</f>
        <v/>
      </c>
      <c r="AH140" s="11"/>
      <c r="AI140" s="11"/>
    </row>
    <row r="141" spans="1:35" s="13" customFormat="1">
      <c r="A141" s="2356"/>
      <c r="B141" s="2377"/>
      <c r="C141" s="2377"/>
      <c r="D141" s="2377"/>
      <c r="E141" s="2381"/>
      <c r="F141" s="46" t="s">
        <v>620</v>
      </c>
      <c r="G141" s="47"/>
      <c r="H141" s="2381"/>
      <c r="I141" s="2475"/>
      <c r="J141" s="2428"/>
      <c r="K141" s="2431"/>
      <c r="L141" s="2428"/>
      <c r="M141" s="2431"/>
      <c r="N141" s="2428"/>
      <c r="O141" s="2431"/>
      <c r="P141" s="2467"/>
      <c r="Q141" s="2468"/>
      <c r="R141" s="2368"/>
      <c r="S141" s="2488"/>
      <c r="T141" s="2362"/>
      <c r="U141" s="2359"/>
      <c r="V141" s="2359"/>
      <c r="W141" s="2359"/>
      <c r="X141" s="2359"/>
      <c r="Y141" s="2359"/>
      <c r="Z141" s="2359"/>
      <c r="AA141" s="2359"/>
      <c r="AB141" s="2359"/>
      <c r="AC141" s="2365"/>
      <c r="AD141" s="2457"/>
      <c r="AE141" s="48" t="s">
        <v>727</v>
      </c>
      <c r="AG141" s="2356"/>
      <c r="AH141" s="11"/>
      <c r="AI141" s="11"/>
    </row>
    <row r="142" spans="1:35" s="13" customFormat="1">
      <c r="A142" s="2357"/>
      <c r="B142" s="2378"/>
      <c r="C142" s="2378"/>
      <c r="D142" s="2378"/>
      <c r="E142" s="2382"/>
      <c r="F142" s="49" t="s">
        <v>621</v>
      </c>
      <c r="G142" s="50"/>
      <c r="H142" s="2382"/>
      <c r="I142" s="2476"/>
      <c r="J142" s="2429"/>
      <c r="K142" s="2432"/>
      <c r="L142" s="2429"/>
      <c r="M142" s="2432"/>
      <c r="N142" s="2429"/>
      <c r="O142" s="2432"/>
      <c r="P142" s="2469"/>
      <c r="Q142" s="2470"/>
      <c r="R142" s="2369"/>
      <c r="S142" s="2489"/>
      <c r="T142" s="2363"/>
      <c r="U142" s="2360"/>
      <c r="V142" s="2360"/>
      <c r="W142" s="2360"/>
      <c r="X142" s="2360"/>
      <c r="Y142" s="2360"/>
      <c r="Z142" s="2360"/>
      <c r="AA142" s="2360"/>
      <c r="AB142" s="2360"/>
      <c r="AC142" s="2366"/>
      <c r="AD142" s="2458"/>
      <c r="AE142" s="51" t="s">
        <v>731</v>
      </c>
      <c r="AG142" s="2357"/>
      <c r="AH142" s="11"/>
      <c r="AI142" s="11"/>
    </row>
    <row r="143" spans="1:35" s="13" customFormat="1">
      <c r="A143" s="2355">
        <v>47</v>
      </c>
      <c r="B143" s="2376"/>
      <c r="C143" s="2376"/>
      <c r="D143" s="2379"/>
      <c r="E143" s="2380"/>
      <c r="F143" s="43" t="s">
        <v>619</v>
      </c>
      <c r="G143" s="44"/>
      <c r="H143" s="2380"/>
      <c r="I143" s="2490" t="s">
        <v>502</v>
      </c>
      <c r="J143" s="2454"/>
      <c r="K143" s="2455" t="s">
        <v>255</v>
      </c>
      <c r="L143" s="2454"/>
      <c r="M143" s="2455" t="s">
        <v>500</v>
      </c>
      <c r="N143" s="2427"/>
      <c r="O143" s="2430" t="s">
        <v>580</v>
      </c>
      <c r="P143" s="2472" t="s">
        <v>172</v>
      </c>
      <c r="Q143" s="2473"/>
      <c r="R143" s="2367"/>
      <c r="S143" s="2491" t="s">
        <v>400</v>
      </c>
      <c r="T143" s="2361"/>
      <c r="U143" s="2358"/>
      <c r="V143" s="2358"/>
      <c r="W143" s="2358"/>
      <c r="X143" s="2358"/>
      <c r="Y143" s="2358"/>
      <c r="Z143" s="2358"/>
      <c r="AA143" s="2358"/>
      <c r="AB143" s="2358"/>
      <c r="AC143" s="2364"/>
      <c r="AD143" s="2456"/>
      <c r="AE143" s="45" t="s">
        <v>730</v>
      </c>
      <c r="AG143" s="2355" t="str">
        <f t="shared" ref="AG143" si="44">IF(ISERROR(VLOOKUP(C143,$AH$6:$AI$27,2,0))=TRUE,"",VLOOKUP(C143,$AH$6:$AI$27,2,0))</f>
        <v/>
      </c>
      <c r="AH143" s="11"/>
      <c r="AI143" s="11"/>
    </row>
    <row r="144" spans="1:35" s="13" customFormat="1">
      <c r="A144" s="2356"/>
      <c r="B144" s="2377"/>
      <c r="C144" s="2377"/>
      <c r="D144" s="2377"/>
      <c r="E144" s="2381"/>
      <c r="F144" s="46" t="s">
        <v>620</v>
      </c>
      <c r="G144" s="47"/>
      <c r="H144" s="2381"/>
      <c r="I144" s="2475"/>
      <c r="J144" s="2428"/>
      <c r="K144" s="2431"/>
      <c r="L144" s="2428"/>
      <c r="M144" s="2431"/>
      <c r="N144" s="2428"/>
      <c r="O144" s="2431"/>
      <c r="P144" s="2467"/>
      <c r="Q144" s="2468"/>
      <c r="R144" s="2368"/>
      <c r="S144" s="2488"/>
      <c r="T144" s="2362"/>
      <c r="U144" s="2359"/>
      <c r="V144" s="2359"/>
      <c r="W144" s="2359"/>
      <c r="X144" s="2359"/>
      <c r="Y144" s="2359"/>
      <c r="Z144" s="2359"/>
      <c r="AA144" s="2359"/>
      <c r="AB144" s="2359"/>
      <c r="AC144" s="2365"/>
      <c r="AD144" s="2457"/>
      <c r="AE144" s="48" t="s">
        <v>727</v>
      </c>
      <c r="AG144" s="2356"/>
      <c r="AH144" s="11"/>
      <c r="AI144" s="11"/>
    </row>
    <row r="145" spans="1:35" s="13" customFormat="1">
      <c r="A145" s="2357"/>
      <c r="B145" s="2378"/>
      <c r="C145" s="2378"/>
      <c r="D145" s="2378"/>
      <c r="E145" s="2382"/>
      <c r="F145" s="49" t="s">
        <v>621</v>
      </c>
      <c r="G145" s="50"/>
      <c r="H145" s="2382"/>
      <c r="I145" s="2476"/>
      <c r="J145" s="2429"/>
      <c r="K145" s="2432"/>
      <c r="L145" s="2429"/>
      <c r="M145" s="2432"/>
      <c r="N145" s="2429"/>
      <c r="O145" s="2432"/>
      <c r="P145" s="2469"/>
      <c r="Q145" s="2470"/>
      <c r="R145" s="2369"/>
      <c r="S145" s="2489"/>
      <c r="T145" s="2363"/>
      <c r="U145" s="2360"/>
      <c r="V145" s="2360"/>
      <c r="W145" s="2360"/>
      <c r="X145" s="2360"/>
      <c r="Y145" s="2360"/>
      <c r="Z145" s="2360"/>
      <c r="AA145" s="2360"/>
      <c r="AB145" s="2360"/>
      <c r="AC145" s="2366"/>
      <c r="AD145" s="2458"/>
      <c r="AE145" s="51" t="s">
        <v>731</v>
      </c>
      <c r="AG145" s="2357"/>
      <c r="AH145" s="11"/>
      <c r="AI145" s="11"/>
    </row>
    <row r="146" spans="1:35" s="13" customFormat="1">
      <c r="A146" s="2355">
        <v>48</v>
      </c>
      <c r="B146" s="2376"/>
      <c r="C146" s="2376"/>
      <c r="D146" s="2379"/>
      <c r="E146" s="2380"/>
      <c r="F146" s="43" t="s">
        <v>619</v>
      </c>
      <c r="G146" s="44"/>
      <c r="H146" s="2380"/>
      <c r="I146" s="2490" t="s">
        <v>502</v>
      </c>
      <c r="J146" s="2454"/>
      <c r="K146" s="2455" t="s">
        <v>255</v>
      </c>
      <c r="L146" s="2454"/>
      <c r="M146" s="2455" t="s">
        <v>500</v>
      </c>
      <c r="N146" s="2427"/>
      <c r="O146" s="2430" t="s">
        <v>580</v>
      </c>
      <c r="P146" s="2472" t="s">
        <v>172</v>
      </c>
      <c r="Q146" s="2473"/>
      <c r="R146" s="2367"/>
      <c r="S146" s="2491" t="s">
        <v>400</v>
      </c>
      <c r="T146" s="2361"/>
      <c r="U146" s="2358"/>
      <c r="V146" s="2358"/>
      <c r="W146" s="2358"/>
      <c r="X146" s="2358"/>
      <c r="Y146" s="2358"/>
      <c r="Z146" s="2358"/>
      <c r="AA146" s="2358"/>
      <c r="AB146" s="2358"/>
      <c r="AC146" s="2364"/>
      <c r="AD146" s="2456"/>
      <c r="AE146" s="45" t="s">
        <v>730</v>
      </c>
      <c r="AG146" s="2355" t="str">
        <f t="shared" ref="AG146" si="45">IF(ISERROR(VLOOKUP(C146,$AH$6:$AI$27,2,0))=TRUE,"",VLOOKUP(C146,$AH$6:$AI$27,2,0))</f>
        <v/>
      </c>
      <c r="AH146" s="11"/>
      <c r="AI146" s="11"/>
    </row>
    <row r="147" spans="1:35" s="13" customFormat="1">
      <c r="A147" s="2356"/>
      <c r="B147" s="2377"/>
      <c r="C147" s="2377"/>
      <c r="D147" s="2377"/>
      <c r="E147" s="2381"/>
      <c r="F147" s="46" t="s">
        <v>620</v>
      </c>
      <c r="G147" s="47"/>
      <c r="H147" s="2381"/>
      <c r="I147" s="2475"/>
      <c r="J147" s="2428"/>
      <c r="K147" s="2431"/>
      <c r="L147" s="2428"/>
      <c r="M147" s="2431"/>
      <c r="N147" s="2428"/>
      <c r="O147" s="2431"/>
      <c r="P147" s="2467"/>
      <c r="Q147" s="2468"/>
      <c r="R147" s="2368"/>
      <c r="S147" s="2488"/>
      <c r="T147" s="2362"/>
      <c r="U147" s="2359"/>
      <c r="V147" s="2359"/>
      <c r="W147" s="2359"/>
      <c r="X147" s="2359"/>
      <c r="Y147" s="2359"/>
      <c r="Z147" s="2359"/>
      <c r="AA147" s="2359"/>
      <c r="AB147" s="2359"/>
      <c r="AC147" s="2365"/>
      <c r="AD147" s="2457"/>
      <c r="AE147" s="48" t="s">
        <v>727</v>
      </c>
      <c r="AG147" s="2356"/>
      <c r="AH147" s="11"/>
      <c r="AI147" s="11"/>
    </row>
    <row r="148" spans="1:35" s="13" customFormat="1">
      <c r="A148" s="2357"/>
      <c r="B148" s="2378"/>
      <c r="C148" s="2378"/>
      <c r="D148" s="2378"/>
      <c r="E148" s="2382"/>
      <c r="F148" s="49" t="s">
        <v>621</v>
      </c>
      <c r="G148" s="50"/>
      <c r="H148" s="2382"/>
      <c r="I148" s="2476"/>
      <c r="J148" s="2429"/>
      <c r="K148" s="2432"/>
      <c r="L148" s="2429"/>
      <c r="M148" s="2432"/>
      <c r="N148" s="2429"/>
      <c r="O148" s="2432"/>
      <c r="P148" s="2469"/>
      <c r="Q148" s="2470"/>
      <c r="R148" s="2369"/>
      <c r="S148" s="2489"/>
      <c r="T148" s="2363"/>
      <c r="U148" s="2360"/>
      <c r="V148" s="2360"/>
      <c r="W148" s="2360"/>
      <c r="X148" s="2360"/>
      <c r="Y148" s="2360"/>
      <c r="Z148" s="2360"/>
      <c r="AA148" s="2360"/>
      <c r="AB148" s="2360"/>
      <c r="AC148" s="2366"/>
      <c r="AD148" s="2458"/>
      <c r="AE148" s="51" t="s">
        <v>731</v>
      </c>
      <c r="AG148" s="2357"/>
      <c r="AH148" s="11"/>
      <c r="AI148" s="11"/>
    </row>
    <row r="149" spans="1:35" s="13" customFormat="1">
      <c r="A149" s="2355">
        <v>49</v>
      </c>
      <c r="B149" s="2376"/>
      <c r="C149" s="2376"/>
      <c r="D149" s="2379"/>
      <c r="E149" s="2380"/>
      <c r="F149" s="43" t="s">
        <v>619</v>
      </c>
      <c r="G149" s="44"/>
      <c r="H149" s="2380"/>
      <c r="I149" s="2490" t="s">
        <v>502</v>
      </c>
      <c r="J149" s="2454"/>
      <c r="K149" s="2455" t="s">
        <v>255</v>
      </c>
      <c r="L149" s="2454"/>
      <c r="M149" s="2455" t="s">
        <v>500</v>
      </c>
      <c r="N149" s="2427"/>
      <c r="O149" s="2430" t="s">
        <v>580</v>
      </c>
      <c r="P149" s="2472" t="s">
        <v>172</v>
      </c>
      <c r="Q149" s="2473"/>
      <c r="R149" s="2367"/>
      <c r="S149" s="2491" t="s">
        <v>400</v>
      </c>
      <c r="T149" s="2361"/>
      <c r="U149" s="2358"/>
      <c r="V149" s="2358"/>
      <c r="W149" s="2358"/>
      <c r="X149" s="2358"/>
      <c r="Y149" s="2358"/>
      <c r="Z149" s="2358"/>
      <c r="AA149" s="2358"/>
      <c r="AB149" s="2358"/>
      <c r="AC149" s="2364"/>
      <c r="AD149" s="2456"/>
      <c r="AE149" s="45" t="s">
        <v>730</v>
      </c>
      <c r="AG149" s="2355" t="str">
        <f t="shared" ref="AG149" si="46">IF(ISERROR(VLOOKUP(C149,$AH$6:$AI$27,2,0))=TRUE,"",VLOOKUP(C149,$AH$6:$AI$27,2,0))</f>
        <v/>
      </c>
      <c r="AH149" s="11"/>
      <c r="AI149" s="11"/>
    </row>
    <row r="150" spans="1:35" s="13" customFormat="1">
      <c r="A150" s="2356"/>
      <c r="B150" s="2377"/>
      <c r="C150" s="2377"/>
      <c r="D150" s="2377"/>
      <c r="E150" s="2381"/>
      <c r="F150" s="46" t="s">
        <v>620</v>
      </c>
      <c r="G150" s="47"/>
      <c r="H150" s="2381"/>
      <c r="I150" s="2475"/>
      <c r="J150" s="2428"/>
      <c r="K150" s="2431"/>
      <c r="L150" s="2428"/>
      <c r="M150" s="2431"/>
      <c r="N150" s="2428"/>
      <c r="O150" s="2431"/>
      <c r="P150" s="2467"/>
      <c r="Q150" s="2468"/>
      <c r="R150" s="2368"/>
      <c r="S150" s="2488"/>
      <c r="T150" s="2362"/>
      <c r="U150" s="2359"/>
      <c r="V150" s="2359"/>
      <c r="W150" s="2359"/>
      <c r="X150" s="2359"/>
      <c r="Y150" s="2359"/>
      <c r="Z150" s="2359"/>
      <c r="AA150" s="2359"/>
      <c r="AB150" s="2359"/>
      <c r="AC150" s="2365"/>
      <c r="AD150" s="2457"/>
      <c r="AE150" s="48" t="s">
        <v>727</v>
      </c>
      <c r="AG150" s="2356"/>
      <c r="AH150" s="11"/>
      <c r="AI150" s="11"/>
    </row>
    <row r="151" spans="1:35" s="13" customFormat="1">
      <c r="A151" s="2357"/>
      <c r="B151" s="2378"/>
      <c r="C151" s="2378"/>
      <c r="D151" s="2378"/>
      <c r="E151" s="2382"/>
      <c r="F151" s="49" t="s">
        <v>621</v>
      </c>
      <c r="G151" s="50"/>
      <c r="H151" s="2382"/>
      <c r="I151" s="2476"/>
      <c r="J151" s="2429"/>
      <c r="K151" s="2432"/>
      <c r="L151" s="2429"/>
      <c r="M151" s="2432"/>
      <c r="N151" s="2429"/>
      <c r="O151" s="2432"/>
      <c r="P151" s="2469"/>
      <c r="Q151" s="2470"/>
      <c r="R151" s="2369"/>
      <c r="S151" s="2489"/>
      <c r="T151" s="2363"/>
      <c r="U151" s="2360"/>
      <c r="V151" s="2360"/>
      <c r="W151" s="2360"/>
      <c r="X151" s="2360"/>
      <c r="Y151" s="2360"/>
      <c r="Z151" s="2360"/>
      <c r="AA151" s="2360"/>
      <c r="AB151" s="2360"/>
      <c r="AC151" s="2366"/>
      <c r="AD151" s="2458"/>
      <c r="AE151" s="51" t="s">
        <v>731</v>
      </c>
      <c r="AG151" s="2357"/>
      <c r="AH151" s="11"/>
      <c r="AI151" s="11"/>
    </row>
    <row r="152" spans="1:35" s="13" customFormat="1">
      <c r="A152" s="2355">
        <v>50</v>
      </c>
      <c r="B152" s="2376"/>
      <c r="C152" s="2376"/>
      <c r="D152" s="2379"/>
      <c r="E152" s="2380"/>
      <c r="F152" s="43" t="s">
        <v>619</v>
      </c>
      <c r="G152" s="44"/>
      <c r="H152" s="2380"/>
      <c r="I152" s="2490" t="s">
        <v>502</v>
      </c>
      <c r="J152" s="2454"/>
      <c r="K152" s="2455" t="s">
        <v>255</v>
      </c>
      <c r="L152" s="2454"/>
      <c r="M152" s="2455" t="s">
        <v>500</v>
      </c>
      <c r="N152" s="2427"/>
      <c r="O152" s="2430" t="s">
        <v>580</v>
      </c>
      <c r="P152" s="2472" t="s">
        <v>172</v>
      </c>
      <c r="Q152" s="2473"/>
      <c r="R152" s="2367"/>
      <c r="S152" s="2491" t="s">
        <v>400</v>
      </c>
      <c r="T152" s="2361"/>
      <c r="U152" s="2358"/>
      <c r="V152" s="2358"/>
      <c r="W152" s="2358"/>
      <c r="X152" s="2358"/>
      <c r="Y152" s="2358"/>
      <c r="Z152" s="2358"/>
      <c r="AA152" s="2358"/>
      <c r="AB152" s="2358"/>
      <c r="AC152" s="2364"/>
      <c r="AD152" s="2456"/>
      <c r="AE152" s="45" t="s">
        <v>730</v>
      </c>
      <c r="AG152" s="2355" t="str">
        <f t="shared" ref="AG152" si="47">IF(ISERROR(VLOOKUP(C152,$AH$6:$AI$27,2,0))=TRUE,"",VLOOKUP(C152,$AH$6:$AI$27,2,0))</f>
        <v/>
      </c>
      <c r="AH152" s="11"/>
      <c r="AI152" s="11"/>
    </row>
    <row r="153" spans="1:35" s="13" customFormat="1">
      <c r="A153" s="2356"/>
      <c r="B153" s="2377"/>
      <c r="C153" s="2377"/>
      <c r="D153" s="2377"/>
      <c r="E153" s="2381"/>
      <c r="F153" s="46" t="s">
        <v>620</v>
      </c>
      <c r="G153" s="47"/>
      <c r="H153" s="2381"/>
      <c r="I153" s="2475"/>
      <c r="J153" s="2428"/>
      <c r="K153" s="2431"/>
      <c r="L153" s="2428"/>
      <c r="M153" s="2431"/>
      <c r="N153" s="2428"/>
      <c r="O153" s="2431"/>
      <c r="P153" s="2467"/>
      <c r="Q153" s="2468"/>
      <c r="R153" s="2368"/>
      <c r="S153" s="2488"/>
      <c r="T153" s="2362"/>
      <c r="U153" s="2359"/>
      <c r="V153" s="2359"/>
      <c r="W153" s="2359"/>
      <c r="X153" s="2359"/>
      <c r="Y153" s="2359"/>
      <c r="Z153" s="2359"/>
      <c r="AA153" s="2359"/>
      <c r="AB153" s="2359"/>
      <c r="AC153" s="2365"/>
      <c r="AD153" s="2457"/>
      <c r="AE153" s="48" t="s">
        <v>727</v>
      </c>
      <c r="AG153" s="2356"/>
      <c r="AH153" s="11"/>
      <c r="AI153" s="11"/>
    </row>
    <row r="154" spans="1:35" s="13" customFormat="1">
      <c r="A154" s="2357"/>
      <c r="B154" s="2378"/>
      <c r="C154" s="2378"/>
      <c r="D154" s="2378"/>
      <c r="E154" s="2382"/>
      <c r="F154" s="49" t="s">
        <v>621</v>
      </c>
      <c r="G154" s="50"/>
      <c r="H154" s="2382"/>
      <c r="I154" s="2476"/>
      <c r="J154" s="2429"/>
      <c r="K154" s="2432"/>
      <c r="L154" s="2429"/>
      <c r="M154" s="2432"/>
      <c r="N154" s="2429"/>
      <c r="O154" s="2432"/>
      <c r="P154" s="2469"/>
      <c r="Q154" s="2470"/>
      <c r="R154" s="2369"/>
      <c r="S154" s="2489"/>
      <c r="T154" s="2363"/>
      <c r="U154" s="2360"/>
      <c r="V154" s="2360"/>
      <c r="W154" s="2360"/>
      <c r="X154" s="2360"/>
      <c r="Y154" s="2360"/>
      <c r="Z154" s="2360"/>
      <c r="AA154" s="2360"/>
      <c r="AB154" s="2360"/>
      <c r="AC154" s="2366"/>
      <c r="AD154" s="2458"/>
      <c r="AE154" s="51" t="s">
        <v>731</v>
      </c>
      <c r="AG154" s="2357"/>
      <c r="AH154" s="11"/>
      <c r="AI154" s="11"/>
    </row>
    <row r="155" spans="1:35" s="13" customFormat="1">
      <c r="A155" s="2355">
        <v>51</v>
      </c>
      <c r="B155" s="2376"/>
      <c r="C155" s="2376"/>
      <c r="D155" s="2379"/>
      <c r="E155" s="2380"/>
      <c r="F155" s="43" t="s">
        <v>619</v>
      </c>
      <c r="G155" s="44"/>
      <c r="H155" s="2380"/>
      <c r="I155" s="2490" t="s">
        <v>502</v>
      </c>
      <c r="J155" s="2454"/>
      <c r="K155" s="2455" t="s">
        <v>255</v>
      </c>
      <c r="L155" s="2454"/>
      <c r="M155" s="2455" t="s">
        <v>500</v>
      </c>
      <c r="N155" s="2427"/>
      <c r="O155" s="2430" t="s">
        <v>580</v>
      </c>
      <c r="P155" s="2472" t="s">
        <v>172</v>
      </c>
      <c r="Q155" s="2473"/>
      <c r="R155" s="2367"/>
      <c r="S155" s="2491" t="s">
        <v>400</v>
      </c>
      <c r="T155" s="2361"/>
      <c r="U155" s="2358"/>
      <c r="V155" s="2358"/>
      <c r="W155" s="2358"/>
      <c r="X155" s="2358"/>
      <c r="Y155" s="2358"/>
      <c r="Z155" s="2358"/>
      <c r="AA155" s="2358"/>
      <c r="AB155" s="2358"/>
      <c r="AC155" s="2364"/>
      <c r="AD155" s="2456"/>
      <c r="AE155" s="45" t="s">
        <v>730</v>
      </c>
      <c r="AG155" s="2355" t="str">
        <f t="shared" ref="AG155" si="48">IF(ISERROR(VLOOKUP(C155,$AH$6:$AI$27,2,0))=TRUE,"",VLOOKUP(C155,$AH$6:$AI$27,2,0))</f>
        <v/>
      </c>
      <c r="AH155" s="11"/>
      <c r="AI155" s="11"/>
    </row>
    <row r="156" spans="1:35" s="13" customFormat="1">
      <c r="A156" s="2356"/>
      <c r="B156" s="2377"/>
      <c r="C156" s="2377"/>
      <c r="D156" s="2377"/>
      <c r="E156" s="2381"/>
      <c r="F156" s="46" t="s">
        <v>620</v>
      </c>
      <c r="G156" s="47"/>
      <c r="H156" s="2381"/>
      <c r="I156" s="2475"/>
      <c r="J156" s="2428"/>
      <c r="K156" s="2431"/>
      <c r="L156" s="2428"/>
      <c r="M156" s="2431"/>
      <c r="N156" s="2428"/>
      <c r="O156" s="2431"/>
      <c r="P156" s="2467"/>
      <c r="Q156" s="2468"/>
      <c r="R156" s="2368"/>
      <c r="S156" s="2488"/>
      <c r="T156" s="2362"/>
      <c r="U156" s="2359"/>
      <c r="V156" s="2359"/>
      <c r="W156" s="2359"/>
      <c r="X156" s="2359"/>
      <c r="Y156" s="2359"/>
      <c r="Z156" s="2359"/>
      <c r="AA156" s="2359"/>
      <c r="AB156" s="2359"/>
      <c r="AC156" s="2365"/>
      <c r="AD156" s="2457"/>
      <c r="AE156" s="48" t="s">
        <v>727</v>
      </c>
      <c r="AG156" s="2356"/>
      <c r="AH156" s="11"/>
      <c r="AI156" s="11"/>
    </row>
    <row r="157" spans="1:35" s="13" customFormat="1">
      <c r="A157" s="2357"/>
      <c r="B157" s="2378"/>
      <c r="C157" s="2378"/>
      <c r="D157" s="2378"/>
      <c r="E157" s="2382"/>
      <c r="F157" s="49" t="s">
        <v>621</v>
      </c>
      <c r="G157" s="50"/>
      <c r="H157" s="2382"/>
      <c r="I157" s="2476"/>
      <c r="J157" s="2429"/>
      <c r="K157" s="2432"/>
      <c r="L157" s="2429"/>
      <c r="M157" s="2432"/>
      <c r="N157" s="2429"/>
      <c r="O157" s="2432"/>
      <c r="P157" s="2469"/>
      <c r="Q157" s="2470"/>
      <c r="R157" s="2369"/>
      <c r="S157" s="2489"/>
      <c r="T157" s="2363"/>
      <c r="U157" s="2360"/>
      <c r="V157" s="2360"/>
      <c r="W157" s="2360"/>
      <c r="X157" s="2360"/>
      <c r="Y157" s="2360"/>
      <c r="Z157" s="2360"/>
      <c r="AA157" s="2360"/>
      <c r="AB157" s="2360"/>
      <c r="AC157" s="2366"/>
      <c r="AD157" s="2458"/>
      <c r="AE157" s="51" t="s">
        <v>731</v>
      </c>
      <c r="AG157" s="2357"/>
      <c r="AH157" s="11"/>
      <c r="AI157" s="11"/>
    </row>
    <row r="158" spans="1:35" s="13" customFormat="1">
      <c r="A158" s="2355">
        <v>52</v>
      </c>
      <c r="B158" s="2376"/>
      <c r="C158" s="2376"/>
      <c r="D158" s="2379"/>
      <c r="E158" s="2380"/>
      <c r="F158" s="43" t="s">
        <v>619</v>
      </c>
      <c r="G158" s="44"/>
      <c r="H158" s="2380"/>
      <c r="I158" s="2490" t="s">
        <v>502</v>
      </c>
      <c r="J158" s="2454"/>
      <c r="K158" s="2455" t="s">
        <v>255</v>
      </c>
      <c r="L158" s="2454"/>
      <c r="M158" s="2455" t="s">
        <v>500</v>
      </c>
      <c r="N158" s="2427"/>
      <c r="O158" s="2430" t="s">
        <v>580</v>
      </c>
      <c r="P158" s="2472" t="s">
        <v>172</v>
      </c>
      <c r="Q158" s="2473"/>
      <c r="R158" s="2367"/>
      <c r="S158" s="2491" t="s">
        <v>400</v>
      </c>
      <c r="T158" s="2361"/>
      <c r="U158" s="2358"/>
      <c r="V158" s="2358"/>
      <c r="W158" s="2358"/>
      <c r="X158" s="2358"/>
      <c r="Y158" s="2358"/>
      <c r="Z158" s="2358"/>
      <c r="AA158" s="2358"/>
      <c r="AB158" s="2358"/>
      <c r="AC158" s="2364"/>
      <c r="AD158" s="2456"/>
      <c r="AE158" s="45" t="s">
        <v>730</v>
      </c>
      <c r="AG158" s="2355" t="str">
        <f t="shared" ref="AG158" si="49">IF(ISERROR(VLOOKUP(C158,$AH$6:$AI$27,2,0))=TRUE,"",VLOOKUP(C158,$AH$6:$AI$27,2,0))</f>
        <v/>
      </c>
      <c r="AH158" s="11"/>
      <c r="AI158" s="11"/>
    </row>
    <row r="159" spans="1:35" s="13" customFormat="1">
      <c r="A159" s="2356"/>
      <c r="B159" s="2377"/>
      <c r="C159" s="2377"/>
      <c r="D159" s="2377"/>
      <c r="E159" s="2381"/>
      <c r="F159" s="46" t="s">
        <v>620</v>
      </c>
      <c r="G159" s="47"/>
      <c r="H159" s="2381"/>
      <c r="I159" s="2475"/>
      <c r="J159" s="2428"/>
      <c r="K159" s="2431"/>
      <c r="L159" s="2428"/>
      <c r="M159" s="2431"/>
      <c r="N159" s="2428"/>
      <c r="O159" s="2431"/>
      <c r="P159" s="2467"/>
      <c r="Q159" s="2468"/>
      <c r="R159" s="2368"/>
      <c r="S159" s="2488"/>
      <c r="T159" s="2362"/>
      <c r="U159" s="2359"/>
      <c r="V159" s="2359"/>
      <c r="W159" s="2359"/>
      <c r="X159" s="2359"/>
      <c r="Y159" s="2359"/>
      <c r="Z159" s="2359"/>
      <c r="AA159" s="2359"/>
      <c r="AB159" s="2359"/>
      <c r="AC159" s="2365"/>
      <c r="AD159" s="2457"/>
      <c r="AE159" s="48" t="s">
        <v>727</v>
      </c>
      <c r="AG159" s="2356"/>
      <c r="AH159" s="11"/>
      <c r="AI159" s="11"/>
    </row>
    <row r="160" spans="1:35" s="13" customFormat="1">
      <c r="A160" s="2357"/>
      <c r="B160" s="2378"/>
      <c r="C160" s="2378"/>
      <c r="D160" s="2378"/>
      <c r="E160" s="2382"/>
      <c r="F160" s="49" t="s">
        <v>621</v>
      </c>
      <c r="G160" s="50"/>
      <c r="H160" s="2382"/>
      <c r="I160" s="2476"/>
      <c r="J160" s="2429"/>
      <c r="K160" s="2432"/>
      <c r="L160" s="2429"/>
      <c r="M160" s="2432"/>
      <c r="N160" s="2429"/>
      <c r="O160" s="2432"/>
      <c r="P160" s="2469"/>
      <c r="Q160" s="2470"/>
      <c r="R160" s="2369"/>
      <c r="S160" s="2489"/>
      <c r="T160" s="2363"/>
      <c r="U160" s="2360"/>
      <c r="V160" s="2360"/>
      <c r="W160" s="2360"/>
      <c r="X160" s="2360"/>
      <c r="Y160" s="2360"/>
      <c r="Z160" s="2360"/>
      <c r="AA160" s="2360"/>
      <c r="AB160" s="2360"/>
      <c r="AC160" s="2366"/>
      <c r="AD160" s="2458"/>
      <c r="AE160" s="51" t="s">
        <v>731</v>
      </c>
      <c r="AG160" s="2357"/>
      <c r="AH160" s="11"/>
      <c r="AI160" s="11"/>
    </row>
    <row r="161" spans="1:35" s="13" customFormat="1">
      <c r="A161" s="2355">
        <v>53</v>
      </c>
      <c r="B161" s="2376"/>
      <c r="C161" s="2376"/>
      <c r="D161" s="2379"/>
      <c r="E161" s="2380"/>
      <c r="F161" s="43" t="s">
        <v>619</v>
      </c>
      <c r="G161" s="44"/>
      <c r="H161" s="2380"/>
      <c r="I161" s="2490" t="s">
        <v>502</v>
      </c>
      <c r="J161" s="2454"/>
      <c r="K161" s="2455" t="s">
        <v>255</v>
      </c>
      <c r="L161" s="2454"/>
      <c r="M161" s="2455" t="s">
        <v>500</v>
      </c>
      <c r="N161" s="2427"/>
      <c r="O161" s="2430" t="s">
        <v>580</v>
      </c>
      <c r="P161" s="2472" t="s">
        <v>172</v>
      </c>
      <c r="Q161" s="2473"/>
      <c r="R161" s="2367"/>
      <c r="S161" s="2491" t="s">
        <v>400</v>
      </c>
      <c r="T161" s="2361"/>
      <c r="U161" s="2358"/>
      <c r="V161" s="2358"/>
      <c r="W161" s="2358"/>
      <c r="X161" s="2358"/>
      <c r="Y161" s="2358"/>
      <c r="Z161" s="2358"/>
      <c r="AA161" s="2358"/>
      <c r="AB161" s="2358"/>
      <c r="AC161" s="2364"/>
      <c r="AD161" s="2456"/>
      <c r="AE161" s="45" t="s">
        <v>730</v>
      </c>
      <c r="AG161" s="2355" t="str">
        <f t="shared" ref="AG161" si="50">IF(ISERROR(VLOOKUP(C161,$AH$6:$AI$27,2,0))=TRUE,"",VLOOKUP(C161,$AH$6:$AI$27,2,0))</f>
        <v/>
      </c>
      <c r="AH161" s="11"/>
      <c r="AI161" s="11"/>
    </row>
    <row r="162" spans="1:35" s="13" customFormat="1">
      <c r="A162" s="2356"/>
      <c r="B162" s="2377"/>
      <c r="C162" s="2377"/>
      <c r="D162" s="2377"/>
      <c r="E162" s="2381"/>
      <c r="F162" s="46" t="s">
        <v>620</v>
      </c>
      <c r="G162" s="47"/>
      <c r="H162" s="2381"/>
      <c r="I162" s="2475"/>
      <c r="J162" s="2428"/>
      <c r="K162" s="2431"/>
      <c r="L162" s="2428"/>
      <c r="M162" s="2431"/>
      <c r="N162" s="2428"/>
      <c r="O162" s="2431"/>
      <c r="P162" s="2467"/>
      <c r="Q162" s="2468"/>
      <c r="R162" s="2368"/>
      <c r="S162" s="2488"/>
      <c r="T162" s="2362"/>
      <c r="U162" s="2359"/>
      <c r="V162" s="2359"/>
      <c r="W162" s="2359"/>
      <c r="X162" s="2359"/>
      <c r="Y162" s="2359"/>
      <c r="Z162" s="2359"/>
      <c r="AA162" s="2359"/>
      <c r="AB162" s="2359"/>
      <c r="AC162" s="2365"/>
      <c r="AD162" s="2457"/>
      <c r="AE162" s="48" t="s">
        <v>727</v>
      </c>
      <c r="AG162" s="2356"/>
      <c r="AH162" s="11"/>
      <c r="AI162" s="11"/>
    </row>
    <row r="163" spans="1:35" s="13" customFormat="1">
      <c r="A163" s="2357"/>
      <c r="B163" s="2378"/>
      <c r="C163" s="2378"/>
      <c r="D163" s="2378"/>
      <c r="E163" s="2382"/>
      <c r="F163" s="49" t="s">
        <v>621</v>
      </c>
      <c r="G163" s="50"/>
      <c r="H163" s="2382"/>
      <c r="I163" s="2476"/>
      <c r="J163" s="2429"/>
      <c r="K163" s="2432"/>
      <c r="L163" s="2429"/>
      <c r="M163" s="2432"/>
      <c r="N163" s="2429"/>
      <c r="O163" s="2432"/>
      <c r="P163" s="2469"/>
      <c r="Q163" s="2470"/>
      <c r="R163" s="2369"/>
      <c r="S163" s="2489"/>
      <c r="T163" s="2363"/>
      <c r="U163" s="2360"/>
      <c r="V163" s="2360"/>
      <c r="W163" s="2360"/>
      <c r="X163" s="2360"/>
      <c r="Y163" s="2360"/>
      <c r="Z163" s="2360"/>
      <c r="AA163" s="2360"/>
      <c r="AB163" s="2360"/>
      <c r="AC163" s="2366"/>
      <c r="AD163" s="2458"/>
      <c r="AE163" s="51" t="s">
        <v>731</v>
      </c>
      <c r="AG163" s="2357"/>
      <c r="AH163" s="11"/>
      <c r="AI163" s="11"/>
    </row>
    <row r="164" spans="1:35" s="13" customFormat="1">
      <c r="A164" s="2355">
        <v>54</v>
      </c>
      <c r="B164" s="2376"/>
      <c r="C164" s="2376"/>
      <c r="D164" s="2379"/>
      <c r="E164" s="2380"/>
      <c r="F164" s="43" t="s">
        <v>619</v>
      </c>
      <c r="G164" s="44"/>
      <c r="H164" s="2380"/>
      <c r="I164" s="2490" t="s">
        <v>502</v>
      </c>
      <c r="J164" s="2454"/>
      <c r="K164" s="2455" t="s">
        <v>255</v>
      </c>
      <c r="L164" s="2454"/>
      <c r="M164" s="2455" t="s">
        <v>500</v>
      </c>
      <c r="N164" s="2427"/>
      <c r="O164" s="2430" t="s">
        <v>580</v>
      </c>
      <c r="P164" s="2472" t="s">
        <v>172</v>
      </c>
      <c r="Q164" s="2473"/>
      <c r="R164" s="2367"/>
      <c r="S164" s="2491" t="s">
        <v>400</v>
      </c>
      <c r="T164" s="2361"/>
      <c r="U164" s="2358"/>
      <c r="V164" s="2358"/>
      <c r="W164" s="2358"/>
      <c r="X164" s="2358"/>
      <c r="Y164" s="2358"/>
      <c r="Z164" s="2358"/>
      <c r="AA164" s="2358"/>
      <c r="AB164" s="2358"/>
      <c r="AC164" s="2364"/>
      <c r="AD164" s="2456"/>
      <c r="AE164" s="45" t="s">
        <v>730</v>
      </c>
      <c r="AG164" s="2355" t="str">
        <f t="shared" ref="AG164" si="51">IF(ISERROR(VLOOKUP(C164,$AH$6:$AI$27,2,0))=TRUE,"",VLOOKUP(C164,$AH$6:$AI$27,2,0))</f>
        <v/>
      </c>
      <c r="AH164" s="11"/>
      <c r="AI164" s="11"/>
    </row>
    <row r="165" spans="1:35" s="13" customFormat="1">
      <c r="A165" s="2356"/>
      <c r="B165" s="2377"/>
      <c r="C165" s="2377"/>
      <c r="D165" s="2377"/>
      <c r="E165" s="2381"/>
      <c r="F165" s="46" t="s">
        <v>620</v>
      </c>
      <c r="G165" s="47"/>
      <c r="H165" s="2381"/>
      <c r="I165" s="2475"/>
      <c r="J165" s="2428"/>
      <c r="K165" s="2431"/>
      <c r="L165" s="2428"/>
      <c r="M165" s="2431"/>
      <c r="N165" s="2428"/>
      <c r="O165" s="2431"/>
      <c r="P165" s="2467"/>
      <c r="Q165" s="2468"/>
      <c r="R165" s="2368"/>
      <c r="S165" s="2488"/>
      <c r="T165" s="2362"/>
      <c r="U165" s="2359"/>
      <c r="V165" s="2359"/>
      <c r="W165" s="2359"/>
      <c r="X165" s="2359"/>
      <c r="Y165" s="2359"/>
      <c r="Z165" s="2359"/>
      <c r="AA165" s="2359"/>
      <c r="AB165" s="2359"/>
      <c r="AC165" s="2365"/>
      <c r="AD165" s="2457"/>
      <c r="AE165" s="48" t="s">
        <v>727</v>
      </c>
      <c r="AG165" s="2356"/>
      <c r="AH165" s="11"/>
      <c r="AI165" s="11"/>
    </row>
    <row r="166" spans="1:35" s="13" customFormat="1">
      <c r="A166" s="2357"/>
      <c r="B166" s="2378"/>
      <c r="C166" s="2378"/>
      <c r="D166" s="2378"/>
      <c r="E166" s="2382"/>
      <c r="F166" s="49" t="s">
        <v>621</v>
      </c>
      <c r="G166" s="50"/>
      <c r="H166" s="2382"/>
      <c r="I166" s="2476"/>
      <c r="J166" s="2429"/>
      <c r="K166" s="2432"/>
      <c r="L166" s="2429"/>
      <c r="M166" s="2432"/>
      <c r="N166" s="2429"/>
      <c r="O166" s="2432"/>
      <c r="P166" s="2469"/>
      <c r="Q166" s="2470"/>
      <c r="R166" s="2369"/>
      <c r="S166" s="2489"/>
      <c r="T166" s="2363"/>
      <c r="U166" s="2360"/>
      <c r="V166" s="2360"/>
      <c r="W166" s="2360"/>
      <c r="X166" s="2360"/>
      <c r="Y166" s="2360"/>
      <c r="Z166" s="2360"/>
      <c r="AA166" s="2360"/>
      <c r="AB166" s="2360"/>
      <c r="AC166" s="2366"/>
      <c r="AD166" s="2458"/>
      <c r="AE166" s="51" t="s">
        <v>731</v>
      </c>
      <c r="AG166" s="2357"/>
      <c r="AH166" s="11"/>
      <c r="AI166" s="11"/>
    </row>
    <row r="167" spans="1:35" s="13" customFormat="1">
      <c r="A167" s="2355">
        <v>55</v>
      </c>
      <c r="B167" s="2376"/>
      <c r="C167" s="2376"/>
      <c r="D167" s="2379"/>
      <c r="E167" s="2380"/>
      <c r="F167" s="43" t="s">
        <v>619</v>
      </c>
      <c r="G167" s="44"/>
      <c r="H167" s="2380"/>
      <c r="I167" s="2490" t="s">
        <v>502</v>
      </c>
      <c r="J167" s="2454"/>
      <c r="K167" s="2455" t="s">
        <v>255</v>
      </c>
      <c r="L167" s="2454"/>
      <c r="M167" s="2455" t="s">
        <v>500</v>
      </c>
      <c r="N167" s="2427"/>
      <c r="O167" s="2430" t="s">
        <v>580</v>
      </c>
      <c r="P167" s="2472" t="s">
        <v>172</v>
      </c>
      <c r="Q167" s="2473"/>
      <c r="R167" s="2367"/>
      <c r="S167" s="2491" t="s">
        <v>400</v>
      </c>
      <c r="T167" s="2361"/>
      <c r="U167" s="2358"/>
      <c r="V167" s="2358"/>
      <c r="W167" s="2358"/>
      <c r="X167" s="2358"/>
      <c r="Y167" s="2358"/>
      <c r="Z167" s="2358"/>
      <c r="AA167" s="2358"/>
      <c r="AB167" s="2358"/>
      <c r="AC167" s="2364"/>
      <c r="AD167" s="2456"/>
      <c r="AE167" s="45" t="s">
        <v>730</v>
      </c>
      <c r="AG167" s="2355" t="str">
        <f t="shared" ref="AG167" si="52">IF(ISERROR(VLOOKUP(C167,$AH$6:$AI$27,2,0))=TRUE,"",VLOOKUP(C167,$AH$6:$AI$27,2,0))</f>
        <v/>
      </c>
      <c r="AH167" s="11"/>
      <c r="AI167" s="11"/>
    </row>
    <row r="168" spans="1:35" s="13" customFormat="1">
      <c r="A168" s="2356"/>
      <c r="B168" s="2377"/>
      <c r="C168" s="2377"/>
      <c r="D168" s="2377"/>
      <c r="E168" s="2381"/>
      <c r="F168" s="46" t="s">
        <v>620</v>
      </c>
      <c r="G168" s="47"/>
      <c r="H168" s="2381"/>
      <c r="I168" s="2475"/>
      <c r="J168" s="2428"/>
      <c r="K168" s="2431"/>
      <c r="L168" s="2428"/>
      <c r="M168" s="2431"/>
      <c r="N168" s="2428"/>
      <c r="O168" s="2431"/>
      <c r="P168" s="2467"/>
      <c r="Q168" s="2468"/>
      <c r="R168" s="2368"/>
      <c r="S168" s="2488"/>
      <c r="T168" s="2362"/>
      <c r="U168" s="2359"/>
      <c r="V168" s="2359"/>
      <c r="W168" s="2359"/>
      <c r="X168" s="2359"/>
      <c r="Y168" s="2359"/>
      <c r="Z168" s="2359"/>
      <c r="AA168" s="2359"/>
      <c r="AB168" s="2359"/>
      <c r="AC168" s="2365"/>
      <c r="AD168" s="2457"/>
      <c r="AE168" s="48" t="s">
        <v>727</v>
      </c>
      <c r="AG168" s="2356"/>
      <c r="AH168" s="11"/>
      <c r="AI168" s="11"/>
    </row>
    <row r="169" spans="1:35" s="13" customFormat="1">
      <c r="A169" s="2357"/>
      <c r="B169" s="2378"/>
      <c r="C169" s="2378"/>
      <c r="D169" s="2378"/>
      <c r="E169" s="2382"/>
      <c r="F169" s="49" t="s">
        <v>621</v>
      </c>
      <c r="G169" s="50"/>
      <c r="H169" s="2382"/>
      <c r="I169" s="2476"/>
      <c r="J169" s="2429"/>
      <c r="K169" s="2432"/>
      <c r="L169" s="2429"/>
      <c r="M169" s="2432"/>
      <c r="N169" s="2429"/>
      <c r="O169" s="2432"/>
      <c r="P169" s="2469"/>
      <c r="Q169" s="2470"/>
      <c r="R169" s="2369"/>
      <c r="S169" s="2489"/>
      <c r="T169" s="2363"/>
      <c r="U169" s="2360"/>
      <c r="V169" s="2360"/>
      <c r="W169" s="2360"/>
      <c r="X169" s="2360"/>
      <c r="Y169" s="2360"/>
      <c r="Z169" s="2360"/>
      <c r="AA169" s="2360"/>
      <c r="AB169" s="2360"/>
      <c r="AC169" s="2366"/>
      <c r="AD169" s="2458"/>
      <c r="AE169" s="51" t="s">
        <v>731</v>
      </c>
      <c r="AG169" s="2357"/>
      <c r="AH169" s="11"/>
      <c r="AI169" s="11"/>
    </row>
    <row r="170" spans="1:35" s="13" customFormat="1">
      <c r="A170" s="2355">
        <v>56</v>
      </c>
      <c r="B170" s="2376"/>
      <c r="C170" s="2376"/>
      <c r="D170" s="2379"/>
      <c r="E170" s="2380"/>
      <c r="F170" s="43" t="s">
        <v>619</v>
      </c>
      <c r="G170" s="44"/>
      <c r="H170" s="2380"/>
      <c r="I170" s="2490" t="s">
        <v>502</v>
      </c>
      <c r="J170" s="2454"/>
      <c r="K170" s="2455" t="s">
        <v>255</v>
      </c>
      <c r="L170" s="2454"/>
      <c r="M170" s="2455" t="s">
        <v>500</v>
      </c>
      <c r="N170" s="2427"/>
      <c r="O170" s="2430" t="s">
        <v>580</v>
      </c>
      <c r="P170" s="2472" t="s">
        <v>172</v>
      </c>
      <c r="Q170" s="2473"/>
      <c r="R170" s="2367"/>
      <c r="S170" s="2491" t="s">
        <v>400</v>
      </c>
      <c r="T170" s="2361"/>
      <c r="U170" s="2358"/>
      <c r="V170" s="2358"/>
      <c r="W170" s="2358"/>
      <c r="X170" s="2358"/>
      <c r="Y170" s="2358"/>
      <c r="Z170" s="2358"/>
      <c r="AA170" s="2358"/>
      <c r="AB170" s="2358"/>
      <c r="AC170" s="2364"/>
      <c r="AD170" s="2456"/>
      <c r="AE170" s="45" t="s">
        <v>730</v>
      </c>
      <c r="AG170" s="2355" t="str">
        <f t="shared" ref="AG170" si="53">IF(ISERROR(VLOOKUP(C170,$AH$6:$AI$27,2,0))=TRUE,"",VLOOKUP(C170,$AH$6:$AI$27,2,0))</f>
        <v/>
      </c>
      <c r="AH170" s="11"/>
      <c r="AI170" s="11"/>
    </row>
    <row r="171" spans="1:35" s="13" customFormat="1">
      <c r="A171" s="2356"/>
      <c r="B171" s="2377"/>
      <c r="C171" s="2377"/>
      <c r="D171" s="2377"/>
      <c r="E171" s="2381"/>
      <c r="F171" s="46" t="s">
        <v>620</v>
      </c>
      <c r="G171" s="47"/>
      <c r="H171" s="2381"/>
      <c r="I171" s="2475"/>
      <c r="J171" s="2428"/>
      <c r="K171" s="2431"/>
      <c r="L171" s="2428"/>
      <c r="M171" s="2431"/>
      <c r="N171" s="2428"/>
      <c r="O171" s="2431"/>
      <c r="P171" s="2467"/>
      <c r="Q171" s="2468"/>
      <c r="R171" s="2368"/>
      <c r="S171" s="2488"/>
      <c r="T171" s="2362"/>
      <c r="U171" s="2359"/>
      <c r="V171" s="2359"/>
      <c r="W171" s="2359"/>
      <c r="X171" s="2359"/>
      <c r="Y171" s="2359"/>
      <c r="Z171" s="2359"/>
      <c r="AA171" s="2359"/>
      <c r="AB171" s="2359"/>
      <c r="AC171" s="2365"/>
      <c r="AD171" s="2457"/>
      <c r="AE171" s="48" t="s">
        <v>727</v>
      </c>
      <c r="AG171" s="2356"/>
      <c r="AH171" s="11"/>
      <c r="AI171" s="11"/>
    </row>
    <row r="172" spans="1:35" s="13" customFormat="1">
      <c r="A172" s="2357"/>
      <c r="B172" s="2378"/>
      <c r="C172" s="2378"/>
      <c r="D172" s="2378"/>
      <c r="E172" s="2382"/>
      <c r="F172" s="49" t="s">
        <v>621</v>
      </c>
      <c r="G172" s="50"/>
      <c r="H172" s="2382"/>
      <c r="I172" s="2476"/>
      <c r="J172" s="2429"/>
      <c r="K172" s="2432"/>
      <c r="L172" s="2429"/>
      <c r="M172" s="2432"/>
      <c r="N172" s="2429"/>
      <c r="O172" s="2432"/>
      <c r="P172" s="2469"/>
      <c r="Q172" s="2470"/>
      <c r="R172" s="2369"/>
      <c r="S172" s="2489"/>
      <c r="T172" s="2363"/>
      <c r="U172" s="2360"/>
      <c r="V172" s="2360"/>
      <c r="W172" s="2360"/>
      <c r="X172" s="2360"/>
      <c r="Y172" s="2360"/>
      <c r="Z172" s="2360"/>
      <c r="AA172" s="2360"/>
      <c r="AB172" s="2360"/>
      <c r="AC172" s="2366"/>
      <c r="AD172" s="2458"/>
      <c r="AE172" s="51" t="s">
        <v>731</v>
      </c>
      <c r="AG172" s="2357"/>
      <c r="AH172" s="11"/>
      <c r="AI172" s="11"/>
    </row>
    <row r="173" spans="1:35" s="13" customFormat="1">
      <c r="A173" s="2355">
        <v>57</v>
      </c>
      <c r="B173" s="2376"/>
      <c r="C173" s="2376"/>
      <c r="D173" s="2379"/>
      <c r="E173" s="2380"/>
      <c r="F173" s="43" t="s">
        <v>619</v>
      </c>
      <c r="G173" s="44"/>
      <c r="H173" s="2380"/>
      <c r="I173" s="2490" t="s">
        <v>502</v>
      </c>
      <c r="J173" s="2454"/>
      <c r="K173" s="2455" t="s">
        <v>255</v>
      </c>
      <c r="L173" s="2454"/>
      <c r="M173" s="2455" t="s">
        <v>500</v>
      </c>
      <c r="N173" s="2427"/>
      <c r="O173" s="2430" t="s">
        <v>580</v>
      </c>
      <c r="P173" s="2472" t="s">
        <v>172</v>
      </c>
      <c r="Q173" s="2473"/>
      <c r="R173" s="2367"/>
      <c r="S173" s="2491" t="s">
        <v>400</v>
      </c>
      <c r="T173" s="2361"/>
      <c r="U173" s="2358"/>
      <c r="V173" s="2358"/>
      <c r="W173" s="2358"/>
      <c r="X173" s="2358"/>
      <c r="Y173" s="2358"/>
      <c r="Z173" s="2358"/>
      <c r="AA173" s="2358"/>
      <c r="AB173" s="2358"/>
      <c r="AC173" s="2364"/>
      <c r="AD173" s="2456"/>
      <c r="AE173" s="45" t="s">
        <v>730</v>
      </c>
      <c r="AG173" s="2355" t="str">
        <f t="shared" ref="AG173" si="54">IF(ISERROR(VLOOKUP(C173,$AH$6:$AI$27,2,0))=TRUE,"",VLOOKUP(C173,$AH$6:$AI$27,2,0))</f>
        <v/>
      </c>
      <c r="AH173" s="11"/>
      <c r="AI173" s="11"/>
    </row>
    <row r="174" spans="1:35" s="13" customFormat="1">
      <c r="A174" s="2356"/>
      <c r="B174" s="2377"/>
      <c r="C174" s="2377"/>
      <c r="D174" s="2377"/>
      <c r="E174" s="2381"/>
      <c r="F174" s="46" t="s">
        <v>620</v>
      </c>
      <c r="G174" s="47"/>
      <c r="H174" s="2381"/>
      <c r="I174" s="2475"/>
      <c r="J174" s="2428"/>
      <c r="K174" s="2431"/>
      <c r="L174" s="2428"/>
      <c r="M174" s="2431"/>
      <c r="N174" s="2428"/>
      <c r="O174" s="2431"/>
      <c r="P174" s="2467"/>
      <c r="Q174" s="2468"/>
      <c r="R174" s="2368"/>
      <c r="S174" s="2488"/>
      <c r="T174" s="2362"/>
      <c r="U174" s="2359"/>
      <c r="V174" s="2359"/>
      <c r="W174" s="2359"/>
      <c r="X174" s="2359"/>
      <c r="Y174" s="2359"/>
      <c r="Z174" s="2359"/>
      <c r="AA174" s="2359"/>
      <c r="AB174" s="2359"/>
      <c r="AC174" s="2365"/>
      <c r="AD174" s="2457"/>
      <c r="AE174" s="48" t="s">
        <v>727</v>
      </c>
      <c r="AG174" s="2356"/>
      <c r="AH174" s="11"/>
      <c r="AI174" s="11"/>
    </row>
    <row r="175" spans="1:35" s="13" customFormat="1">
      <c r="A175" s="2357"/>
      <c r="B175" s="2378"/>
      <c r="C175" s="2378"/>
      <c r="D175" s="2378"/>
      <c r="E175" s="2382"/>
      <c r="F175" s="49" t="s">
        <v>621</v>
      </c>
      <c r="G175" s="50"/>
      <c r="H175" s="2382"/>
      <c r="I175" s="2476"/>
      <c r="J175" s="2429"/>
      <c r="K175" s="2432"/>
      <c r="L175" s="2429"/>
      <c r="M175" s="2432"/>
      <c r="N175" s="2429"/>
      <c r="O175" s="2432"/>
      <c r="P175" s="2469"/>
      <c r="Q175" s="2470"/>
      <c r="R175" s="2369"/>
      <c r="S175" s="2489"/>
      <c r="T175" s="2363"/>
      <c r="U175" s="2360"/>
      <c r="V175" s="2360"/>
      <c r="W175" s="2360"/>
      <c r="X175" s="2360"/>
      <c r="Y175" s="2360"/>
      <c r="Z175" s="2360"/>
      <c r="AA175" s="2360"/>
      <c r="AB175" s="2360"/>
      <c r="AC175" s="2366"/>
      <c r="AD175" s="2458"/>
      <c r="AE175" s="51" t="s">
        <v>731</v>
      </c>
      <c r="AG175" s="2357"/>
      <c r="AH175" s="11"/>
      <c r="AI175" s="11"/>
    </row>
    <row r="176" spans="1:35" s="13" customFormat="1">
      <c r="A176" s="2355">
        <v>58</v>
      </c>
      <c r="B176" s="2376"/>
      <c r="C176" s="2376"/>
      <c r="D176" s="2379"/>
      <c r="E176" s="2380"/>
      <c r="F176" s="43" t="s">
        <v>619</v>
      </c>
      <c r="G176" s="44"/>
      <c r="H176" s="2380"/>
      <c r="I176" s="2490" t="s">
        <v>502</v>
      </c>
      <c r="J176" s="2454"/>
      <c r="K176" s="2455" t="s">
        <v>255</v>
      </c>
      <c r="L176" s="2454"/>
      <c r="M176" s="2455" t="s">
        <v>500</v>
      </c>
      <c r="N176" s="2427"/>
      <c r="O176" s="2430" t="s">
        <v>580</v>
      </c>
      <c r="P176" s="2472" t="s">
        <v>172</v>
      </c>
      <c r="Q176" s="2473"/>
      <c r="R176" s="2367"/>
      <c r="S176" s="2491" t="s">
        <v>400</v>
      </c>
      <c r="T176" s="2361"/>
      <c r="U176" s="2358"/>
      <c r="V176" s="2358"/>
      <c r="W176" s="2358"/>
      <c r="X176" s="2358"/>
      <c r="Y176" s="2358"/>
      <c r="Z176" s="2358"/>
      <c r="AA176" s="2358"/>
      <c r="AB176" s="2358"/>
      <c r="AC176" s="2364"/>
      <c r="AD176" s="2456"/>
      <c r="AE176" s="45" t="s">
        <v>730</v>
      </c>
      <c r="AG176" s="2355" t="str">
        <f t="shared" ref="AG176" si="55">IF(ISERROR(VLOOKUP(C176,$AH$6:$AI$27,2,0))=TRUE,"",VLOOKUP(C176,$AH$6:$AI$27,2,0))</f>
        <v/>
      </c>
      <c r="AH176" s="11"/>
      <c r="AI176" s="11"/>
    </row>
    <row r="177" spans="1:35" s="13" customFormat="1">
      <c r="A177" s="2356"/>
      <c r="B177" s="2377"/>
      <c r="C177" s="2377"/>
      <c r="D177" s="2377"/>
      <c r="E177" s="2381"/>
      <c r="F177" s="46" t="s">
        <v>620</v>
      </c>
      <c r="G177" s="47"/>
      <c r="H177" s="2381"/>
      <c r="I177" s="2475"/>
      <c r="J177" s="2428"/>
      <c r="K177" s="2431"/>
      <c r="L177" s="2428"/>
      <c r="M177" s="2431"/>
      <c r="N177" s="2428"/>
      <c r="O177" s="2431"/>
      <c r="P177" s="2467"/>
      <c r="Q177" s="2468"/>
      <c r="R177" s="2368"/>
      <c r="S177" s="2488"/>
      <c r="T177" s="2362"/>
      <c r="U177" s="2359"/>
      <c r="V177" s="2359"/>
      <c r="W177" s="2359"/>
      <c r="X177" s="2359"/>
      <c r="Y177" s="2359"/>
      <c r="Z177" s="2359"/>
      <c r="AA177" s="2359"/>
      <c r="AB177" s="2359"/>
      <c r="AC177" s="2365"/>
      <c r="AD177" s="2457"/>
      <c r="AE177" s="48" t="s">
        <v>727</v>
      </c>
      <c r="AG177" s="2356"/>
      <c r="AH177" s="11"/>
      <c r="AI177" s="11"/>
    </row>
    <row r="178" spans="1:35" s="13" customFormat="1">
      <c r="A178" s="2357"/>
      <c r="B178" s="2378"/>
      <c r="C178" s="2378"/>
      <c r="D178" s="2378"/>
      <c r="E178" s="2382"/>
      <c r="F178" s="49" t="s">
        <v>621</v>
      </c>
      <c r="G178" s="50"/>
      <c r="H178" s="2382"/>
      <c r="I178" s="2476"/>
      <c r="J178" s="2429"/>
      <c r="K178" s="2432"/>
      <c r="L178" s="2429"/>
      <c r="M178" s="2432"/>
      <c r="N178" s="2429"/>
      <c r="O178" s="2432"/>
      <c r="P178" s="2469"/>
      <c r="Q178" s="2470"/>
      <c r="R178" s="2369"/>
      <c r="S178" s="2489"/>
      <c r="T178" s="2363"/>
      <c r="U178" s="2360"/>
      <c r="V178" s="2360"/>
      <c r="W178" s="2360"/>
      <c r="X178" s="2360"/>
      <c r="Y178" s="2360"/>
      <c r="Z178" s="2360"/>
      <c r="AA178" s="2360"/>
      <c r="AB178" s="2360"/>
      <c r="AC178" s="2366"/>
      <c r="AD178" s="2458"/>
      <c r="AE178" s="51" t="s">
        <v>731</v>
      </c>
      <c r="AG178" s="2357"/>
      <c r="AH178" s="11"/>
      <c r="AI178" s="11"/>
    </row>
    <row r="179" spans="1:35" s="13" customFormat="1">
      <c r="A179" s="2355">
        <v>59</v>
      </c>
      <c r="B179" s="2376"/>
      <c r="C179" s="2376"/>
      <c r="D179" s="2379"/>
      <c r="E179" s="2380"/>
      <c r="F179" s="43" t="s">
        <v>619</v>
      </c>
      <c r="G179" s="44"/>
      <c r="H179" s="2380"/>
      <c r="I179" s="2490" t="s">
        <v>502</v>
      </c>
      <c r="J179" s="2454"/>
      <c r="K179" s="2455" t="s">
        <v>255</v>
      </c>
      <c r="L179" s="2454"/>
      <c r="M179" s="2455" t="s">
        <v>500</v>
      </c>
      <c r="N179" s="2427"/>
      <c r="O179" s="2430" t="s">
        <v>580</v>
      </c>
      <c r="P179" s="2472" t="s">
        <v>172</v>
      </c>
      <c r="Q179" s="2473"/>
      <c r="R179" s="2367"/>
      <c r="S179" s="2491" t="s">
        <v>400</v>
      </c>
      <c r="T179" s="2361"/>
      <c r="U179" s="2358"/>
      <c r="V179" s="2358"/>
      <c r="W179" s="2358"/>
      <c r="X179" s="2358"/>
      <c r="Y179" s="2358"/>
      <c r="Z179" s="2358"/>
      <c r="AA179" s="2358"/>
      <c r="AB179" s="2358"/>
      <c r="AC179" s="2364"/>
      <c r="AD179" s="2456"/>
      <c r="AE179" s="45" t="s">
        <v>730</v>
      </c>
      <c r="AG179" s="2355" t="str">
        <f t="shared" ref="AG179" si="56">IF(ISERROR(VLOOKUP(C179,$AH$6:$AI$27,2,0))=TRUE,"",VLOOKUP(C179,$AH$6:$AI$27,2,0))</f>
        <v/>
      </c>
      <c r="AH179" s="11"/>
      <c r="AI179" s="11"/>
    </row>
    <row r="180" spans="1:35" s="13" customFormat="1">
      <c r="A180" s="2356"/>
      <c r="B180" s="2377"/>
      <c r="C180" s="2377"/>
      <c r="D180" s="2377"/>
      <c r="E180" s="2381"/>
      <c r="F180" s="46" t="s">
        <v>620</v>
      </c>
      <c r="G180" s="47"/>
      <c r="H180" s="2381"/>
      <c r="I180" s="2475"/>
      <c r="J180" s="2428"/>
      <c r="K180" s="2431"/>
      <c r="L180" s="2428"/>
      <c r="M180" s="2431"/>
      <c r="N180" s="2428"/>
      <c r="O180" s="2431"/>
      <c r="P180" s="2467"/>
      <c r="Q180" s="2468"/>
      <c r="R180" s="2368"/>
      <c r="S180" s="2488"/>
      <c r="T180" s="2362"/>
      <c r="U180" s="2359"/>
      <c r="V180" s="2359"/>
      <c r="W180" s="2359"/>
      <c r="X180" s="2359"/>
      <c r="Y180" s="2359"/>
      <c r="Z180" s="2359"/>
      <c r="AA180" s="2359"/>
      <c r="AB180" s="2359"/>
      <c r="AC180" s="2365"/>
      <c r="AD180" s="2457"/>
      <c r="AE180" s="48" t="s">
        <v>727</v>
      </c>
      <c r="AG180" s="2356"/>
      <c r="AH180" s="11"/>
      <c r="AI180" s="11"/>
    </row>
    <row r="181" spans="1:35" s="13" customFormat="1">
      <c r="A181" s="2357"/>
      <c r="B181" s="2378"/>
      <c r="C181" s="2378"/>
      <c r="D181" s="2378"/>
      <c r="E181" s="2382"/>
      <c r="F181" s="49" t="s">
        <v>621</v>
      </c>
      <c r="G181" s="50"/>
      <c r="H181" s="2382"/>
      <c r="I181" s="2476"/>
      <c r="J181" s="2429"/>
      <c r="K181" s="2432"/>
      <c r="L181" s="2429"/>
      <c r="M181" s="2432"/>
      <c r="N181" s="2429"/>
      <c r="O181" s="2432"/>
      <c r="P181" s="2469"/>
      <c r="Q181" s="2470"/>
      <c r="R181" s="2369"/>
      <c r="S181" s="2489"/>
      <c r="T181" s="2363"/>
      <c r="U181" s="2360"/>
      <c r="V181" s="2360"/>
      <c r="W181" s="2360"/>
      <c r="X181" s="2360"/>
      <c r="Y181" s="2360"/>
      <c r="Z181" s="2360"/>
      <c r="AA181" s="2360"/>
      <c r="AB181" s="2360"/>
      <c r="AC181" s="2366"/>
      <c r="AD181" s="2458"/>
      <c r="AE181" s="51" t="s">
        <v>731</v>
      </c>
      <c r="AG181" s="2357"/>
      <c r="AH181" s="11"/>
      <c r="AI181" s="11"/>
    </row>
    <row r="182" spans="1:35" s="13" customFormat="1">
      <c r="A182" s="2355">
        <v>60</v>
      </c>
      <c r="B182" s="2376"/>
      <c r="C182" s="2376"/>
      <c r="D182" s="2379"/>
      <c r="E182" s="2380"/>
      <c r="F182" s="43" t="s">
        <v>619</v>
      </c>
      <c r="G182" s="44"/>
      <c r="H182" s="2380"/>
      <c r="I182" s="2490" t="s">
        <v>502</v>
      </c>
      <c r="J182" s="2454"/>
      <c r="K182" s="2455" t="s">
        <v>255</v>
      </c>
      <c r="L182" s="2454"/>
      <c r="M182" s="2455" t="s">
        <v>500</v>
      </c>
      <c r="N182" s="2427"/>
      <c r="O182" s="2430" t="s">
        <v>580</v>
      </c>
      <c r="P182" s="2472" t="s">
        <v>172</v>
      </c>
      <c r="Q182" s="2473"/>
      <c r="R182" s="2367"/>
      <c r="S182" s="2491" t="s">
        <v>400</v>
      </c>
      <c r="T182" s="2361"/>
      <c r="U182" s="2358"/>
      <c r="V182" s="2358"/>
      <c r="W182" s="2358"/>
      <c r="X182" s="2358"/>
      <c r="Y182" s="2358"/>
      <c r="Z182" s="2358"/>
      <c r="AA182" s="2358"/>
      <c r="AB182" s="2358"/>
      <c r="AC182" s="2364"/>
      <c r="AD182" s="2456"/>
      <c r="AE182" s="45" t="s">
        <v>730</v>
      </c>
      <c r="AG182" s="2355" t="str">
        <f t="shared" ref="AG182" si="57">IF(ISERROR(VLOOKUP(C182,$AH$6:$AI$27,2,0))=TRUE,"",VLOOKUP(C182,$AH$6:$AI$27,2,0))</f>
        <v/>
      </c>
      <c r="AH182" s="11"/>
      <c r="AI182" s="11"/>
    </row>
    <row r="183" spans="1:35" s="13" customFormat="1">
      <c r="A183" s="2356"/>
      <c r="B183" s="2377"/>
      <c r="C183" s="2377"/>
      <c r="D183" s="2377"/>
      <c r="E183" s="2381"/>
      <c r="F183" s="46" t="s">
        <v>620</v>
      </c>
      <c r="G183" s="47"/>
      <c r="H183" s="2381"/>
      <c r="I183" s="2475"/>
      <c r="J183" s="2428"/>
      <c r="K183" s="2431"/>
      <c r="L183" s="2428"/>
      <c r="M183" s="2431"/>
      <c r="N183" s="2428"/>
      <c r="O183" s="2431"/>
      <c r="P183" s="2467"/>
      <c r="Q183" s="2468"/>
      <c r="R183" s="2368"/>
      <c r="S183" s="2488"/>
      <c r="T183" s="2362"/>
      <c r="U183" s="2359"/>
      <c r="V183" s="2359"/>
      <c r="W183" s="2359"/>
      <c r="X183" s="2359"/>
      <c r="Y183" s="2359"/>
      <c r="Z183" s="2359"/>
      <c r="AA183" s="2359"/>
      <c r="AB183" s="2359"/>
      <c r="AC183" s="2365"/>
      <c r="AD183" s="2457"/>
      <c r="AE183" s="48" t="s">
        <v>727</v>
      </c>
      <c r="AG183" s="2356"/>
      <c r="AH183" s="11"/>
      <c r="AI183" s="11"/>
    </row>
    <row r="184" spans="1:35" s="13" customFormat="1">
      <c r="A184" s="2357"/>
      <c r="B184" s="2378"/>
      <c r="C184" s="2378"/>
      <c r="D184" s="2378"/>
      <c r="E184" s="2382"/>
      <c r="F184" s="49" t="s">
        <v>621</v>
      </c>
      <c r="G184" s="50"/>
      <c r="H184" s="2382"/>
      <c r="I184" s="2476"/>
      <c r="J184" s="2429"/>
      <c r="K184" s="2432"/>
      <c r="L184" s="2429"/>
      <c r="M184" s="2432"/>
      <c r="N184" s="2429"/>
      <c r="O184" s="2432"/>
      <c r="P184" s="2469"/>
      <c r="Q184" s="2470"/>
      <c r="R184" s="2369"/>
      <c r="S184" s="2489"/>
      <c r="T184" s="2363"/>
      <c r="U184" s="2360"/>
      <c r="V184" s="2360"/>
      <c r="W184" s="2360"/>
      <c r="X184" s="2360"/>
      <c r="Y184" s="2360"/>
      <c r="Z184" s="2360"/>
      <c r="AA184" s="2360"/>
      <c r="AB184" s="2360"/>
      <c r="AC184" s="2366"/>
      <c r="AD184" s="2458"/>
      <c r="AE184" s="51" t="s">
        <v>731</v>
      </c>
      <c r="AG184" s="2357"/>
      <c r="AH184" s="11"/>
      <c r="AI184" s="11"/>
    </row>
  </sheetData>
  <sheetProtection sheet="1" objects="1" scenarios="1"/>
  <mergeCells count="1698">
    <mergeCell ref="AG158:AG160"/>
    <mergeCell ref="AG161:AG163"/>
    <mergeCell ref="AG164:AG166"/>
    <mergeCell ref="AG167:AG169"/>
    <mergeCell ref="AG170:AG172"/>
    <mergeCell ref="AG173:AG175"/>
    <mergeCell ref="AG176:AG178"/>
    <mergeCell ref="AG179:AG181"/>
    <mergeCell ref="AG182:AG184"/>
    <mergeCell ref="AG107:AG109"/>
    <mergeCell ref="AG110:AG112"/>
    <mergeCell ref="AG113:AG115"/>
    <mergeCell ref="AG116:AG118"/>
    <mergeCell ref="AG119:AG121"/>
    <mergeCell ref="AG122:AG124"/>
    <mergeCell ref="AG125:AG127"/>
    <mergeCell ref="AG128:AG130"/>
    <mergeCell ref="AG131:AG133"/>
    <mergeCell ref="AG134:AG136"/>
    <mergeCell ref="AG137:AG139"/>
    <mergeCell ref="AG140:AG142"/>
    <mergeCell ref="AG143:AG145"/>
    <mergeCell ref="AG146:AG148"/>
    <mergeCell ref="AG149:AG151"/>
    <mergeCell ref="AG152:AG154"/>
    <mergeCell ref="AG155:AG157"/>
    <mergeCell ref="AG56:AG58"/>
    <mergeCell ref="AG59:AG61"/>
    <mergeCell ref="AG62:AG64"/>
    <mergeCell ref="AG65:AG67"/>
    <mergeCell ref="AG68:AG70"/>
    <mergeCell ref="AG71:AG73"/>
    <mergeCell ref="AG74:AG76"/>
    <mergeCell ref="AG77:AG79"/>
    <mergeCell ref="AG80:AG82"/>
    <mergeCell ref="AG83:AG85"/>
    <mergeCell ref="AG86:AG88"/>
    <mergeCell ref="AG89:AG91"/>
    <mergeCell ref="AG92:AG94"/>
    <mergeCell ref="AG95:AG97"/>
    <mergeCell ref="AG98:AG100"/>
    <mergeCell ref="AG101:AG103"/>
    <mergeCell ref="AG104:AG106"/>
    <mergeCell ref="AG5:AG7"/>
    <mergeCell ref="AG8:AG10"/>
    <mergeCell ref="AG11:AG13"/>
    <mergeCell ref="AG14:AG16"/>
    <mergeCell ref="AG17:AG19"/>
    <mergeCell ref="AG20:AG22"/>
    <mergeCell ref="AG23:AG25"/>
    <mergeCell ref="AG26:AG28"/>
    <mergeCell ref="AG29:AG31"/>
    <mergeCell ref="AG32:AG34"/>
    <mergeCell ref="AG35:AG37"/>
    <mergeCell ref="AG38:AG40"/>
    <mergeCell ref="AG41:AG43"/>
    <mergeCell ref="AG44:AG46"/>
    <mergeCell ref="AG47:AG49"/>
    <mergeCell ref="AG50:AG52"/>
    <mergeCell ref="AG53:AG55"/>
    <mergeCell ref="E161:E163"/>
    <mergeCell ref="E164:E166"/>
    <mergeCell ref="E167:E169"/>
    <mergeCell ref="E170:E172"/>
    <mergeCell ref="E173:E175"/>
    <mergeCell ref="E176:E178"/>
    <mergeCell ref="E179:E181"/>
    <mergeCell ref="E182:E184"/>
    <mergeCell ref="E110:E112"/>
    <mergeCell ref="E113:E115"/>
    <mergeCell ref="E116:E118"/>
    <mergeCell ref="E119:E121"/>
    <mergeCell ref="E122:E124"/>
    <mergeCell ref="E125:E127"/>
    <mergeCell ref="E128:E130"/>
    <mergeCell ref="E131:E133"/>
    <mergeCell ref="E134:E136"/>
    <mergeCell ref="E137:E139"/>
    <mergeCell ref="E140:E142"/>
    <mergeCell ref="E143:E145"/>
    <mergeCell ref="E146:E148"/>
    <mergeCell ref="E149:E151"/>
    <mergeCell ref="E152:E154"/>
    <mergeCell ref="E155:E157"/>
    <mergeCell ref="E158:E160"/>
    <mergeCell ref="E53:E55"/>
    <mergeCell ref="E56:E58"/>
    <mergeCell ref="E59:E61"/>
    <mergeCell ref="E62:E64"/>
    <mergeCell ref="E65:E67"/>
    <mergeCell ref="E68:E70"/>
    <mergeCell ref="E71:E73"/>
    <mergeCell ref="E74:E76"/>
    <mergeCell ref="E77:E79"/>
    <mergeCell ref="E80:E82"/>
    <mergeCell ref="E83:E85"/>
    <mergeCell ref="E86:E88"/>
    <mergeCell ref="E89:E91"/>
    <mergeCell ref="E92:E94"/>
    <mergeCell ref="E95:E97"/>
    <mergeCell ref="E98:E100"/>
    <mergeCell ref="E101:E103"/>
    <mergeCell ref="E3:E4"/>
    <mergeCell ref="E5:E7"/>
    <mergeCell ref="E8:E10"/>
    <mergeCell ref="E11:E13"/>
    <mergeCell ref="E14:E16"/>
    <mergeCell ref="E17:E19"/>
    <mergeCell ref="E20:E22"/>
    <mergeCell ref="E23:E25"/>
    <mergeCell ref="E26:E28"/>
    <mergeCell ref="E29:E31"/>
    <mergeCell ref="E32:E34"/>
    <mergeCell ref="E35:E37"/>
    <mergeCell ref="E38:E40"/>
    <mergeCell ref="E41:E43"/>
    <mergeCell ref="E44:E46"/>
    <mergeCell ref="E47:E49"/>
    <mergeCell ref="E50:E52"/>
    <mergeCell ref="T3:AC3"/>
    <mergeCell ref="J4:K4"/>
    <mergeCell ref="L4:M4"/>
    <mergeCell ref="P4:S4"/>
    <mergeCell ref="K5:K7"/>
    <mergeCell ref="J5:J7"/>
    <mergeCell ref="X5:X7"/>
    <mergeCell ref="W5:W7"/>
    <mergeCell ref="A1:G1"/>
    <mergeCell ref="H1:I1"/>
    <mergeCell ref="AC1:AD1"/>
    <mergeCell ref="A3:A4"/>
    <mergeCell ref="B3:B4"/>
    <mergeCell ref="C3:C4"/>
    <mergeCell ref="F3:G3"/>
    <mergeCell ref="H3:H4"/>
    <mergeCell ref="I3:I4"/>
    <mergeCell ref="J3:S3"/>
    <mergeCell ref="V5:V7"/>
    <mergeCell ref="U5:U7"/>
    <mergeCell ref="T5:T7"/>
    <mergeCell ref="A5:A7"/>
    <mergeCell ref="AD3:AE3"/>
    <mergeCell ref="I5:I7"/>
    <mergeCell ref="H5:H7"/>
    <mergeCell ref="C5:C7"/>
    <mergeCell ref="B5:B7"/>
    <mergeCell ref="AD5:AD7"/>
    <mergeCell ref="AC5:AC7"/>
    <mergeCell ref="AB5:AB7"/>
    <mergeCell ref="AA5:AA7"/>
    <mergeCell ref="Z5:Z7"/>
    <mergeCell ref="Y5:Y7"/>
    <mergeCell ref="S5:S7"/>
    <mergeCell ref="R5:R7"/>
    <mergeCell ref="P5:Q7"/>
    <mergeCell ref="M5:M7"/>
    <mergeCell ref="L5:L7"/>
    <mergeCell ref="Z8:Z10"/>
    <mergeCell ref="AA8:AA10"/>
    <mergeCell ref="AB8:AB10"/>
    <mergeCell ref="AC8:AC10"/>
    <mergeCell ref="AD8:AD10"/>
    <mergeCell ref="T8:T10"/>
    <mergeCell ref="U8:U10"/>
    <mergeCell ref="V8:V10"/>
    <mergeCell ref="W8:W10"/>
    <mergeCell ref="X8:X10"/>
    <mergeCell ref="Y8:Y10"/>
    <mergeCell ref="K8:K10"/>
    <mergeCell ref="L8:L10"/>
    <mergeCell ref="M8:M10"/>
    <mergeCell ref="P8:Q10"/>
    <mergeCell ref="R8:R10"/>
    <mergeCell ref="S8:S10"/>
    <mergeCell ref="S11:S13"/>
    <mergeCell ref="A8:A10"/>
    <mergeCell ref="B8:B10"/>
    <mergeCell ref="C8:C10"/>
    <mergeCell ref="H8:H10"/>
    <mergeCell ref="I8:I10"/>
    <mergeCell ref="J8:J10"/>
    <mergeCell ref="AC11:AC13"/>
    <mergeCell ref="AD11:AD13"/>
    <mergeCell ref="A14:A16"/>
    <mergeCell ref="B14:B16"/>
    <mergeCell ref="C14:C16"/>
    <mergeCell ref="H14:H16"/>
    <mergeCell ref="I14:I16"/>
    <mergeCell ref="T11:T13"/>
    <mergeCell ref="U11:U13"/>
    <mergeCell ref="V11:V13"/>
    <mergeCell ref="W11:W13"/>
    <mergeCell ref="X11:X13"/>
    <mergeCell ref="Y11:Y13"/>
    <mergeCell ref="J11:J13"/>
    <mergeCell ref="K11:K13"/>
    <mergeCell ref="L11:L13"/>
    <mergeCell ref="M11:M13"/>
    <mergeCell ref="P11:Q13"/>
    <mergeCell ref="R11:R13"/>
    <mergeCell ref="S14:S16"/>
    <mergeCell ref="Z14:Z16"/>
    <mergeCell ref="AA14:AA16"/>
    <mergeCell ref="AB14:AB16"/>
    <mergeCell ref="AC14:AC16"/>
    <mergeCell ref="AD14:AD16"/>
    <mergeCell ref="A11:A13"/>
    <mergeCell ref="B11:B13"/>
    <mergeCell ref="C11:C13"/>
    <mergeCell ref="H11:H13"/>
    <mergeCell ref="I11:I13"/>
    <mergeCell ref="I17:I19"/>
    <mergeCell ref="T14:T16"/>
    <mergeCell ref="U14:U16"/>
    <mergeCell ref="V14:V16"/>
    <mergeCell ref="W14:W16"/>
    <mergeCell ref="X14:X16"/>
    <mergeCell ref="Y14:Y16"/>
    <mergeCell ref="J14:J16"/>
    <mergeCell ref="K14:K16"/>
    <mergeCell ref="L14:L16"/>
    <mergeCell ref="M14:M16"/>
    <mergeCell ref="P14:Q16"/>
    <mergeCell ref="R14:R16"/>
    <mergeCell ref="S17:S19"/>
    <mergeCell ref="Z11:Z13"/>
    <mergeCell ref="AA11:AA13"/>
    <mergeCell ref="AB11:AB13"/>
    <mergeCell ref="Z17:Z19"/>
    <mergeCell ref="AA17:AA19"/>
    <mergeCell ref="AB17:AB19"/>
    <mergeCell ref="AC17:AC19"/>
    <mergeCell ref="AD17:AD19"/>
    <mergeCell ref="A20:A22"/>
    <mergeCell ref="B20:B22"/>
    <mergeCell ref="C20:C22"/>
    <mergeCell ref="H20:H22"/>
    <mergeCell ref="I20:I22"/>
    <mergeCell ref="T17:T19"/>
    <mergeCell ref="U17:U19"/>
    <mergeCell ref="V17:V19"/>
    <mergeCell ref="W17:W19"/>
    <mergeCell ref="X17:X19"/>
    <mergeCell ref="Y17:Y19"/>
    <mergeCell ref="J17:J19"/>
    <mergeCell ref="K17:K19"/>
    <mergeCell ref="L17:L19"/>
    <mergeCell ref="M17:M19"/>
    <mergeCell ref="P17:Q19"/>
    <mergeCell ref="R17:R19"/>
    <mergeCell ref="S20:S22"/>
    <mergeCell ref="Z20:Z22"/>
    <mergeCell ref="AA20:AA22"/>
    <mergeCell ref="AB20:AB22"/>
    <mergeCell ref="AC20:AC22"/>
    <mergeCell ref="AD20:AD22"/>
    <mergeCell ref="A17:A19"/>
    <mergeCell ref="B17:B19"/>
    <mergeCell ref="C17:C19"/>
    <mergeCell ref="H17:H19"/>
    <mergeCell ref="A23:A25"/>
    <mergeCell ref="B23:B25"/>
    <mergeCell ref="C23:C25"/>
    <mergeCell ref="H23:H25"/>
    <mergeCell ref="I23:I25"/>
    <mergeCell ref="T20:T22"/>
    <mergeCell ref="U20:U22"/>
    <mergeCell ref="V20:V22"/>
    <mergeCell ref="W20:W22"/>
    <mergeCell ref="X20:X22"/>
    <mergeCell ref="Y20:Y22"/>
    <mergeCell ref="J20:J22"/>
    <mergeCell ref="K20:K22"/>
    <mergeCell ref="L20:L22"/>
    <mergeCell ref="M20:M22"/>
    <mergeCell ref="P20:Q22"/>
    <mergeCell ref="R20:R22"/>
    <mergeCell ref="Y23:Y25"/>
    <mergeCell ref="Z23:Z25"/>
    <mergeCell ref="AA23:AA25"/>
    <mergeCell ref="AB23:AB25"/>
    <mergeCell ref="AC23:AC25"/>
    <mergeCell ref="AD23:AD25"/>
    <mergeCell ref="S23:S25"/>
    <mergeCell ref="T23:T25"/>
    <mergeCell ref="U23:U25"/>
    <mergeCell ref="V23:V25"/>
    <mergeCell ref="W23:W25"/>
    <mergeCell ref="X23:X25"/>
    <mergeCell ref="J23:J25"/>
    <mergeCell ref="K23:K25"/>
    <mergeCell ref="L23:L25"/>
    <mergeCell ref="M23:M25"/>
    <mergeCell ref="P23:Q25"/>
    <mergeCell ref="R23:R25"/>
    <mergeCell ref="Z26:Z28"/>
    <mergeCell ref="AA26:AA28"/>
    <mergeCell ref="AB26:AB28"/>
    <mergeCell ref="AC26:AC28"/>
    <mergeCell ref="AD26:AD28"/>
    <mergeCell ref="A29:A31"/>
    <mergeCell ref="B29:B31"/>
    <mergeCell ref="C29:C31"/>
    <mergeCell ref="H29:H31"/>
    <mergeCell ref="I29:I31"/>
    <mergeCell ref="T26:T28"/>
    <mergeCell ref="U26:U28"/>
    <mergeCell ref="V26:V28"/>
    <mergeCell ref="W26:W28"/>
    <mergeCell ref="X26:X28"/>
    <mergeCell ref="Y26:Y28"/>
    <mergeCell ref="K26:K28"/>
    <mergeCell ref="L26:L28"/>
    <mergeCell ref="M26:M28"/>
    <mergeCell ref="P26:Q28"/>
    <mergeCell ref="R26:R28"/>
    <mergeCell ref="S26:S28"/>
    <mergeCell ref="A26:A28"/>
    <mergeCell ref="B26:B28"/>
    <mergeCell ref="C26:C28"/>
    <mergeCell ref="H26:H28"/>
    <mergeCell ref="I26:I28"/>
    <mergeCell ref="J26:J28"/>
    <mergeCell ref="Y29:Y31"/>
    <mergeCell ref="Z29:Z31"/>
    <mergeCell ref="AA29:AA31"/>
    <mergeCell ref="AB29:AB31"/>
    <mergeCell ref="AC29:AC31"/>
    <mergeCell ref="AD29:AD31"/>
    <mergeCell ref="S29:S31"/>
    <mergeCell ref="T29:T31"/>
    <mergeCell ref="U29:U31"/>
    <mergeCell ref="V29:V31"/>
    <mergeCell ref="W29:W31"/>
    <mergeCell ref="X29:X31"/>
    <mergeCell ref="J29:J31"/>
    <mergeCell ref="K29:K31"/>
    <mergeCell ref="L29:L31"/>
    <mergeCell ref="M29:M31"/>
    <mergeCell ref="P29:Q31"/>
    <mergeCell ref="R29:R31"/>
    <mergeCell ref="Z32:Z34"/>
    <mergeCell ref="AA32:AA34"/>
    <mergeCell ref="AB32:AB34"/>
    <mergeCell ref="AC32:AC34"/>
    <mergeCell ref="AD32:AD34"/>
    <mergeCell ref="A35:A37"/>
    <mergeCell ref="B35:B37"/>
    <mergeCell ref="C35:C37"/>
    <mergeCell ref="H35:H37"/>
    <mergeCell ref="I35:I37"/>
    <mergeCell ref="T32:T34"/>
    <mergeCell ref="U32:U34"/>
    <mergeCell ref="V32:V34"/>
    <mergeCell ref="W32:W34"/>
    <mergeCell ref="X32:X34"/>
    <mergeCell ref="Y32:Y34"/>
    <mergeCell ref="K32:K34"/>
    <mergeCell ref="L32:L34"/>
    <mergeCell ref="M32:M34"/>
    <mergeCell ref="P32:Q34"/>
    <mergeCell ref="R32:R34"/>
    <mergeCell ref="S32:S34"/>
    <mergeCell ref="A32:A34"/>
    <mergeCell ref="B32:B34"/>
    <mergeCell ref="C32:C34"/>
    <mergeCell ref="H32:H34"/>
    <mergeCell ref="I32:I34"/>
    <mergeCell ref="J32:J34"/>
    <mergeCell ref="Y35:Y37"/>
    <mergeCell ref="Z35:Z37"/>
    <mergeCell ref="AA35:AA37"/>
    <mergeCell ref="AB35:AB37"/>
    <mergeCell ref="AC35:AC37"/>
    <mergeCell ref="AD35:AD37"/>
    <mergeCell ref="S35:S37"/>
    <mergeCell ref="T35:T37"/>
    <mergeCell ref="U35:U37"/>
    <mergeCell ref="V35:V37"/>
    <mergeCell ref="W35:W37"/>
    <mergeCell ref="X35:X37"/>
    <mergeCell ref="J35:J37"/>
    <mergeCell ref="K35:K37"/>
    <mergeCell ref="L35:L37"/>
    <mergeCell ref="M35:M37"/>
    <mergeCell ref="P35:Q37"/>
    <mergeCell ref="R35:R37"/>
    <mergeCell ref="Z38:Z40"/>
    <mergeCell ref="AA38:AA40"/>
    <mergeCell ref="AB38:AB40"/>
    <mergeCell ref="AC38:AC40"/>
    <mergeCell ref="AD38:AD40"/>
    <mergeCell ref="A41:A43"/>
    <mergeCell ref="B41:B43"/>
    <mergeCell ref="C41:C43"/>
    <mergeCell ref="H41:H43"/>
    <mergeCell ref="I41:I43"/>
    <mergeCell ref="T38:T40"/>
    <mergeCell ref="U38:U40"/>
    <mergeCell ref="V38:V40"/>
    <mergeCell ref="W38:W40"/>
    <mergeCell ref="X38:X40"/>
    <mergeCell ref="Y38:Y40"/>
    <mergeCell ref="K38:K40"/>
    <mergeCell ref="L38:L40"/>
    <mergeCell ref="M38:M40"/>
    <mergeCell ref="P38:Q40"/>
    <mergeCell ref="R38:R40"/>
    <mergeCell ref="S38:S40"/>
    <mergeCell ref="A38:A40"/>
    <mergeCell ref="B38:B40"/>
    <mergeCell ref="C38:C40"/>
    <mergeCell ref="H38:H40"/>
    <mergeCell ref="I38:I40"/>
    <mergeCell ref="J38:J40"/>
    <mergeCell ref="Y41:Y43"/>
    <mergeCell ref="Z41:Z43"/>
    <mergeCell ref="AA41:AA43"/>
    <mergeCell ref="AB41:AB43"/>
    <mergeCell ref="AC41:AC43"/>
    <mergeCell ref="AD41:AD43"/>
    <mergeCell ref="S41:S43"/>
    <mergeCell ref="T41:T43"/>
    <mergeCell ref="U41:U43"/>
    <mergeCell ref="V41:V43"/>
    <mergeCell ref="W41:W43"/>
    <mergeCell ref="X41:X43"/>
    <mergeCell ref="J41:J43"/>
    <mergeCell ref="K41:K43"/>
    <mergeCell ref="L41:L43"/>
    <mergeCell ref="M41:M43"/>
    <mergeCell ref="P41:Q43"/>
    <mergeCell ref="R41:R43"/>
    <mergeCell ref="Z44:Z46"/>
    <mergeCell ref="AA44:AA46"/>
    <mergeCell ref="AB44:AB46"/>
    <mergeCell ref="AC44:AC46"/>
    <mergeCell ref="AD44:AD46"/>
    <mergeCell ref="A47:A49"/>
    <mergeCell ref="B47:B49"/>
    <mergeCell ref="C47:C49"/>
    <mergeCell ref="H47:H49"/>
    <mergeCell ref="I47:I49"/>
    <mergeCell ref="T44:T46"/>
    <mergeCell ref="U44:U46"/>
    <mergeCell ref="V44:V46"/>
    <mergeCell ref="W44:W46"/>
    <mergeCell ref="X44:X46"/>
    <mergeCell ref="Y44:Y46"/>
    <mergeCell ref="K44:K46"/>
    <mergeCell ref="L44:L46"/>
    <mergeCell ref="M44:M46"/>
    <mergeCell ref="P44:Q46"/>
    <mergeCell ref="R44:R46"/>
    <mergeCell ref="S44:S46"/>
    <mergeCell ref="A44:A46"/>
    <mergeCell ref="B44:B46"/>
    <mergeCell ref="C44:C46"/>
    <mergeCell ref="H44:H46"/>
    <mergeCell ref="I44:I46"/>
    <mergeCell ref="J44:J46"/>
    <mergeCell ref="Y47:Y49"/>
    <mergeCell ref="Z47:Z49"/>
    <mergeCell ref="AA47:AA49"/>
    <mergeCell ref="AB47:AB49"/>
    <mergeCell ref="AC47:AC49"/>
    <mergeCell ref="AD47:AD49"/>
    <mergeCell ref="S47:S49"/>
    <mergeCell ref="T47:T49"/>
    <mergeCell ref="U47:U49"/>
    <mergeCell ref="V47:V49"/>
    <mergeCell ref="W47:W49"/>
    <mergeCell ref="X47:X49"/>
    <mergeCell ref="J47:J49"/>
    <mergeCell ref="K47:K49"/>
    <mergeCell ref="L47:L49"/>
    <mergeCell ref="M47:M49"/>
    <mergeCell ref="P47:Q49"/>
    <mergeCell ref="R47:R49"/>
    <mergeCell ref="Z50:Z52"/>
    <mergeCell ref="AA50:AA52"/>
    <mergeCell ref="AB50:AB52"/>
    <mergeCell ref="AC50:AC52"/>
    <mergeCell ref="AD50:AD52"/>
    <mergeCell ref="A53:A55"/>
    <mergeCell ref="B53:B55"/>
    <mergeCell ref="C53:C55"/>
    <mergeCell ref="H53:H55"/>
    <mergeCell ref="I53:I55"/>
    <mergeCell ref="T50:T52"/>
    <mergeCell ref="U50:U52"/>
    <mergeCell ref="V50:V52"/>
    <mergeCell ref="W50:W52"/>
    <mergeCell ref="X50:X52"/>
    <mergeCell ref="Y50:Y52"/>
    <mergeCell ref="K50:K52"/>
    <mergeCell ref="L50:L52"/>
    <mergeCell ref="M50:M52"/>
    <mergeCell ref="P50:Q52"/>
    <mergeCell ref="R50:R52"/>
    <mergeCell ref="S50:S52"/>
    <mergeCell ref="A50:A52"/>
    <mergeCell ref="B50:B52"/>
    <mergeCell ref="C50:C52"/>
    <mergeCell ref="H50:H52"/>
    <mergeCell ref="I50:I52"/>
    <mergeCell ref="J50:J52"/>
    <mergeCell ref="Y53:Y55"/>
    <mergeCell ref="Z53:Z55"/>
    <mergeCell ref="AA53:AA55"/>
    <mergeCell ref="AB53:AB55"/>
    <mergeCell ref="AC53:AC55"/>
    <mergeCell ref="AD53:AD55"/>
    <mergeCell ref="S53:S55"/>
    <mergeCell ref="T53:T55"/>
    <mergeCell ref="U53:U55"/>
    <mergeCell ref="V53:V55"/>
    <mergeCell ref="W53:W55"/>
    <mergeCell ref="X53:X55"/>
    <mergeCell ref="J53:J55"/>
    <mergeCell ref="K53:K55"/>
    <mergeCell ref="L53:L55"/>
    <mergeCell ref="M53:M55"/>
    <mergeCell ref="P53:Q55"/>
    <mergeCell ref="R53:R55"/>
    <mergeCell ref="Z56:Z58"/>
    <mergeCell ref="AA56:AA58"/>
    <mergeCell ref="AB56:AB58"/>
    <mergeCell ref="AC56:AC58"/>
    <mergeCell ref="AD56:AD58"/>
    <mergeCell ref="A59:A61"/>
    <mergeCell ref="B59:B61"/>
    <mergeCell ref="C59:C61"/>
    <mergeCell ref="H59:H61"/>
    <mergeCell ref="I59:I61"/>
    <mergeCell ref="T56:T58"/>
    <mergeCell ref="U56:U58"/>
    <mergeCell ref="V56:V58"/>
    <mergeCell ref="W56:W58"/>
    <mergeCell ref="X56:X58"/>
    <mergeCell ref="Y56:Y58"/>
    <mergeCell ref="K56:K58"/>
    <mergeCell ref="L56:L58"/>
    <mergeCell ref="M56:M58"/>
    <mergeCell ref="P56:Q58"/>
    <mergeCell ref="R56:R58"/>
    <mergeCell ref="S56:S58"/>
    <mergeCell ref="A56:A58"/>
    <mergeCell ref="B56:B58"/>
    <mergeCell ref="C56:C58"/>
    <mergeCell ref="H56:H58"/>
    <mergeCell ref="I56:I58"/>
    <mergeCell ref="J56:J58"/>
    <mergeCell ref="Y59:Y61"/>
    <mergeCell ref="Z59:Z61"/>
    <mergeCell ref="AA59:AA61"/>
    <mergeCell ref="AB59:AB61"/>
    <mergeCell ref="AC59:AC61"/>
    <mergeCell ref="AD59:AD61"/>
    <mergeCell ref="S59:S61"/>
    <mergeCell ref="T59:T61"/>
    <mergeCell ref="U59:U61"/>
    <mergeCell ref="V59:V61"/>
    <mergeCell ref="W59:W61"/>
    <mergeCell ref="X59:X61"/>
    <mergeCell ref="J59:J61"/>
    <mergeCell ref="K59:K61"/>
    <mergeCell ref="L59:L61"/>
    <mergeCell ref="M59:M61"/>
    <mergeCell ref="P59:Q61"/>
    <mergeCell ref="R59:R61"/>
    <mergeCell ref="Z62:Z64"/>
    <mergeCell ref="AA62:AA64"/>
    <mergeCell ref="AB62:AB64"/>
    <mergeCell ref="AC62:AC64"/>
    <mergeCell ref="AD62:AD64"/>
    <mergeCell ref="A65:A67"/>
    <mergeCell ref="B65:B67"/>
    <mergeCell ref="C65:C67"/>
    <mergeCell ref="H65:H67"/>
    <mergeCell ref="I65:I67"/>
    <mergeCell ref="T62:T64"/>
    <mergeCell ref="U62:U64"/>
    <mergeCell ref="V62:V64"/>
    <mergeCell ref="W62:W64"/>
    <mergeCell ref="X62:X64"/>
    <mergeCell ref="Y62:Y64"/>
    <mergeCell ref="K62:K64"/>
    <mergeCell ref="L62:L64"/>
    <mergeCell ref="M62:M64"/>
    <mergeCell ref="P62:Q64"/>
    <mergeCell ref="R62:R64"/>
    <mergeCell ref="S62:S64"/>
    <mergeCell ref="A62:A64"/>
    <mergeCell ref="B62:B64"/>
    <mergeCell ref="C62:C64"/>
    <mergeCell ref="H62:H64"/>
    <mergeCell ref="I62:I64"/>
    <mergeCell ref="J62:J64"/>
    <mergeCell ref="Y65:Y67"/>
    <mergeCell ref="Z65:Z67"/>
    <mergeCell ref="AA65:AA67"/>
    <mergeCell ref="AB65:AB67"/>
    <mergeCell ref="AC65:AC67"/>
    <mergeCell ref="AD65:AD67"/>
    <mergeCell ref="S65:S67"/>
    <mergeCell ref="T65:T67"/>
    <mergeCell ref="U65:U67"/>
    <mergeCell ref="V65:V67"/>
    <mergeCell ref="W65:W67"/>
    <mergeCell ref="X65:X67"/>
    <mergeCell ref="J65:J67"/>
    <mergeCell ref="K65:K67"/>
    <mergeCell ref="L65:L67"/>
    <mergeCell ref="M65:M67"/>
    <mergeCell ref="P65:Q67"/>
    <mergeCell ref="R65:R67"/>
    <mergeCell ref="Z68:Z70"/>
    <mergeCell ref="AA68:AA70"/>
    <mergeCell ref="AB68:AB70"/>
    <mergeCell ref="AC68:AC70"/>
    <mergeCell ref="AD68:AD70"/>
    <mergeCell ref="N65:N67"/>
    <mergeCell ref="O65:O67"/>
    <mergeCell ref="A71:A73"/>
    <mergeCell ref="B71:B73"/>
    <mergeCell ref="C71:C73"/>
    <mergeCell ref="H71:H73"/>
    <mergeCell ref="I71:I73"/>
    <mergeCell ref="T68:T70"/>
    <mergeCell ref="U68:U70"/>
    <mergeCell ref="V68:V70"/>
    <mergeCell ref="W68:W70"/>
    <mergeCell ref="X68:X70"/>
    <mergeCell ref="Y68:Y70"/>
    <mergeCell ref="K68:K70"/>
    <mergeCell ref="L68:L70"/>
    <mergeCell ref="M68:M70"/>
    <mergeCell ref="P68:Q70"/>
    <mergeCell ref="R68:R70"/>
    <mergeCell ref="S68:S70"/>
    <mergeCell ref="A68:A70"/>
    <mergeCell ref="B68:B70"/>
    <mergeCell ref="C68:C70"/>
    <mergeCell ref="H68:H70"/>
    <mergeCell ref="I68:I70"/>
    <mergeCell ref="J68:J70"/>
    <mergeCell ref="Y71:Y73"/>
    <mergeCell ref="N68:N70"/>
    <mergeCell ref="O68:O70"/>
    <mergeCell ref="Z71:Z73"/>
    <mergeCell ref="AA71:AA73"/>
    <mergeCell ref="AB71:AB73"/>
    <mergeCell ref="AC71:AC73"/>
    <mergeCell ref="AD71:AD73"/>
    <mergeCell ref="S71:S73"/>
    <mergeCell ref="T71:T73"/>
    <mergeCell ref="U71:U73"/>
    <mergeCell ref="V71:V73"/>
    <mergeCell ref="W71:W73"/>
    <mergeCell ref="X71:X73"/>
    <mergeCell ref="J71:J73"/>
    <mergeCell ref="K71:K73"/>
    <mergeCell ref="L71:L73"/>
    <mergeCell ref="M71:M73"/>
    <mergeCell ref="P71:Q73"/>
    <mergeCell ref="R71:R73"/>
    <mergeCell ref="N71:N73"/>
    <mergeCell ref="O71:O73"/>
    <mergeCell ref="Z74:Z76"/>
    <mergeCell ref="AA74:AA76"/>
    <mergeCell ref="AB74:AB76"/>
    <mergeCell ref="AC74:AC76"/>
    <mergeCell ref="AD74:AD76"/>
    <mergeCell ref="A77:A79"/>
    <mergeCell ref="B77:B79"/>
    <mergeCell ref="C77:C79"/>
    <mergeCell ref="H77:H79"/>
    <mergeCell ref="I77:I79"/>
    <mergeCell ref="T74:T76"/>
    <mergeCell ref="U74:U76"/>
    <mergeCell ref="V74:V76"/>
    <mergeCell ref="W74:W76"/>
    <mergeCell ref="X74:X76"/>
    <mergeCell ref="Y74:Y76"/>
    <mergeCell ref="K74:K76"/>
    <mergeCell ref="L74:L76"/>
    <mergeCell ref="M74:M76"/>
    <mergeCell ref="P74:Q76"/>
    <mergeCell ref="R74:R76"/>
    <mergeCell ref="S74:S76"/>
    <mergeCell ref="A74:A76"/>
    <mergeCell ref="B74:B76"/>
    <mergeCell ref="C74:C76"/>
    <mergeCell ref="H74:H76"/>
    <mergeCell ref="I74:I76"/>
    <mergeCell ref="J74:J76"/>
    <mergeCell ref="Y77:Y79"/>
    <mergeCell ref="Z77:Z79"/>
    <mergeCell ref="AA77:AA79"/>
    <mergeCell ref="AB77:AB79"/>
    <mergeCell ref="AC77:AC79"/>
    <mergeCell ref="AD77:AD79"/>
    <mergeCell ref="S77:S79"/>
    <mergeCell ref="T77:T79"/>
    <mergeCell ref="U77:U79"/>
    <mergeCell ref="V77:V79"/>
    <mergeCell ref="W77:W79"/>
    <mergeCell ref="X77:X79"/>
    <mergeCell ref="J77:J79"/>
    <mergeCell ref="K77:K79"/>
    <mergeCell ref="L77:L79"/>
    <mergeCell ref="M77:M79"/>
    <mergeCell ref="P77:Q79"/>
    <mergeCell ref="R77:R79"/>
    <mergeCell ref="Z80:Z82"/>
    <mergeCell ref="AA80:AA82"/>
    <mergeCell ref="AB80:AB82"/>
    <mergeCell ref="AC80:AC82"/>
    <mergeCell ref="AD80:AD82"/>
    <mergeCell ref="A83:A85"/>
    <mergeCell ref="B83:B85"/>
    <mergeCell ref="C83:C85"/>
    <mergeCell ref="H83:H85"/>
    <mergeCell ref="I83:I85"/>
    <mergeCell ref="T80:T82"/>
    <mergeCell ref="U80:U82"/>
    <mergeCell ref="V80:V82"/>
    <mergeCell ref="W80:W82"/>
    <mergeCell ref="X80:X82"/>
    <mergeCell ref="Y80:Y82"/>
    <mergeCell ref="K80:K82"/>
    <mergeCell ref="L80:L82"/>
    <mergeCell ref="M80:M82"/>
    <mergeCell ref="P80:Q82"/>
    <mergeCell ref="R80:R82"/>
    <mergeCell ref="S80:S82"/>
    <mergeCell ref="A80:A82"/>
    <mergeCell ref="B80:B82"/>
    <mergeCell ref="C80:C82"/>
    <mergeCell ref="H80:H82"/>
    <mergeCell ref="I80:I82"/>
    <mergeCell ref="J80:J82"/>
    <mergeCell ref="Y83:Y85"/>
    <mergeCell ref="Z83:Z85"/>
    <mergeCell ref="AA83:AA85"/>
    <mergeCell ref="AB83:AB85"/>
    <mergeCell ref="AC83:AC85"/>
    <mergeCell ref="AD83:AD85"/>
    <mergeCell ref="S83:S85"/>
    <mergeCell ref="T83:T85"/>
    <mergeCell ref="U83:U85"/>
    <mergeCell ref="V83:V85"/>
    <mergeCell ref="W83:W85"/>
    <mergeCell ref="X83:X85"/>
    <mergeCell ref="J83:J85"/>
    <mergeCell ref="K83:K85"/>
    <mergeCell ref="L83:L85"/>
    <mergeCell ref="M83:M85"/>
    <mergeCell ref="P83:Q85"/>
    <mergeCell ref="R83:R85"/>
    <mergeCell ref="Z86:Z88"/>
    <mergeCell ref="AA86:AA88"/>
    <mergeCell ref="AB86:AB88"/>
    <mergeCell ref="AC86:AC88"/>
    <mergeCell ref="AD86:AD88"/>
    <mergeCell ref="A89:A91"/>
    <mergeCell ref="B89:B91"/>
    <mergeCell ref="C89:C91"/>
    <mergeCell ref="H89:H91"/>
    <mergeCell ref="I89:I91"/>
    <mergeCell ref="T86:T88"/>
    <mergeCell ref="U86:U88"/>
    <mergeCell ref="V86:V88"/>
    <mergeCell ref="W86:W88"/>
    <mergeCell ref="X86:X88"/>
    <mergeCell ref="Y86:Y88"/>
    <mergeCell ref="K86:K88"/>
    <mergeCell ref="L86:L88"/>
    <mergeCell ref="M86:M88"/>
    <mergeCell ref="P86:Q88"/>
    <mergeCell ref="R86:R88"/>
    <mergeCell ref="S86:S88"/>
    <mergeCell ref="A86:A88"/>
    <mergeCell ref="B86:B88"/>
    <mergeCell ref="C86:C88"/>
    <mergeCell ref="H86:H88"/>
    <mergeCell ref="I86:I88"/>
    <mergeCell ref="J86:J88"/>
    <mergeCell ref="Y89:Y91"/>
    <mergeCell ref="Z89:Z91"/>
    <mergeCell ref="AA89:AA91"/>
    <mergeCell ref="AB89:AB91"/>
    <mergeCell ref="AC89:AC91"/>
    <mergeCell ref="AD89:AD91"/>
    <mergeCell ref="S89:S91"/>
    <mergeCell ref="T89:T91"/>
    <mergeCell ref="U89:U91"/>
    <mergeCell ref="V89:V91"/>
    <mergeCell ref="W89:W91"/>
    <mergeCell ref="X89:X91"/>
    <mergeCell ref="J89:J91"/>
    <mergeCell ref="K89:K91"/>
    <mergeCell ref="L89:L91"/>
    <mergeCell ref="M89:M91"/>
    <mergeCell ref="P89:Q91"/>
    <mergeCell ref="R89:R91"/>
    <mergeCell ref="Z92:Z94"/>
    <mergeCell ref="AA92:AA94"/>
    <mergeCell ref="AB92:AB94"/>
    <mergeCell ref="AC92:AC94"/>
    <mergeCell ref="AD92:AD94"/>
    <mergeCell ref="A95:A97"/>
    <mergeCell ref="B95:B97"/>
    <mergeCell ref="C95:C97"/>
    <mergeCell ref="H95:H97"/>
    <mergeCell ref="I95:I97"/>
    <mergeCell ref="T92:T94"/>
    <mergeCell ref="U92:U94"/>
    <mergeCell ref="V92:V94"/>
    <mergeCell ref="W92:W94"/>
    <mergeCell ref="X92:X94"/>
    <mergeCell ref="Y92:Y94"/>
    <mergeCell ref="K92:K94"/>
    <mergeCell ref="L92:L94"/>
    <mergeCell ref="M92:M94"/>
    <mergeCell ref="P92:Q94"/>
    <mergeCell ref="R92:R94"/>
    <mergeCell ref="S92:S94"/>
    <mergeCell ref="A92:A94"/>
    <mergeCell ref="B92:B94"/>
    <mergeCell ref="C92:C94"/>
    <mergeCell ref="H92:H94"/>
    <mergeCell ref="I92:I94"/>
    <mergeCell ref="J92:J94"/>
    <mergeCell ref="Y95:Y97"/>
    <mergeCell ref="Z95:Z97"/>
    <mergeCell ref="AA95:AA97"/>
    <mergeCell ref="AB95:AB97"/>
    <mergeCell ref="AC95:AC97"/>
    <mergeCell ref="AD95:AD97"/>
    <mergeCell ref="S95:S97"/>
    <mergeCell ref="T95:T97"/>
    <mergeCell ref="U95:U97"/>
    <mergeCell ref="V95:V97"/>
    <mergeCell ref="W95:W97"/>
    <mergeCell ref="X95:X97"/>
    <mergeCell ref="J95:J97"/>
    <mergeCell ref="K95:K97"/>
    <mergeCell ref="L95:L97"/>
    <mergeCell ref="M95:M97"/>
    <mergeCell ref="P95:Q97"/>
    <mergeCell ref="R95:R97"/>
    <mergeCell ref="Z98:Z100"/>
    <mergeCell ref="AA98:AA100"/>
    <mergeCell ref="AB98:AB100"/>
    <mergeCell ref="AC98:AC100"/>
    <mergeCell ref="AD98:AD100"/>
    <mergeCell ref="A101:A103"/>
    <mergeCell ref="B101:B103"/>
    <mergeCell ref="C101:C103"/>
    <mergeCell ref="H101:H103"/>
    <mergeCell ref="I101:I103"/>
    <mergeCell ref="T98:T100"/>
    <mergeCell ref="U98:U100"/>
    <mergeCell ref="V98:V100"/>
    <mergeCell ref="W98:W100"/>
    <mergeCell ref="X98:X100"/>
    <mergeCell ref="Y98:Y100"/>
    <mergeCell ref="K98:K100"/>
    <mergeCell ref="L98:L100"/>
    <mergeCell ref="M98:M100"/>
    <mergeCell ref="P98:Q100"/>
    <mergeCell ref="R98:R100"/>
    <mergeCell ref="S98:S100"/>
    <mergeCell ref="A98:A100"/>
    <mergeCell ref="B98:B100"/>
    <mergeCell ref="C98:C100"/>
    <mergeCell ref="H98:H100"/>
    <mergeCell ref="I98:I100"/>
    <mergeCell ref="J98:J100"/>
    <mergeCell ref="Y101:Y103"/>
    <mergeCell ref="Z101:Z103"/>
    <mergeCell ref="AA101:AA103"/>
    <mergeCell ref="AB101:AB103"/>
    <mergeCell ref="AC101:AC103"/>
    <mergeCell ref="AD101:AD103"/>
    <mergeCell ref="S101:S103"/>
    <mergeCell ref="T101:T103"/>
    <mergeCell ref="U101:U103"/>
    <mergeCell ref="V101:V103"/>
    <mergeCell ref="W101:W103"/>
    <mergeCell ref="X101:X103"/>
    <mergeCell ref="J101:J103"/>
    <mergeCell ref="K101:K103"/>
    <mergeCell ref="L101:L103"/>
    <mergeCell ref="M101:M103"/>
    <mergeCell ref="P101:Q103"/>
    <mergeCell ref="R101:R103"/>
    <mergeCell ref="Z104:Z106"/>
    <mergeCell ref="AA104:AA106"/>
    <mergeCell ref="AB104:AB106"/>
    <mergeCell ref="AC104:AC106"/>
    <mergeCell ref="AD104:AD106"/>
    <mergeCell ref="N101:N103"/>
    <mergeCell ref="O101:O103"/>
    <mergeCell ref="A107:A109"/>
    <mergeCell ref="B107:B109"/>
    <mergeCell ref="C107:C109"/>
    <mergeCell ref="H107:H109"/>
    <mergeCell ref="I107:I109"/>
    <mergeCell ref="T104:T106"/>
    <mergeCell ref="U104:U106"/>
    <mergeCell ref="V104:V106"/>
    <mergeCell ref="W104:W106"/>
    <mergeCell ref="X104:X106"/>
    <mergeCell ref="Y104:Y106"/>
    <mergeCell ref="K104:K106"/>
    <mergeCell ref="L104:L106"/>
    <mergeCell ref="M104:M106"/>
    <mergeCell ref="P104:Q106"/>
    <mergeCell ref="R104:R106"/>
    <mergeCell ref="S104:S106"/>
    <mergeCell ref="A104:A106"/>
    <mergeCell ref="B104:B106"/>
    <mergeCell ref="C104:C106"/>
    <mergeCell ref="H104:H106"/>
    <mergeCell ref="I104:I106"/>
    <mergeCell ref="J104:J106"/>
    <mergeCell ref="Y107:Y109"/>
    <mergeCell ref="E104:E106"/>
    <mergeCell ref="E107:E109"/>
    <mergeCell ref="D104:D106"/>
    <mergeCell ref="D107:D109"/>
    <mergeCell ref="N104:N106"/>
    <mergeCell ref="O104:O106"/>
    <mergeCell ref="Z107:Z109"/>
    <mergeCell ref="AA107:AA109"/>
    <mergeCell ref="AB107:AB109"/>
    <mergeCell ref="AC107:AC109"/>
    <mergeCell ref="AD107:AD109"/>
    <mergeCell ref="S107:S109"/>
    <mergeCell ref="T107:T109"/>
    <mergeCell ref="U107:U109"/>
    <mergeCell ref="V107:V109"/>
    <mergeCell ref="W107:W109"/>
    <mergeCell ref="X107:X109"/>
    <mergeCell ref="J107:J109"/>
    <mergeCell ref="K107:K109"/>
    <mergeCell ref="L107:L109"/>
    <mergeCell ref="M107:M109"/>
    <mergeCell ref="P107:Q109"/>
    <mergeCell ref="R107:R109"/>
    <mergeCell ref="N107:N109"/>
    <mergeCell ref="O107:O109"/>
    <mergeCell ref="Z110:Z112"/>
    <mergeCell ref="AA110:AA112"/>
    <mergeCell ref="AB110:AB112"/>
    <mergeCell ref="AC110:AC112"/>
    <mergeCell ref="AD110:AD112"/>
    <mergeCell ref="A113:A115"/>
    <mergeCell ref="B113:B115"/>
    <mergeCell ref="C113:C115"/>
    <mergeCell ref="H113:H115"/>
    <mergeCell ref="I113:I115"/>
    <mergeCell ref="T110:T112"/>
    <mergeCell ref="U110:U112"/>
    <mergeCell ref="V110:V112"/>
    <mergeCell ref="W110:W112"/>
    <mergeCell ref="X110:X112"/>
    <mergeCell ref="Y110:Y112"/>
    <mergeCell ref="K110:K112"/>
    <mergeCell ref="L110:L112"/>
    <mergeCell ref="M110:M112"/>
    <mergeCell ref="P110:Q112"/>
    <mergeCell ref="R110:R112"/>
    <mergeCell ref="S110:S112"/>
    <mergeCell ref="A110:A112"/>
    <mergeCell ref="B110:B112"/>
    <mergeCell ref="C110:C112"/>
    <mergeCell ref="H110:H112"/>
    <mergeCell ref="I110:I112"/>
    <mergeCell ref="J110:J112"/>
    <mergeCell ref="Y113:Y115"/>
    <mergeCell ref="Z113:Z115"/>
    <mergeCell ref="AA113:AA115"/>
    <mergeCell ref="AB113:AB115"/>
    <mergeCell ref="AC113:AC115"/>
    <mergeCell ref="AD113:AD115"/>
    <mergeCell ref="S113:S115"/>
    <mergeCell ref="T113:T115"/>
    <mergeCell ref="U113:U115"/>
    <mergeCell ref="V113:V115"/>
    <mergeCell ref="W113:W115"/>
    <mergeCell ref="X113:X115"/>
    <mergeCell ref="J113:J115"/>
    <mergeCell ref="K113:K115"/>
    <mergeCell ref="L113:L115"/>
    <mergeCell ref="M113:M115"/>
    <mergeCell ref="P113:Q115"/>
    <mergeCell ref="R113:R115"/>
    <mergeCell ref="Z116:Z118"/>
    <mergeCell ref="AA116:AA118"/>
    <mergeCell ref="AB116:AB118"/>
    <mergeCell ref="AC116:AC118"/>
    <mergeCell ref="AD116:AD118"/>
    <mergeCell ref="A119:A121"/>
    <mergeCell ref="B119:B121"/>
    <mergeCell ref="C119:C121"/>
    <mergeCell ref="H119:H121"/>
    <mergeCell ref="I119:I121"/>
    <mergeCell ref="T116:T118"/>
    <mergeCell ref="U116:U118"/>
    <mergeCell ref="V116:V118"/>
    <mergeCell ref="W116:W118"/>
    <mergeCell ref="X116:X118"/>
    <mergeCell ref="Y116:Y118"/>
    <mergeCell ref="K116:K118"/>
    <mergeCell ref="L116:L118"/>
    <mergeCell ref="M116:M118"/>
    <mergeCell ref="P116:Q118"/>
    <mergeCell ref="R116:R118"/>
    <mergeCell ref="S116:S118"/>
    <mergeCell ref="A116:A118"/>
    <mergeCell ref="B116:B118"/>
    <mergeCell ref="C116:C118"/>
    <mergeCell ref="H116:H118"/>
    <mergeCell ref="I116:I118"/>
    <mergeCell ref="J116:J118"/>
    <mergeCell ref="Y119:Y121"/>
    <mergeCell ref="Z119:Z121"/>
    <mergeCell ref="AA119:AA121"/>
    <mergeCell ref="AB119:AB121"/>
    <mergeCell ref="AC119:AC121"/>
    <mergeCell ref="AD119:AD121"/>
    <mergeCell ref="S119:S121"/>
    <mergeCell ref="T119:T121"/>
    <mergeCell ref="U119:U121"/>
    <mergeCell ref="V119:V121"/>
    <mergeCell ref="W119:W121"/>
    <mergeCell ref="X119:X121"/>
    <mergeCell ref="J119:J121"/>
    <mergeCell ref="K119:K121"/>
    <mergeCell ref="L119:L121"/>
    <mergeCell ref="M119:M121"/>
    <mergeCell ref="P119:Q121"/>
    <mergeCell ref="R119:R121"/>
    <mergeCell ref="Z122:Z124"/>
    <mergeCell ref="AA122:AA124"/>
    <mergeCell ref="AB122:AB124"/>
    <mergeCell ref="AC122:AC124"/>
    <mergeCell ref="AD122:AD124"/>
    <mergeCell ref="A125:A127"/>
    <mergeCell ref="B125:B127"/>
    <mergeCell ref="C125:C127"/>
    <mergeCell ref="H125:H127"/>
    <mergeCell ref="I125:I127"/>
    <mergeCell ref="T122:T124"/>
    <mergeCell ref="U122:U124"/>
    <mergeCell ref="V122:V124"/>
    <mergeCell ref="W122:W124"/>
    <mergeCell ref="X122:X124"/>
    <mergeCell ref="Y122:Y124"/>
    <mergeCell ref="K122:K124"/>
    <mergeCell ref="L122:L124"/>
    <mergeCell ref="M122:M124"/>
    <mergeCell ref="P122:Q124"/>
    <mergeCell ref="R122:R124"/>
    <mergeCell ref="S122:S124"/>
    <mergeCell ref="A122:A124"/>
    <mergeCell ref="B122:B124"/>
    <mergeCell ref="C122:C124"/>
    <mergeCell ref="H122:H124"/>
    <mergeCell ref="I122:I124"/>
    <mergeCell ref="J122:J124"/>
    <mergeCell ref="Y125:Y127"/>
    <mergeCell ref="Z125:Z127"/>
    <mergeCell ref="AA125:AA127"/>
    <mergeCell ref="AB125:AB127"/>
    <mergeCell ref="AC125:AC127"/>
    <mergeCell ref="AD125:AD127"/>
    <mergeCell ref="S125:S127"/>
    <mergeCell ref="T125:T127"/>
    <mergeCell ref="U125:U127"/>
    <mergeCell ref="V125:V127"/>
    <mergeCell ref="W125:W127"/>
    <mergeCell ref="X125:X127"/>
    <mergeCell ref="J125:J127"/>
    <mergeCell ref="K125:K127"/>
    <mergeCell ref="L125:L127"/>
    <mergeCell ref="M125:M127"/>
    <mergeCell ref="P125:Q127"/>
    <mergeCell ref="R125:R127"/>
    <mergeCell ref="Z128:Z130"/>
    <mergeCell ref="AA128:AA130"/>
    <mergeCell ref="AB128:AB130"/>
    <mergeCell ref="AC128:AC130"/>
    <mergeCell ref="AD128:AD130"/>
    <mergeCell ref="A131:A133"/>
    <mergeCell ref="B131:B133"/>
    <mergeCell ref="C131:C133"/>
    <mergeCell ref="H131:H133"/>
    <mergeCell ref="I131:I133"/>
    <mergeCell ref="T128:T130"/>
    <mergeCell ref="U128:U130"/>
    <mergeCell ref="V128:V130"/>
    <mergeCell ref="W128:W130"/>
    <mergeCell ref="X128:X130"/>
    <mergeCell ref="Y128:Y130"/>
    <mergeCell ref="K128:K130"/>
    <mergeCell ref="L128:L130"/>
    <mergeCell ref="M128:M130"/>
    <mergeCell ref="P128:Q130"/>
    <mergeCell ref="R128:R130"/>
    <mergeCell ref="S128:S130"/>
    <mergeCell ref="A128:A130"/>
    <mergeCell ref="B128:B130"/>
    <mergeCell ref="C128:C130"/>
    <mergeCell ref="H128:H130"/>
    <mergeCell ref="I128:I130"/>
    <mergeCell ref="J128:J130"/>
    <mergeCell ref="Y131:Y133"/>
    <mergeCell ref="Z131:Z133"/>
    <mergeCell ref="AA131:AA133"/>
    <mergeCell ref="AB131:AB133"/>
    <mergeCell ref="AC131:AC133"/>
    <mergeCell ref="AD131:AD133"/>
    <mergeCell ref="S131:S133"/>
    <mergeCell ref="T131:T133"/>
    <mergeCell ref="U131:U133"/>
    <mergeCell ref="V131:V133"/>
    <mergeCell ref="W131:W133"/>
    <mergeCell ref="X131:X133"/>
    <mergeCell ref="J131:J133"/>
    <mergeCell ref="K131:K133"/>
    <mergeCell ref="L131:L133"/>
    <mergeCell ref="M131:M133"/>
    <mergeCell ref="P131:Q133"/>
    <mergeCell ref="R131:R133"/>
    <mergeCell ref="Z134:Z136"/>
    <mergeCell ref="AA134:AA136"/>
    <mergeCell ref="AB134:AB136"/>
    <mergeCell ref="AC134:AC136"/>
    <mergeCell ref="AD134:AD136"/>
    <mergeCell ref="A137:A139"/>
    <mergeCell ref="B137:B139"/>
    <mergeCell ref="C137:C139"/>
    <mergeCell ref="H137:H139"/>
    <mergeCell ref="I137:I139"/>
    <mergeCell ref="T134:T136"/>
    <mergeCell ref="U134:U136"/>
    <mergeCell ref="V134:V136"/>
    <mergeCell ref="W134:W136"/>
    <mergeCell ref="X134:X136"/>
    <mergeCell ref="Y134:Y136"/>
    <mergeCell ref="K134:K136"/>
    <mergeCell ref="L134:L136"/>
    <mergeCell ref="M134:M136"/>
    <mergeCell ref="P134:Q136"/>
    <mergeCell ref="R134:R136"/>
    <mergeCell ref="S134:S136"/>
    <mergeCell ref="A134:A136"/>
    <mergeCell ref="B134:B136"/>
    <mergeCell ref="C134:C136"/>
    <mergeCell ref="H134:H136"/>
    <mergeCell ref="I134:I136"/>
    <mergeCell ref="J134:J136"/>
    <mergeCell ref="Y137:Y139"/>
    <mergeCell ref="Z137:Z139"/>
    <mergeCell ref="AA137:AA139"/>
    <mergeCell ref="AB137:AB139"/>
    <mergeCell ref="AC137:AC139"/>
    <mergeCell ref="AD137:AD139"/>
    <mergeCell ref="S137:S139"/>
    <mergeCell ref="T137:T139"/>
    <mergeCell ref="U137:U139"/>
    <mergeCell ref="V137:V139"/>
    <mergeCell ref="W137:W139"/>
    <mergeCell ref="X137:X139"/>
    <mergeCell ref="J137:J139"/>
    <mergeCell ref="K137:K139"/>
    <mergeCell ref="L137:L139"/>
    <mergeCell ref="M137:M139"/>
    <mergeCell ref="P137:Q139"/>
    <mergeCell ref="R137:R139"/>
    <mergeCell ref="Z140:Z142"/>
    <mergeCell ref="AA140:AA142"/>
    <mergeCell ref="AB140:AB142"/>
    <mergeCell ref="AC140:AC142"/>
    <mergeCell ref="AD140:AD142"/>
    <mergeCell ref="N137:N139"/>
    <mergeCell ref="O137:O139"/>
    <mergeCell ref="A143:A145"/>
    <mergeCell ref="B143:B145"/>
    <mergeCell ref="C143:C145"/>
    <mergeCell ref="H143:H145"/>
    <mergeCell ref="I143:I145"/>
    <mergeCell ref="T140:T142"/>
    <mergeCell ref="U140:U142"/>
    <mergeCell ref="V140:V142"/>
    <mergeCell ref="W140:W142"/>
    <mergeCell ref="X140:X142"/>
    <mergeCell ref="Y140:Y142"/>
    <mergeCell ref="K140:K142"/>
    <mergeCell ref="L140:L142"/>
    <mergeCell ref="M140:M142"/>
    <mergeCell ref="P140:Q142"/>
    <mergeCell ref="R140:R142"/>
    <mergeCell ref="S140:S142"/>
    <mergeCell ref="A140:A142"/>
    <mergeCell ref="B140:B142"/>
    <mergeCell ref="C140:C142"/>
    <mergeCell ref="H140:H142"/>
    <mergeCell ref="I140:I142"/>
    <mergeCell ref="J140:J142"/>
    <mergeCell ref="Y143:Y145"/>
    <mergeCell ref="N140:N142"/>
    <mergeCell ref="O140:O142"/>
    <mergeCell ref="Z143:Z145"/>
    <mergeCell ref="AA143:AA145"/>
    <mergeCell ref="AB143:AB145"/>
    <mergeCell ref="AC143:AC145"/>
    <mergeCell ref="AD143:AD145"/>
    <mergeCell ref="S143:S145"/>
    <mergeCell ref="T143:T145"/>
    <mergeCell ref="U143:U145"/>
    <mergeCell ref="V143:V145"/>
    <mergeCell ref="W143:W145"/>
    <mergeCell ref="X143:X145"/>
    <mergeCell ref="J143:J145"/>
    <mergeCell ref="K143:K145"/>
    <mergeCell ref="L143:L145"/>
    <mergeCell ref="M143:M145"/>
    <mergeCell ref="P143:Q145"/>
    <mergeCell ref="R143:R145"/>
    <mergeCell ref="N143:N145"/>
    <mergeCell ref="O143:O145"/>
    <mergeCell ref="Z146:Z148"/>
    <mergeCell ref="AA146:AA148"/>
    <mergeCell ref="AB146:AB148"/>
    <mergeCell ref="AC146:AC148"/>
    <mergeCell ref="AD146:AD148"/>
    <mergeCell ref="A149:A151"/>
    <mergeCell ref="B149:B151"/>
    <mergeCell ref="C149:C151"/>
    <mergeCell ref="H149:H151"/>
    <mergeCell ref="I149:I151"/>
    <mergeCell ref="T146:T148"/>
    <mergeCell ref="U146:U148"/>
    <mergeCell ref="V146:V148"/>
    <mergeCell ref="W146:W148"/>
    <mergeCell ref="X146:X148"/>
    <mergeCell ref="Y146:Y148"/>
    <mergeCell ref="K146:K148"/>
    <mergeCell ref="L146:L148"/>
    <mergeCell ref="M146:M148"/>
    <mergeCell ref="P146:Q148"/>
    <mergeCell ref="R146:R148"/>
    <mergeCell ref="S146:S148"/>
    <mergeCell ref="A146:A148"/>
    <mergeCell ref="B146:B148"/>
    <mergeCell ref="C146:C148"/>
    <mergeCell ref="H146:H148"/>
    <mergeCell ref="I146:I148"/>
    <mergeCell ref="J146:J148"/>
    <mergeCell ref="Y149:Y151"/>
    <mergeCell ref="Z149:Z151"/>
    <mergeCell ref="AA149:AA151"/>
    <mergeCell ref="AB149:AB151"/>
    <mergeCell ref="AC149:AC151"/>
    <mergeCell ref="AD149:AD151"/>
    <mergeCell ref="S149:S151"/>
    <mergeCell ref="T149:T151"/>
    <mergeCell ref="U149:U151"/>
    <mergeCell ref="V149:V151"/>
    <mergeCell ref="W149:W151"/>
    <mergeCell ref="X149:X151"/>
    <mergeCell ref="J149:J151"/>
    <mergeCell ref="K149:K151"/>
    <mergeCell ref="L149:L151"/>
    <mergeCell ref="M149:M151"/>
    <mergeCell ref="P149:Q151"/>
    <mergeCell ref="R149:R151"/>
    <mergeCell ref="Z152:Z154"/>
    <mergeCell ref="AA152:AA154"/>
    <mergeCell ref="AB152:AB154"/>
    <mergeCell ref="AC152:AC154"/>
    <mergeCell ref="AD152:AD154"/>
    <mergeCell ref="A155:A157"/>
    <mergeCell ref="B155:B157"/>
    <mergeCell ref="C155:C157"/>
    <mergeCell ref="H155:H157"/>
    <mergeCell ref="I155:I157"/>
    <mergeCell ref="T152:T154"/>
    <mergeCell ref="U152:U154"/>
    <mergeCell ref="V152:V154"/>
    <mergeCell ref="W152:W154"/>
    <mergeCell ref="X152:X154"/>
    <mergeCell ref="Y152:Y154"/>
    <mergeCell ref="K152:K154"/>
    <mergeCell ref="L152:L154"/>
    <mergeCell ref="M152:M154"/>
    <mergeCell ref="P152:Q154"/>
    <mergeCell ref="R152:R154"/>
    <mergeCell ref="S152:S154"/>
    <mergeCell ref="A152:A154"/>
    <mergeCell ref="B152:B154"/>
    <mergeCell ref="C152:C154"/>
    <mergeCell ref="H152:H154"/>
    <mergeCell ref="I152:I154"/>
    <mergeCell ref="J152:J154"/>
    <mergeCell ref="Y155:Y157"/>
    <mergeCell ref="Z155:Z157"/>
    <mergeCell ref="AA155:AA157"/>
    <mergeCell ref="AB155:AB157"/>
    <mergeCell ref="AC155:AC157"/>
    <mergeCell ref="AD155:AD157"/>
    <mergeCell ref="S155:S157"/>
    <mergeCell ref="T155:T157"/>
    <mergeCell ref="U155:U157"/>
    <mergeCell ref="V155:V157"/>
    <mergeCell ref="W155:W157"/>
    <mergeCell ref="X155:X157"/>
    <mergeCell ref="J155:J157"/>
    <mergeCell ref="K155:K157"/>
    <mergeCell ref="L155:L157"/>
    <mergeCell ref="M155:M157"/>
    <mergeCell ref="P155:Q157"/>
    <mergeCell ref="R155:R157"/>
    <mergeCell ref="Z158:Z160"/>
    <mergeCell ref="AA158:AA160"/>
    <mergeCell ref="AB158:AB160"/>
    <mergeCell ref="AC158:AC160"/>
    <mergeCell ref="AD158:AD160"/>
    <mergeCell ref="A161:A163"/>
    <mergeCell ref="B161:B163"/>
    <mergeCell ref="C161:C163"/>
    <mergeCell ref="H161:H163"/>
    <mergeCell ref="I161:I163"/>
    <mergeCell ref="T158:T160"/>
    <mergeCell ref="U158:U160"/>
    <mergeCell ref="V158:V160"/>
    <mergeCell ref="W158:W160"/>
    <mergeCell ref="X158:X160"/>
    <mergeCell ref="Y158:Y160"/>
    <mergeCell ref="K158:K160"/>
    <mergeCell ref="L158:L160"/>
    <mergeCell ref="M158:M160"/>
    <mergeCell ref="P158:Q160"/>
    <mergeCell ref="R158:R160"/>
    <mergeCell ref="S158:S160"/>
    <mergeCell ref="A158:A160"/>
    <mergeCell ref="B158:B160"/>
    <mergeCell ref="C158:C160"/>
    <mergeCell ref="H158:H160"/>
    <mergeCell ref="I158:I160"/>
    <mergeCell ref="J158:J160"/>
    <mergeCell ref="Y161:Y163"/>
    <mergeCell ref="Z161:Z163"/>
    <mergeCell ref="AA161:AA163"/>
    <mergeCell ref="AB161:AB163"/>
    <mergeCell ref="AC161:AC163"/>
    <mergeCell ref="AD161:AD163"/>
    <mergeCell ref="S161:S163"/>
    <mergeCell ref="T161:T163"/>
    <mergeCell ref="U161:U163"/>
    <mergeCell ref="V161:V163"/>
    <mergeCell ref="W161:W163"/>
    <mergeCell ref="X161:X163"/>
    <mergeCell ref="J161:J163"/>
    <mergeCell ref="K161:K163"/>
    <mergeCell ref="L161:L163"/>
    <mergeCell ref="M161:M163"/>
    <mergeCell ref="P161:Q163"/>
    <mergeCell ref="R161:R163"/>
    <mergeCell ref="A167:A169"/>
    <mergeCell ref="B167:B169"/>
    <mergeCell ref="C167:C169"/>
    <mergeCell ref="H167:H169"/>
    <mergeCell ref="I167:I169"/>
    <mergeCell ref="T164:T166"/>
    <mergeCell ref="U164:U166"/>
    <mergeCell ref="V164:V166"/>
    <mergeCell ref="W164:W166"/>
    <mergeCell ref="X164:X166"/>
    <mergeCell ref="Y164:Y166"/>
    <mergeCell ref="K164:K166"/>
    <mergeCell ref="L164:L166"/>
    <mergeCell ref="M164:M166"/>
    <mergeCell ref="P164:Q166"/>
    <mergeCell ref="R164:R166"/>
    <mergeCell ref="S164:S166"/>
    <mergeCell ref="A164:A166"/>
    <mergeCell ref="B164:B166"/>
    <mergeCell ref="C164:C166"/>
    <mergeCell ref="H164:H166"/>
    <mergeCell ref="I164:I166"/>
    <mergeCell ref="J164:J166"/>
    <mergeCell ref="AB167:AB169"/>
    <mergeCell ref="AC167:AC169"/>
    <mergeCell ref="AD167:AD169"/>
    <mergeCell ref="S167:S169"/>
    <mergeCell ref="T167:T169"/>
    <mergeCell ref="U167:U169"/>
    <mergeCell ref="V167:V169"/>
    <mergeCell ref="W167:W169"/>
    <mergeCell ref="X167:X169"/>
    <mergeCell ref="J167:J169"/>
    <mergeCell ref="K167:K169"/>
    <mergeCell ref="L167:L169"/>
    <mergeCell ref="M167:M169"/>
    <mergeCell ref="P167:Q169"/>
    <mergeCell ref="R167:R169"/>
    <mergeCell ref="Z164:Z166"/>
    <mergeCell ref="AA164:AA166"/>
    <mergeCell ref="AB164:AB166"/>
    <mergeCell ref="AC164:AC166"/>
    <mergeCell ref="AD164:AD166"/>
    <mergeCell ref="A173:A175"/>
    <mergeCell ref="B173:B175"/>
    <mergeCell ref="C173:C175"/>
    <mergeCell ref="H173:H175"/>
    <mergeCell ref="I173:I175"/>
    <mergeCell ref="T170:T172"/>
    <mergeCell ref="U170:U172"/>
    <mergeCell ref="V170:V172"/>
    <mergeCell ref="W170:W172"/>
    <mergeCell ref="X170:X172"/>
    <mergeCell ref="Y170:Y172"/>
    <mergeCell ref="K170:K172"/>
    <mergeCell ref="L170:L172"/>
    <mergeCell ref="M170:M172"/>
    <mergeCell ref="P170:Q172"/>
    <mergeCell ref="R170:R172"/>
    <mergeCell ref="S170:S172"/>
    <mergeCell ref="A170:A172"/>
    <mergeCell ref="B170:B172"/>
    <mergeCell ref="C170:C172"/>
    <mergeCell ref="H170:H172"/>
    <mergeCell ref="I170:I172"/>
    <mergeCell ref="J170:J172"/>
    <mergeCell ref="S173:S175"/>
    <mergeCell ref="T173:T175"/>
    <mergeCell ref="U173:U175"/>
    <mergeCell ref="V173:V175"/>
    <mergeCell ref="W173:W175"/>
    <mergeCell ref="X173:X175"/>
    <mergeCell ref="J173:J175"/>
    <mergeCell ref="K173:K175"/>
    <mergeCell ref="L173:L175"/>
    <mergeCell ref="M173:M175"/>
    <mergeCell ref="P173:Q175"/>
    <mergeCell ref="R173:R175"/>
    <mergeCell ref="Z170:Z172"/>
    <mergeCell ref="AA170:AA172"/>
    <mergeCell ref="AB170:AB172"/>
    <mergeCell ref="AC170:AC172"/>
    <mergeCell ref="AD170:AD172"/>
    <mergeCell ref="H179:H181"/>
    <mergeCell ref="I179:I181"/>
    <mergeCell ref="T176:T178"/>
    <mergeCell ref="U176:U178"/>
    <mergeCell ref="V176:V178"/>
    <mergeCell ref="W176:W178"/>
    <mergeCell ref="X176:X178"/>
    <mergeCell ref="Y176:Y178"/>
    <mergeCell ref="K176:K178"/>
    <mergeCell ref="L176:L178"/>
    <mergeCell ref="M176:M178"/>
    <mergeCell ref="P176:Q178"/>
    <mergeCell ref="R176:R178"/>
    <mergeCell ref="S176:S178"/>
    <mergeCell ref="Y179:Y181"/>
    <mergeCell ref="Z179:Z181"/>
    <mergeCell ref="AA179:AA181"/>
    <mergeCell ref="AB179:AB181"/>
    <mergeCell ref="AC179:AC181"/>
    <mergeCell ref="T179:T181"/>
    <mergeCell ref="U179:U181"/>
    <mergeCell ref="V179:V181"/>
    <mergeCell ref="W179:W181"/>
    <mergeCell ref="X179:X181"/>
    <mergeCell ref="A176:A178"/>
    <mergeCell ref="B176:B178"/>
    <mergeCell ref="C176:C178"/>
    <mergeCell ref="H176:H178"/>
    <mergeCell ref="I176:I178"/>
    <mergeCell ref="J176:J178"/>
    <mergeCell ref="K182:K184"/>
    <mergeCell ref="L182:L184"/>
    <mergeCell ref="M182:M184"/>
    <mergeCell ref="P182:Q184"/>
    <mergeCell ref="R182:R184"/>
    <mergeCell ref="S182:S184"/>
    <mergeCell ref="A182:A184"/>
    <mergeCell ref="B182:B184"/>
    <mergeCell ref="C182:C184"/>
    <mergeCell ref="H182:H184"/>
    <mergeCell ref="I182:I184"/>
    <mergeCell ref="J182:J184"/>
    <mergeCell ref="S179:S181"/>
    <mergeCell ref="J179:J181"/>
    <mergeCell ref="K179:K181"/>
    <mergeCell ref="L179:L181"/>
    <mergeCell ref="M179:M181"/>
    <mergeCell ref="P179:Q181"/>
    <mergeCell ref="R179:R181"/>
    <mergeCell ref="A179:A181"/>
    <mergeCell ref="B179:B181"/>
    <mergeCell ref="C179:C181"/>
    <mergeCell ref="Y173:Y175"/>
    <mergeCell ref="Z173:Z175"/>
    <mergeCell ref="AA173:AA175"/>
    <mergeCell ref="AB173:AB175"/>
    <mergeCell ref="AC173:AC175"/>
    <mergeCell ref="AD173:AD175"/>
    <mergeCell ref="Y167:Y169"/>
    <mergeCell ref="Z167:Z169"/>
    <mergeCell ref="AA167:AA169"/>
    <mergeCell ref="Z182:Z184"/>
    <mergeCell ref="AA182:AA184"/>
    <mergeCell ref="AB182:AB184"/>
    <mergeCell ref="AC182:AC184"/>
    <mergeCell ref="AD182:AD184"/>
    <mergeCell ref="T182:T184"/>
    <mergeCell ref="U182:U184"/>
    <mergeCell ref="V182:V184"/>
    <mergeCell ref="W182:W184"/>
    <mergeCell ref="X182:X184"/>
    <mergeCell ref="Y182:Y184"/>
    <mergeCell ref="AD179:AD181"/>
    <mergeCell ref="Z176:Z178"/>
    <mergeCell ref="AA176:AA178"/>
    <mergeCell ref="AB176:AB178"/>
    <mergeCell ref="AC176:AC178"/>
    <mergeCell ref="AD176:AD178"/>
    <mergeCell ref="D3:D4"/>
    <mergeCell ref="D5:D7"/>
    <mergeCell ref="D8:D10"/>
    <mergeCell ref="D11:D13"/>
    <mergeCell ref="D14:D16"/>
    <mergeCell ref="D17:D19"/>
    <mergeCell ref="D20:D22"/>
    <mergeCell ref="D23:D25"/>
    <mergeCell ref="D26:D28"/>
    <mergeCell ref="D29:D31"/>
    <mergeCell ref="D32:D34"/>
    <mergeCell ref="D35:D37"/>
    <mergeCell ref="D38:D40"/>
    <mergeCell ref="D41:D43"/>
    <mergeCell ref="D44:D46"/>
    <mergeCell ref="D47:D49"/>
    <mergeCell ref="D50:D52"/>
    <mergeCell ref="D53:D55"/>
    <mergeCell ref="D56:D58"/>
    <mergeCell ref="D59:D61"/>
    <mergeCell ref="D62:D64"/>
    <mergeCell ref="D65:D67"/>
    <mergeCell ref="D68:D70"/>
    <mergeCell ref="D71:D73"/>
    <mergeCell ref="D74:D76"/>
    <mergeCell ref="D77:D79"/>
    <mergeCell ref="D80:D82"/>
    <mergeCell ref="D83:D85"/>
    <mergeCell ref="D86:D88"/>
    <mergeCell ref="D89:D91"/>
    <mergeCell ref="D92:D94"/>
    <mergeCell ref="D95:D97"/>
    <mergeCell ref="D98:D100"/>
    <mergeCell ref="D101:D103"/>
    <mergeCell ref="D110:D112"/>
    <mergeCell ref="D113:D115"/>
    <mergeCell ref="D116:D118"/>
    <mergeCell ref="D119:D121"/>
    <mergeCell ref="D122:D124"/>
    <mergeCell ref="D125:D127"/>
    <mergeCell ref="D128:D130"/>
    <mergeCell ref="D131:D133"/>
    <mergeCell ref="D134:D136"/>
    <mergeCell ref="D137:D139"/>
    <mergeCell ref="D140:D142"/>
    <mergeCell ref="D143:D145"/>
    <mergeCell ref="D146:D148"/>
    <mergeCell ref="D149:D151"/>
    <mergeCell ref="D152:D154"/>
    <mergeCell ref="D155:D157"/>
    <mergeCell ref="D158:D160"/>
    <mergeCell ref="D161:D163"/>
    <mergeCell ref="D164:D166"/>
    <mergeCell ref="D167:D169"/>
    <mergeCell ref="D170:D172"/>
    <mergeCell ref="D173:D175"/>
    <mergeCell ref="D176:D178"/>
    <mergeCell ref="D179:D181"/>
    <mergeCell ref="D182:D184"/>
    <mergeCell ref="N4:O4"/>
    <mergeCell ref="N5:N7"/>
    <mergeCell ref="O5:O7"/>
    <mergeCell ref="N8:N10"/>
    <mergeCell ref="O8:O10"/>
    <mergeCell ref="N11:N13"/>
    <mergeCell ref="O11:O13"/>
    <mergeCell ref="N14:N16"/>
    <mergeCell ref="O14:O16"/>
    <mergeCell ref="N17:N19"/>
    <mergeCell ref="O17:O19"/>
    <mergeCell ref="N20:N22"/>
    <mergeCell ref="O20:O22"/>
    <mergeCell ref="N23:N25"/>
    <mergeCell ref="O23:O25"/>
    <mergeCell ref="N26:N28"/>
    <mergeCell ref="O26:O28"/>
    <mergeCell ref="N29:N31"/>
    <mergeCell ref="O29:O31"/>
    <mergeCell ref="N32:N34"/>
    <mergeCell ref="O32:O34"/>
    <mergeCell ref="N35:N37"/>
    <mergeCell ref="O35:O37"/>
    <mergeCell ref="N38:N40"/>
    <mergeCell ref="O38:O40"/>
    <mergeCell ref="N41:N43"/>
    <mergeCell ref="O41:O43"/>
    <mergeCell ref="N44:N46"/>
    <mergeCell ref="O44:O46"/>
    <mergeCell ref="N47:N49"/>
    <mergeCell ref="O47:O49"/>
    <mergeCell ref="N50:N52"/>
    <mergeCell ref="O50:O52"/>
    <mergeCell ref="N53:N55"/>
    <mergeCell ref="O53:O55"/>
    <mergeCell ref="N56:N58"/>
    <mergeCell ref="O56:O58"/>
    <mergeCell ref="N59:N61"/>
    <mergeCell ref="O59:O61"/>
    <mergeCell ref="N62:N64"/>
    <mergeCell ref="O62:O64"/>
    <mergeCell ref="N74:N76"/>
    <mergeCell ref="O74:O76"/>
    <mergeCell ref="N77:N79"/>
    <mergeCell ref="O77:O79"/>
    <mergeCell ref="N80:N82"/>
    <mergeCell ref="O80:O82"/>
    <mergeCell ref="N83:N85"/>
    <mergeCell ref="O83:O85"/>
    <mergeCell ref="N86:N88"/>
    <mergeCell ref="O86:O88"/>
    <mergeCell ref="N89:N91"/>
    <mergeCell ref="O89:O91"/>
    <mergeCell ref="N92:N94"/>
    <mergeCell ref="O92:O94"/>
    <mergeCell ref="N95:N97"/>
    <mergeCell ref="O95:O97"/>
    <mergeCell ref="N98:N100"/>
    <mergeCell ref="O98:O100"/>
    <mergeCell ref="N110:N112"/>
    <mergeCell ref="O110:O112"/>
    <mergeCell ref="N113:N115"/>
    <mergeCell ref="O113:O115"/>
    <mergeCell ref="N116:N118"/>
    <mergeCell ref="O116:O118"/>
    <mergeCell ref="N119:N121"/>
    <mergeCell ref="O119:O121"/>
    <mergeCell ref="N122:N124"/>
    <mergeCell ref="O122:O124"/>
    <mergeCell ref="N125:N127"/>
    <mergeCell ref="O125:O127"/>
    <mergeCell ref="N128:N130"/>
    <mergeCell ref="O128:O130"/>
    <mergeCell ref="N131:N133"/>
    <mergeCell ref="O131:O133"/>
    <mergeCell ref="N134:N136"/>
    <mergeCell ref="O134:O136"/>
    <mergeCell ref="N173:N175"/>
    <mergeCell ref="O173:O175"/>
    <mergeCell ref="N176:N178"/>
    <mergeCell ref="O176:O178"/>
    <mergeCell ref="N179:N181"/>
    <mergeCell ref="O179:O181"/>
    <mergeCell ref="N182:N184"/>
    <mergeCell ref="O182:O184"/>
    <mergeCell ref="N146:N148"/>
    <mergeCell ref="O146:O148"/>
    <mergeCell ref="N149:N151"/>
    <mergeCell ref="O149:O151"/>
    <mergeCell ref="N152:N154"/>
    <mergeCell ref="O152:O154"/>
    <mergeCell ref="N155:N157"/>
    <mergeCell ref="O155:O157"/>
    <mergeCell ref="N158:N160"/>
    <mergeCell ref="O158:O160"/>
    <mergeCell ref="N161:N163"/>
    <mergeCell ref="O161:O163"/>
    <mergeCell ref="N164:N166"/>
    <mergeCell ref="O164:O166"/>
    <mergeCell ref="N167:N169"/>
    <mergeCell ref="O167:O169"/>
    <mergeCell ref="N170:N172"/>
    <mergeCell ref="O170:O172"/>
  </mergeCells>
  <phoneticPr fontId="3"/>
  <dataValidations count="7">
    <dataValidation type="list" allowBlank="1" showInputMessage="1" showErrorMessage="1" sqref="I5 I8 I11 I14 I17 I20 I23 I26 I29 I32 I35 I38 I41 I44 I47 I50 I53 I56 I59 I62 I65 I68 I71 I74 I77 I80 I83 I86 I89 I92 I95 I98 I101 I104 I107 I110 I113 I116 I119 I122 I125 I128 I131 I134 I137 I140 I143 I146 I149 I152 I155 I158 I161 I164 I167 I170 I173 I176 I179 I182" xr:uid="{00000000-0002-0000-0800-000000000000}">
      <formula1>"定めあり・定めなし,定めあり,定めなし"</formula1>
    </dataValidation>
    <dataValidation type="list" allowBlank="1" showInputMessage="1" showErrorMessage="1" sqref="P5 P8 P11 P14 P17 P20 P23 P26 P29 P32 P35 P38 P41 P44 P47 P50 P53 P56 P59 P62 P65 P68 P71 P74 P77 P80 P83 P86 P89 P92 P95 P98 P101 P104 P107 P110 P113 P116 P119 P122 P125 P128 P131 P134 P137 P140 P143 P146 P149 P152 P155 P158 P161 P164 P167 P170 P173 P176 P179 P182" xr:uid="{00000000-0002-0000-0800-000001000000}">
      <formula1>"　,時給,日給,月給,年俸"</formula1>
    </dataValidation>
    <dataValidation type="list" allowBlank="1" showInputMessage="1" showErrorMessage="1" sqref="T5:AC5 T8:AC8 T11:AC11 T14:AC14 T17:AC17 T20:AC20 T23:AC23 T26:AC26 T29:AC29 T32:AC32 T35:AC35 T38:AC38 T41:AC41 T44:AC44 T47:AC47 T50:AC50 T53:AC53 T56:AC56 T59:AC59 T62:AC62 T65:AC65 T68:AC68 T71:AC71 T74:AC74 T77:AC77 T80:AC80 T83:AC83 T86:AC86 T89:AC89 T92:AC92 T95:AC95 T98:AC98 T101:AC101 T104:AC104 T107:AC107 T110:AC110 T113:AC113 T116:AC116 T119:AC119 T122:AC122 T125:AC125 T128:AC128 T131:AC131 T134:AC134 T137:AC137 T140:AC140 T143:AC143 T146:AC146 T149:AC149 T152:AC152 T155:AC155 T158:AC158 T161:AC161 T164:AC164 T167:AC167 T170:AC170 T173:AC173 T176:AC176 T179:AC179 T182:AC182" xr:uid="{00000000-0002-0000-0800-000002000000}">
      <formula1>"有"</formula1>
    </dataValidation>
    <dataValidation type="list" errorStyle="warning" allowBlank="1" showInputMessage="1" showErrorMessage="1" error="選択項目以外の入力がされています。" sqref="AD5:AD184" xr:uid="{00000000-0002-0000-0800-000004000000}">
      <formula1>$AJ$6:$AJ$18</formula1>
    </dataValidation>
    <dataValidation type="list" allowBlank="1" showInputMessage="1" showErrorMessage="1" sqref="E5:E184" xr:uid="{00000000-0002-0000-0800-000005000000}">
      <formula1>"常勤職員,常勤的非常勤職員,非常勤職員,派遣職員,"</formula1>
    </dataValidation>
    <dataValidation type="list" allowBlank="1" showInputMessage="1" showErrorMessage="1" sqref="D5:D184" xr:uid="{D3B8DDB8-9538-4FC1-B62F-58C53902B341}">
      <formula1>"0歳児担任,1歳児担任,2歳児担任,3歳児担任,4歳児担任,5歳児担任,一時保育担当,幼稚園型一時預り専任,子育て広場専任職員,フリー,その他,　,"</formula1>
    </dataValidation>
    <dataValidation type="list" errorStyle="warning" allowBlank="1" showInputMessage="1" showErrorMessage="1" error="選択項目以外の入力がされています。" sqref="C5:C184" xr:uid="{00000000-0002-0000-0800-000003000000}">
      <formula1>$AH$6:$AH$30</formula1>
    </dataValidation>
  </dataValidations>
  <printOptions horizontalCentered="1"/>
  <pageMargins left="0.31496062992125984" right="0.31496062992125984" top="0.55118110236220474" bottom="0.55118110236220474" header="0.31496062992125984" footer="0.31496062992125984"/>
  <pageSetup paperSize="9" scale="69" fitToHeight="0" orientation="landscape" r:id="rId1"/>
  <rowBreaks count="1" manualBreakCount="1">
    <brk id="52" max="27" man="1"/>
  </rowBreaks>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D3634E84ADFF5D4493CB77D1927A9F11" ma:contentTypeVersion="11" ma:contentTypeDescription="新しいドキュメントを作成します。" ma:contentTypeScope="" ma:versionID="04d93479fd9f374b2a3e016eb38d53e8">
  <xsd:schema xmlns:xsd="http://www.w3.org/2001/XMLSchema" xmlns:xs="http://www.w3.org/2001/XMLSchema" xmlns:p="http://schemas.microsoft.com/office/2006/metadata/properties" xmlns:ns2="1f22a9e0-98a3-4025-a769-adf872c7f6fd" xmlns:ns3="afa0c77f-b6eb-4140-8819-9b8592c6b5e4" targetNamespace="http://schemas.microsoft.com/office/2006/metadata/properties" ma:root="true" ma:fieldsID="64cb3fc5e2397d80be65a7bfce6e81d8" ns2:_="" ns3:_="">
    <xsd:import namespace="1f22a9e0-98a3-4025-a769-adf872c7f6fd"/>
    <xsd:import namespace="afa0c77f-b6eb-4140-8819-9b8592c6b5e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f22a9e0-98a3-4025-a769-adf872c7f6f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descriptio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画像タグ" ma:readOnly="false" ma:fieldId="{5cf76f15-5ced-4ddc-b409-7134ff3c332f}" ma:taxonomyMulti="true" ma:sspId="c3f65933-1e62-4f83-b4db-550dc878147b"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fa0c77f-b6eb-4140-8819-9b8592c6b5e4"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b3e6973c-a3aa-4190-8547-e751792559e0}" ma:internalName="TaxCatchAll" ma:showField="CatchAllData" ma:web="afa0c77f-b6eb-4140-8819-9b8592c6b5e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1f22a9e0-98a3-4025-a769-adf872c7f6fd">
      <Terms xmlns="http://schemas.microsoft.com/office/infopath/2007/PartnerControls"/>
    </lcf76f155ced4ddcb4097134ff3c332f>
    <TaxCatchAll xmlns="afa0c77f-b6eb-4140-8819-9b8592c6b5e4" xsi:nil="true"/>
  </documentManagement>
</p:properties>
</file>

<file path=customXml/itemProps1.xml><?xml version="1.0" encoding="utf-8"?>
<ds:datastoreItem xmlns:ds="http://schemas.openxmlformats.org/officeDocument/2006/customXml" ds:itemID="{7D0AE780-42D2-4B4D-BAC1-6621E10E3E8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f22a9e0-98a3-4025-a769-adf872c7f6fd"/>
    <ds:schemaRef ds:uri="afa0c77f-b6eb-4140-8819-9b8592c6b5e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91BE747-7697-4787-8F30-C59FB1650A88}">
  <ds:schemaRefs>
    <ds:schemaRef ds:uri="http://schemas.microsoft.com/sharepoint/v3/contenttype/forms"/>
  </ds:schemaRefs>
</ds:datastoreItem>
</file>

<file path=customXml/itemProps3.xml><?xml version="1.0" encoding="utf-8"?>
<ds:datastoreItem xmlns:ds="http://schemas.openxmlformats.org/officeDocument/2006/customXml" ds:itemID="{3C61106D-BF6C-427B-BE18-38DFA06D2A8E}">
  <ds:schemaRefs>
    <ds:schemaRef ds:uri="http://schemas.openxmlformats.org/package/2006/metadata/core-properties"/>
    <ds:schemaRef ds:uri="http://purl.org/dc/terms/"/>
    <ds:schemaRef ds:uri="http://schemas.microsoft.com/office/2006/metadata/properties"/>
    <ds:schemaRef ds:uri="http://schemas.microsoft.com/office/2006/documentManagement/types"/>
    <ds:schemaRef ds:uri="http://schemas.microsoft.com/office/infopath/2007/PartnerControls"/>
    <ds:schemaRef ds:uri="afa0c77f-b6eb-4140-8819-9b8592c6b5e4"/>
    <ds:schemaRef ds:uri="http://purl.org/dc/elements/1.1/"/>
    <ds:schemaRef ds:uri="1f22a9e0-98a3-4025-a769-adf872c7f6fd"/>
    <ds:schemaRef ds:uri="http://www.w3.org/XML/1998/namespace"/>
    <ds:schemaRef ds:uri="http://purl.org/dc/dcmitype/"/>
  </ds:schemaRefs>
</ds:datastoreItem>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13</vt:i4>
      </vt:variant>
      <vt:variant>
        <vt:lpstr>名前付き一覧</vt:lpstr>
      </vt:variant>
      <vt:variant>
        <vt:i4>23</vt:i4>
      </vt:variant>
    </vt:vector>
  </HeadingPairs>
  <TitlesOfParts>
    <vt:vector baseType="lpstr" size="36">
      <vt:lpstr>表紙 </vt:lpstr>
      <vt:lpstr>管理運営</vt:lpstr>
      <vt:lpstr>利用者処遇</vt:lpstr>
      <vt:lpstr>会計</vt:lpstr>
      <vt:lpstr>会計「計算書類等提出確認表」 </vt:lpstr>
      <vt:lpstr>職員点検資料１ (記入例)</vt:lpstr>
      <vt:lpstr>職員点検資料１</vt:lpstr>
      <vt:lpstr>職員点検資料２ (記入例)</vt:lpstr>
      <vt:lpstr>職員点検資料２</vt:lpstr>
      <vt:lpstr>勤務実績１ (記入例)</vt:lpstr>
      <vt:lpstr>勤務実績１</vt:lpstr>
      <vt:lpstr>勤務実績２ (記入例)</vt:lpstr>
      <vt:lpstr>勤務実績２</vt:lpstr>
      <vt:lpstr>会計!Print_Area</vt:lpstr>
      <vt:lpstr>管理運営!Print_Area</vt:lpstr>
      <vt:lpstr>勤務実績１!Print_Area</vt:lpstr>
      <vt:lpstr>'勤務実績１ (記入例)'!Print_Area</vt:lpstr>
      <vt:lpstr>勤務実績２!Print_Area</vt:lpstr>
      <vt:lpstr>'勤務実績２ (記入例)'!Print_Area</vt:lpstr>
      <vt:lpstr>職員点検資料１!Print_Area</vt:lpstr>
      <vt:lpstr>'職員点検資料１ (記入例)'!Print_Area</vt:lpstr>
      <vt:lpstr>職員点検資料２!Print_Area</vt:lpstr>
      <vt:lpstr>'職員点検資料２ (記入例)'!Print_Area</vt:lpstr>
      <vt:lpstr>'表紙 '!Print_Area</vt:lpstr>
      <vt:lpstr>利用者処遇!Print_Area</vt:lpstr>
      <vt:lpstr>会計!Print_Titles</vt:lpstr>
      <vt:lpstr>管理運営!Print_Titles</vt:lpstr>
      <vt:lpstr>勤務実績１!Print_Titles</vt:lpstr>
      <vt:lpstr>'勤務実績１ (記入例)'!Print_Titles</vt:lpstr>
      <vt:lpstr>勤務実績２!Print_Titles</vt:lpstr>
      <vt:lpstr>'勤務実績２ (記入例)'!Print_Titles</vt:lpstr>
      <vt:lpstr>職員点検資料１!Print_Titles</vt:lpstr>
      <vt:lpstr>'職員点検資料１ (記入例)'!Print_Titles</vt:lpstr>
      <vt:lpstr>職員点検資料２!Print_Titles</vt:lpstr>
      <vt:lpstr>'職員点検資料２ (記入例)'!Print_Titles</vt:lpstr>
      <vt:lpstr>利用者処遇!Print_Titles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lastPrinted>2026-07-24T07:49:09Z</cp:lastPrinted>
  <dcterms:created xsi:type="dcterms:W3CDTF">2011-05-12T07:08:16Z</dcterms:created>
  <dcterms:modified xsi:type="dcterms:W3CDTF">2026-08-03T05:37:36Z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0x010100D3634E84ADFF5D4493CB77D1927A9F11</vt:lpwstr>
  </property>
  <property fmtid="{D5CDD505-2E9C-101B-9397-08002B2CF9AE}" pid="3" name="Order">
    <vt:r8>1732000</vt:r8>
  </property>
  <property fmtid="{D5CDD505-2E9C-101B-9397-08002B2CF9AE}" pid="4" name="MediaServiceImageTags">
    <vt:lpwstr/>
  </property>
</Properties>
</file>